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externalLinks/externalLink12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7.xml" ContentType="application/vnd.openxmlformats-officedocument.spreadsheetml.externalLink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externalLinks/externalLink6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11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30" windowWidth="28695" windowHeight="13500"/>
  </bookViews>
  <sheets>
    <sheet name="JAP-3 p1 Rate Spread" sheetId="2" r:id="rId1"/>
    <sheet name="JAP-3 p2 Proforma Proposed  Rev" sheetId="3" r:id="rId2"/>
    <sheet name="JAP-3 p3-5 Street Light Rates" sheetId="4" r:id="rId3"/>
    <sheet name="JAP-3 p. 6 Typical Res" sheetId="5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</externalReferences>
  <definedNames>
    <definedName name="\C">'[1]Sched 46'!#REF!</definedName>
    <definedName name="\M">'[1]Sched 46'!#REF!</definedName>
    <definedName name="\P">'[1]Sched 46'!#REF!</definedName>
    <definedName name="__123Graph_ECURRENT" hidden="1">[2]ConsolidatingPL!#REF!</definedName>
    <definedName name="_1_94_12_94">[3]DT_A_DOL93!#REF!</definedName>
    <definedName name="_1_95_12_95">[3]DT_A_DOL93!#REF!</definedName>
    <definedName name="_1_96_12_96">[3]DT_A_DOL93!#REF!</definedName>
    <definedName name="_1_97_12_97">[3]DT_A_DOL93!#REF!</definedName>
    <definedName name="_1_98_12_98">[3]DT_A_DOL93!#REF!</definedName>
    <definedName name="_DAT1">'[4]SAP 18230021'!#REF!</definedName>
    <definedName name="_DAT11">#REF!</definedName>
    <definedName name="_DAT2">#REF!</definedName>
    <definedName name="_DAT3">#REF!</definedName>
    <definedName name="_DAT4">#REF!</definedName>
    <definedName name="_DAT5">#REF!</definedName>
    <definedName name="_DAT9">'[4]SAP 18230021'!#REF!</definedName>
    <definedName name="_Fill">[5]model!#REF!</definedName>
    <definedName name="_mwh2">#REF!</definedName>
    <definedName name="_Order1" hidden="1">255</definedName>
    <definedName name="_Order2" hidden="1">255</definedName>
    <definedName name="_PC1">[6]CLASSIFIERS!$A$7:$IV$7</definedName>
    <definedName name="_PC2">[6]CLASSIFIERS!$A$10:$IV$10</definedName>
    <definedName name="_PC3">[6]CLASSIFIERS!$A$12:$IV$12</definedName>
    <definedName name="_PC4">[6]CLASSIFIERS!$A$13:$IV$13</definedName>
    <definedName name="_RES2005">#REF!</definedName>
    <definedName name="_SEC24">[6]EXTERNAL!$A$112:$IV$114</definedName>
    <definedName name="_Sep03">[7]BS!$AB$7:$AB$3420</definedName>
    <definedName name="_www1" hidden="1">{#N/A,#N/A,FALSE,"schA"}</definedName>
    <definedName name="a">[8]model!$A$6</definedName>
    <definedName name="AccessDatabase" hidden="1">"I:\COMTREL\FINICLE\TradeSummary.mdb"</definedName>
    <definedName name="Acq1Plant">'[9]Acquisition Inputs'!$C$8</definedName>
    <definedName name="Acq2Plant">'[9]Acquisition Inputs'!$C$70</definedName>
    <definedName name="ADJPTDCE.T">[6]INTERNAL!$A$31:$IV$33</definedName>
    <definedName name="afudcrate">#REF!</definedName>
    <definedName name="afudctaxbasis">#REF!</definedName>
    <definedName name="all_total">'[1]Sched 46'!#REF!</definedName>
    <definedName name="ANCIL">[6]EXTERNAL!$A$163:$IV$165</definedName>
    <definedName name="apeek">#REF!</definedName>
    <definedName name="Assume_Percent_Change">#REF!</definedName>
    <definedName name="augcf">#REF!</definedName>
    <definedName name="augcost">#REF!</definedName>
    <definedName name="Aurora_Prices">"Monthly Price Summary'!$C$4:$H$63"</definedName>
    <definedName name="b" localSheetId="3" hidden="1">{#N/A,#N/A,FALSE,"Coversheet";#N/A,#N/A,FALSE,"QA"}</definedName>
    <definedName name="b" hidden="1">{#N/A,#N/A,FALSE,"Coversheet";#N/A,#N/A,FALSE,"QA"}</definedName>
    <definedName name="BADDEBT">[5]model!#REF!</definedName>
    <definedName name="BD">#REF!</definedName>
    <definedName name="BEP">#REF!</definedName>
    <definedName name="BEx3O85IKWARA6NCJOLRBRJFMEWW" hidden="1">[10]ZZCOOM_M03_Q004!#REF!</definedName>
    <definedName name="BEx5MLQZM68YQSKARVWTTPINFQ2C" hidden="1">[10]ZZCOOM_M03_Q004!#REF!</definedName>
    <definedName name="BExERWCEBKQRYWRQLYJ4UCMMKTHG" hidden="1">[10]ZZCOOM_M03_Q004!#REF!</definedName>
    <definedName name="BExMBYPQDG9AYDQ5E8IECVFREPO6" hidden="1">[10]ZZCOOM_M03_Q004!#REF!</definedName>
    <definedName name="BExQ9ZLYHWABXAA9NJDW8ZS0UQ9P" hidden="1">[10]ZZCOOM_M03_Q004!#REF!</definedName>
    <definedName name="BExTUY9WNSJ91GV8CP0SKJTEIV82" hidden="1">[10]ZZCOOM_M03_Q004!#REF!</definedName>
    <definedName name="BOOK_LIFE">'[11]Lvl FCR'!$G$10</definedName>
    <definedName name="BottomRight">#REF!</definedName>
    <definedName name="bpatoggle">#REF!</definedName>
    <definedName name="BPAX">[6]EXTERNAL!$A$121:$IV$123</definedName>
    <definedName name="BRI">#REF!</definedName>
    <definedName name="Button_1">"TradeSummary_Ken_Finicle_List"</definedName>
    <definedName name="C_">'[1]Sched 46'!#REF!</definedName>
    <definedName name="CAE.T">[6]INTERNAL!$A$34:$IV$36</definedName>
    <definedName name="CAES1.T">[6]INTERNAL!$A$37:$IV$39</definedName>
    <definedName name="Capacity">#REF!</definedName>
    <definedName name="capfact">#REF!</definedName>
    <definedName name="CASE">[12]INPUTS!$C$8</definedName>
    <definedName name="CaseDescription">'[9]Dispatch Cases'!$C$11</definedName>
    <definedName name="CBWorkbookPriority" hidden="1">-2060790043</definedName>
    <definedName name="CCGT_HeatRate">[9]Assumptions!$H$23</definedName>
    <definedName name="CCGTPrice">[9]Assumptions!$H$22</definedName>
    <definedName name="cep_test">'[13]External Allocators'!#REF!</definedName>
    <definedName name="cerarvm">#REF!</definedName>
    <definedName name="CL_RT">#REF!</definedName>
    <definedName name="CL_RT2">'[14]Transp Data'!$A$6:$C$81</definedName>
    <definedName name="Classification">'[15]Unbundled Costs'!#REF!</definedName>
    <definedName name="clawback">#REF!</definedName>
    <definedName name="close">#REF!</definedName>
    <definedName name="cod">#REF!</definedName>
    <definedName name="COLHOUSE">[5]model!#REF!</definedName>
    <definedName name="COLXFER">[5]model!#REF!</definedName>
    <definedName name="COMMON_ADMIN_ALLOCATED">#REF!</definedName>
    <definedName name="COMPINSR">#REF!</definedName>
    <definedName name="CONSERV">#REF!</definedName>
    <definedName name="constructcont">#REF!</definedName>
    <definedName name="Construction_OH">'[16]Virtual 49 Back-Up'!$E$54</definedName>
    <definedName name="Consv_Rdr_Rt">[17]Sch_120!#REF!</definedName>
    <definedName name="ContractDate">'[18]Dispatch Cases'!#REF!</definedName>
    <definedName name="Conv_Factor">[17]Sch_120!#REF!</definedName>
    <definedName name="ConversionFactor">[9]Assumptions!$I$65</definedName>
    <definedName name="CONVFACT">[5]model!#REF!</definedName>
    <definedName name="costofequit">#REF!</definedName>
    <definedName name="CPI">#REF!</definedName>
    <definedName name="cspe_wkly_vect_input">#REF!</definedName>
    <definedName name="CurrQtr">'[19]Inc Stmt'!$AJ$222</definedName>
    <definedName name="CUS">[6]CLASSIFIERS!$A$6:$IV$6</definedName>
    <definedName name="CUST_1">[6]EXTERNAL!$A$22:$IV$24</definedName>
    <definedName name="CUST_4">[6]EXTERNAL!$A$25:$IV$27</definedName>
    <definedName name="CUST_5">[6]EXTERNAL!$A$28:$IV$30</definedName>
    <definedName name="CUST_6">[6]EXTERNAL!$A$31:$IV$33</definedName>
    <definedName name="CUSTDEP">#REF!</definedName>
    <definedName name="D108.05.T">[6]INTERNAL!$A$22:$IV$24</definedName>
    <definedName name="D108.10.T">[6]INTERNAL!$A$25:$IV$27</definedName>
    <definedName name="D361.T">[6]INTERNAL!$A$4:$IV$6</definedName>
    <definedName name="D362.T">[6]INTERNAL!$A$7:$IV$9</definedName>
    <definedName name="D364.T">[6]INTERNAL!$A$10:$IV$12</definedName>
    <definedName name="D366.T">[6]INTERNAL!$A$13:$IV$15</definedName>
    <definedName name="D368.T">[6]INTERNAL!$A$16:$IV$18</definedName>
    <definedName name="D370.T">[6]INTERNAL!$A$19:$IV$21</definedName>
    <definedName name="D372.T">[6]INTERNAL!$A$28:$IV$30</definedName>
    <definedName name="Data">#REF!</definedName>
    <definedName name="Data.Avg">'[19]Avg Amts'!$A$5:$BP$34</definedName>
    <definedName name="Data.Qtrs.Avg">'[19]Avg Amts'!$A$5:$IV$5</definedName>
    <definedName name="DATA1">#REF!</definedName>
    <definedName name="DATA2">#REF!</definedName>
    <definedName name="DATA3">#REF!</definedName>
    <definedName name="DATA4">#REF!</definedName>
    <definedName name="DATA5">#REF!</definedName>
    <definedName name="DATA6">#REF!</definedName>
    <definedName name="daveisroyescal">#REF!</definedName>
    <definedName name="daviesroyprice">#REF!</definedName>
    <definedName name="dc_461">'[1]Sched 46'!#REF!</definedName>
    <definedName name="dc_462">'[1]Sched 46'!#REF!</definedName>
    <definedName name="dc_49">'[1]Sched 46'!#REF!</definedName>
    <definedName name="dc_491">'[1]Sched 46'!#REF!</definedName>
    <definedName name="dc_492">'[1]Sched 46'!#REF!</definedName>
    <definedName name="debtforce">#REF!</definedName>
    <definedName name="DebtPerc">[9]Assumptions!$I$58</definedName>
    <definedName name="Degree_Days">#REF!</definedName>
    <definedName name="DELETE01" localSheetId="3" hidden="1">{#N/A,#N/A,FALSE,"Coversheet";#N/A,#N/A,FALSE,"QA"}</definedName>
    <definedName name="DELETE01" hidden="1">{#N/A,#N/A,FALSE,"Coversheet";#N/A,#N/A,FALSE,"QA"}</definedName>
    <definedName name="DELETE02" localSheetId="3" hidden="1">{#N/A,#N/A,FALSE,"Schedule F";#N/A,#N/A,FALSE,"Schedule G"}</definedName>
    <definedName name="DELETE02" hidden="1">{#N/A,#N/A,FALSE,"Schedule F";#N/A,#N/A,FALSE,"Schedule G"}</definedName>
    <definedName name="Delete06" localSheetId="3" hidden="1">{#N/A,#N/A,FALSE,"Coversheet";#N/A,#N/A,FALSE,"QA"}</definedName>
    <definedName name="Delete06" hidden="1">{#N/A,#N/A,FALSE,"Coversheet";#N/A,#N/A,FALSE,"QA"}</definedName>
    <definedName name="Delete09" localSheetId="3" hidden="1">{#N/A,#N/A,FALSE,"Coversheet";#N/A,#N/A,FALSE,"QA"}</definedName>
    <definedName name="Delete09" hidden="1">{#N/A,#N/A,FALSE,"Coversheet";#N/A,#N/A,FALSE,"QA"}</definedName>
    <definedName name="Delete1" localSheetId="3" hidden="1">{#N/A,#N/A,FALSE,"Coversheet";#N/A,#N/A,FALSE,"QA"}</definedName>
    <definedName name="Delete1" hidden="1">{#N/A,#N/A,FALSE,"Coversheet";#N/A,#N/A,FALSE,"QA"}</definedName>
    <definedName name="Delete10" localSheetId="3" hidden="1">{#N/A,#N/A,FALSE,"Schedule F";#N/A,#N/A,FALSE,"Schedule G"}</definedName>
    <definedName name="Delete10" hidden="1">{#N/A,#N/A,FALSE,"Schedule F";#N/A,#N/A,FALSE,"Schedule G"}</definedName>
    <definedName name="Delete21" localSheetId="3" hidden="1">{#N/A,#N/A,FALSE,"Coversheet";#N/A,#N/A,FALSE,"QA"}</definedName>
    <definedName name="Delete21" hidden="1">{#N/A,#N/A,FALSE,"Coversheet";#N/A,#N/A,FALSE,"QA"}</definedName>
    <definedName name="DEM">[6]CLASSIFIERS!$A$4:$IV$4</definedName>
    <definedName name="DEM_1">[6]EXTERNAL!$A$7:$IV$9</definedName>
    <definedName name="DEM_12CP">[6]EXTERNAL!$A$118:$IV$120</definedName>
    <definedName name="DEM_12NCP_P">[6]EXTERNAL!$A$187:$IV$189</definedName>
    <definedName name="DEM_12NCP_S">[6]EXTERNAL!$A$190:$IV$192</definedName>
    <definedName name="DEM_12NCP1">[6]EXTERNAL!$A$139:$IV$141</definedName>
    <definedName name="DEM_12NCP2">[6]EXTERNAL!$A$130:$IV$132</definedName>
    <definedName name="DEM_1A">[6]EXTERNAL!$A$115:$IV$117</definedName>
    <definedName name="DEM_2A">[6]EXTERNAL!$A$148:$IV$150</definedName>
    <definedName name="DEM_3A">[6]EXTERNAL!$A$199:$IV$201</definedName>
    <definedName name="DEM_3B">[6]EXTERNAL!$A$196:$IV$198</definedName>
    <definedName name="DEMAND">'[1]Sched 46'!#REF!</definedName>
    <definedName name="Demands">#REF!</definedName>
    <definedName name="DEPRECIATION">#REF!</definedName>
    <definedName name="DES1.T">[6]INTERNAL!$A$40:$IV$42</definedName>
    <definedName name="DES2.T">[6]INTERNAL!$A$43:$IV$45</definedName>
    <definedName name="devfee">#REF!</definedName>
    <definedName name="DF_HeatRate">[9]Assumptions!$L$23</definedName>
    <definedName name="DFIT" hidden="1">{#N/A,#N/A,FALSE,"Coversheet";#N/A,#N/A,FALSE,"QA"}</definedName>
    <definedName name="DIR_40">[6]EXTERNAL!$A$193:$IV$195</definedName>
    <definedName name="DIR_449">[6]EXTERNAL!$A$127:$IV$129</definedName>
    <definedName name="DIR_449_ENERGY">[6]EXTERNAL!$A$160:$IV$162</definedName>
    <definedName name="DIR_449_HV">[6]EXTERNAL!$A$157:$IV$159</definedName>
    <definedName name="DIR_449_OATT">[6]EXTERNAL!$A$166:$IV$168</definedName>
    <definedName name="DIR_RESALE">[6]EXTERNAL!$A$124:$IV$126</definedName>
    <definedName name="DIR_RESALE_LARGE">[6]EXTERNAL!$A$154:$IV$156</definedName>
    <definedName name="DIR_RESALE_SMALL">[6]EXTERNAL!$A$151:$IV$153</definedName>
    <definedName name="DIR108.09">[6]EXTERNAL!$A$106:$IV$108</definedName>
    <definedName name="DIR235.00">[6]EXTERNAL!$A$85:$IV$87</definedName>
    <definedName name="DIR360.01">[6]EXTERNAL!$A$37:$IV$39</definedName>
    <definedName name="DIR361.01">[6]EXTERNAL!$A$40:$IV$42</definedName>
    <definedName name="DIR362.01">[6]EXTERNAL!$A$43:$IV$45</definedName>
    <definedName name="DIR364.01">[6]EXTERNAL!$A$46:$IV$48</definedName>
    <definedName name="DIR366.01">[6]EXTERNAL!$A$49:$IV$51</definedName>
    <definedName name="DIR368.03">[6]EXTERNAL!$A$55:$IV$57</definedName>
    <definedName name="DIR368.03C">[6]EXTERNAL!$A$52:$IV$54</definedName>
    <definedName name="DIR372.00">[6]EXTERNAL!$A$58:$IV$60</definedName>
    <definedName name="DIR373.00">[6]EXTERNAL!$A$61:$IV$63</definedName>
    <definedName name="DIR450.01">[6]EXTERNAL!$A$10:$IV$12</definedName>
    <definedName name="DIR450.02">[6]EXTERNAL!$A$184:$IV$186</definedName>
    <definedName name="DIR451.02">[6]EXTERNAL!$A$70:$IV$72</definedName>
    <definedName name="DIR451.03">[6]EXTERNAL!$A$136:$IV$138</definedName>
    <definedName name="DIR451.05">[6]EXTERNAL!$A$76:$IV$78</definedName>
    <definedName name="DIR451.06">[6]EXTERNAL!$A$109:$IV$111</definedName>
    <definedName name="DIR451.07">[6]EXTERNAL!$A$133:$IV$135</definedName>
    <definedName name="DIR454.04">[6]EXTERNAL!$A$73:$IV$75</definedName>
    <definedName name="DIR556.01">[6]EXTERNAL!$A$175:$IV$177</definedName>
    <definedName name="DIR565.02">[6]EXTERNAL!$A$178:$IV$180</definedName>
    <definedName name="DIR908.01">[6]EXTERNAL!$A$172:$IV$174</definedName>
    <definedName name="DIR920.01">[6]EXTERNAL!$A$181:$IV$183</definedName>
    <definedName name="Disc">'[18]Debt Amortization'!#REF!</definedName>
    <definedName name="DOCKET">#REF!</definedName>
    <definedName name="DocketNumber">'[20]JHS-19'!$AR$2</definedName>
    <definedName name="DP.T">[6]INTERNAL!$A$46:$IV$48</definedName>
    <definedName name="DurPTC">#REF!</definedName>
    <definedName name="EBFIT.T">[6]INTERNAL!$A$88:$IV$90</definedName>
    <definedName name="ec_46s1">'[1]Sched 46'!#REF!</definedName>
    <definedName name="ec_46s2">'[1]Sched 46'!#REF!</definedName>
    <definedName name="ec_46w1">'[1]Sched 46'!#REF!</definedName>
    <definedName name="ec_46w2">'[1]Sched 46'!#REF!</definedName>
    <definedName name="ec_49s1">'[1]Sched 46'!#REF!</definedName>
    <definedName name="ec_49s2">'[1]Sched 46'!#REF!</definedName>
    <definedName name="ec_49w1">'[1]Sched 46'!#REF!</definedName>
    <definedName name="ec_49w2">'[1]Sched 46'!#REF!</definedName>
    <definedName name="EffTax">[6]INPUTS!$F$31</definedName>
    <definedName name="Electp1">#REF!</definedName>
    <definedName name="Electp2">#REF!</definedName>
    <definedName name="Electric_Prices">'[21]Monthly Price Summary'!$B$4:$E$27</definedName>
    <definedName name="ElecWC_LineItems">[7]BS!$AO$7:$AO$3420</definedName>
    <definedName name="ElRBLine">[7]BS!$AP$7:$AP$3141</definedName>
    <definedName name="EMPLBENE">#REF!</definedName>
    <definedName name="EndDate">[9]Assumptions!$C$11</definedName>
    <definedName name="endptcyr">#REF!</definedName>
    <definedName name="energy">'[1]Sched 46'!#REF!</definedName>
    <definedName name="ENERGY_1">[6]EXTERNAL!$A$4:$IV$6</definedName>
    <definedName name="ENERGY_2">[6]EXTERNAL!$A$145:$IV$147</definedName>
    <definedName name="enxco2005">#REF!</definedName>
    <definedName name="enxcoescal">#REF!</definedName>
    <definedName name="enxcoownperc">#REF!</definedName>
    <definedName name="epcfee">#REF!</definedName>
    <definedName name="EPIS.T">[6]INTERNAL!$A$49:$IV$51</definedName>
    <definedName name="equitperc">#REF!</definedName>
    <definedName name="estrateRES">#REF!</definedName>
    <definedName name="Expected_Life">#REF!</definedName>
    <definedName name="FACTORS">#REF!</definedName>
    <definedName name="FCR">'[16]Virtual 49 Back-Up'!$B$20</definedName>
    <definedName name="Fed_Cap_Tax">[22]Inputs!$E$112</definedName>
    <definedName name="FedTaxRate">[9]Assumptions!$C$33</definedName>
    <definedName name="FERCRATE">#REF!</definedName>
    <definedName name="FF">#REF!</definedName>
    <definedName name="FIELDCHRG">[5]model!#REF!</definedName>
    <definedName name="Final">#REF!</definedName>
    <definedName name="firstptcyr">#REF!</definedName>
    <definedName name="firstyearmonths">#REF!</definedName>
    <definedName name="FIT">#REF!</definedName>
    <definedName name="fixedtrans">#REF!</definedName>
    <definedName name="fpldebt">#REF!</definedName>
    <definedName name="FPLequit">#REF!</definedName>
    <definedName name="FTAX">[6]INPUTS!$F$30</definedName>
    <definedName name="Fuel">#REF!</definedName>
    <definedName name="GDPIP">#REF!</definedName>
    <definedName name="GeoDate">'[18]Dispatch Cases'!#REF!</definedName>
    <definedName name="GP.T">[6]INTERNAL!$A$52:$IV$54</definedName>
    <definedName name="gpdip">#REF!</definedName>
    <definedName name="graph">#REF!</definedName>
    <definedName name="HydroCap">#REF!</definedName>
    <definedName name="HydroGen">[18]Dispatch!#REF!</definedName>
    <definedName name="IBFIT.T">[6]INTERNAL!$A$85:$IV$87</definedName>
    <definedName name="IDCRATE">#REF!</definedName>
    <definedName name="INCSTMNT">#REF!</definedName>
    <definedName name="INCSTMT">#REF!</definedName>
    <definedName name="inflat">#REF!</definedName>
    <definedName name="inflatCERA">#REF!</definedName>
    <definedName name="INTRESEXCH">[23]Sheet1!$AG$1</definedName>
    <definedName name="INVPLAN">#REF!</definedName>
    <definedName name="Jane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ulcf">#REF!</definedName>
    <definedName name="julcost">#REF!</definedName>
    <definedName name="Kwh_grc06_tye0905">#REF!</definedName>
    <definedName name="LATEPAY">[23]Sheet1!$E$3:$E$25</definedName>
    <definedName name="Lease_total">#REF!</definedName>
    <definedName name="LINE.T">[6]INTERNAL!$A$55:$IV$57</definedName>
    <definedName name="Line_10">#REF!</definedName>
    <definedName name="Line_11">#REF!</definedName>
    <definedName name="Line_12">#REF!</definedName>
    <definedName name="line_14">#REF!</definedName>
    <definedName name="Line_15">#REF!</definedName>
    <definedName name="Line_19">#REF!</definedName>
    <definedName name="Line_22">#REF!</definedName>
    <definedName name="Line_23">#REF!</definedName>
    <definedName name="Line_25">#REF!</definedName>
    <definedName name="Line_OH">#REF!</definedName>
    <definedName name="LoadArray">'[24]Load Source Data'!$C$78:$X$89</definedName>
    <definedName name="LoadGrowthAdder">#REF!</definedName>
    <definedName name="LOLD">1</definedName>
    <definedName name="LOLD_Table">10</definedName>
    <definedName name="LOLD_ZZCOOM_M03_Q004">10</definedName>
    <definedName name="LOLD_ZZCOOM_M03_Q004ORDERS">13</definedName>
    <definedName name="LOLD_ZZCOOM_M03_Q004SKF">13</definedName>
    <definedName name="M">'[1]Sched 46'!#REF!</definedName>
    <definedName name="M9100F4">#REF!</definedName>
    <definedName name="M9100F4_v4">[25]M9100F4!$A$1:$V$99</definedName>
    <definedName name="manutaxfit">#REF!</definedName>
    <definedName name="mcnarycost">#REF!</definedName>
    <definedName name="mcnarytoggle">#REF!</definedName>
    <definedName name="MERGER_COST">[23]Sheet1!$AF$3:$AJ$28</definedName>
    <definedName name="METER">'[1]Sched 46'!#REF!</definedName>
    <definedName name="Miller" hidden="1">{#N/A,#N/A,FALSE,"Expenditures";#N/A,#N/A,FALSE,"Property Placed In-Service";#N/A,#N/A,FALSE,"CWIP Balances"}</definedName>
    <definedName name="MISCELLANEOUS">#REF!</definedName>
    <definedName name="MonTotalDispatch">[18]Dispatch!#REF!</definedName>
    <definedName name="MT">#REF!</definedName>
    <definedName name="MTD_Format">[26]Mthly!$B$11:$D$11,[26]Mthly!$B$31:$D$31</definedName>
    <definedName name="MustRunGen">[18]Dispatch!#REF!</definedName>
    <definedName name="Mwh">#REF!</definedName>
    <definedName name="nameplate">#REF!</definedName>
    <definedName name="NCP_360">[6]EXTERNAL!$A$13:$IV$15</definedName>
    <definedName name="NCP_361">[6]EXTERNAL!$A$16:$IV$18</definedName>
    <definedName name="NCP_362">[6]EXTERNAL!$A$19:$IV$21</definedName>
    <definedName name="non_AURORA_lookup">#REF!</definedName>
    <definedName name="non_core_lookup">#REF!</definedName>
    <definedName name="nonrefundtrans">#REF!</definedName>
    <definedName name="novcf">#REF!</definedName>
    <definedName name="novcost">#REF!</definedName>
    <definedName name="NRG">[6]CLASSIFIERS!$A$5:$IV$5</definedName>
    <definedName name="numturbines">#REF!</definedName>
    <definedName name="numturbptc">#REF!</definedName>
    <definedName name="NWSales_MWH">[3]DT_A_AMW93!#REF!</definedName>
    <definedName name="O_M_Rate">'[16]Virtual 49 Back-Up'!$B$21</definedName>
    <definedName name="OBCLEASE">[23]Sheet1!$AF$4:$AI$23</definedName>
    <definedName name="octcf">#REF!</definedName>
    <definedName name="octcost">#REF!</definedName>
    <definedName name="OH">[6]CLASSIFIERS!$A$8:$IV$8</definedName>
    <definedName name="OH_NCP">[6]EXTERNAL!$A$79:$IV$81</definedName>
    <definedName name="OH_SVC">[6]EXTERNAL!$A$142:$IV$144</definedName>
    <definedName name="OH_TFMR">[6]EXTERNAL!$A$97:$IV$99</definedName>
    <definedName name="OH_TFMRC">[6]EXTERNAL!$A$94:$IV$96</definedName>
    <definedName name="OMtoggle">#REF!</definedName>
    <definedName name="OP_Mo_Year1">#REF!</definedName>
    <definedName name="OPCONT">#REF!</definedName>
    <definedName name="OPEXPPF">[27]model!#REF!</definedName>
    <definedName name="OPEXPRS">[5]model!#REF!</definedName>
    <definedName name="OthRCF">[12]INPUTS!$F$41</definedName>
    <definedName name="OthUnc">[6]INPUTS!$F$36</definedName>
    <definedName name="outlookdata">'[28]pivoted data'!$D$3:$Q$90</definedName>
    <definedName name="Page1">#REF!</definedName>
    <definedName name="Page2">#REF!</definedName>
    <definedName name="parasitic">#REF!</definedName>
    <definedName name="parasiticprice">#REF!</definedName>
    <definedName name="PEBBLE">[5]model!#REF!</definedName>
    <definedName name="percdebtcov">#REF!</definedName>
    <definedName name="Percent_debt">[22]Inputs!$E$129</definedName>
    <definedName name="PERCENTAGES_CALCULATED">#REF!</definedName>
    <definedName name="percpersonal">#REF!</definedName>
    <definedName name="percreal">#REF!</definedName>
    <definedName name="personalproptaxadjust">#REF!</definedName>
    <definedName name="postclawdev">#REF!</definedName>
    <definedName name="postclawdevshar">#REF!</definedName>
    <definedName name="postclawtaxshar">#REF!</definedName>
    <definedName name="postclawtaxshare">#REF!</definedName>
    <definedName name="postpreftaxshar">#REF!</definedName>
    <definedName name="POWER.T">[6]INTERNAL!$A$58:$IV$60</definedName>
    <definedName name="PP.T">[6]INTERNAL!$A$61:$IV$63</definedName>
    <definedName name="ppl_wkly_vect_input">#REF!</definedName>
    <definedName name="preferredreturn">#REF!</definedName>
    <definedName name="presentvaluedate">#REF!</definedName>
    <definedName name="pretaxdebt">#REF!</definedName>
    <definedName name="PreTaxDebtCost">[9]Assumptions!$I$56</definedName>
    <definedName name="pretaxequit">#REF!</definedName>
    <definedName name="PreTaxWACC">[9]Assumptions!$I$62</definedName>
    <definedName name="PriceCaseTable">#REF!</definedName>
    <definedName name="Prices_Aurora">'[21]Monthly Price Summary'!$C$4:$H$63</definedName>
    <definedName name="PRINT">'[1]Sched 46'!#REF!</definedName>
    <definedName name="_xlnm.Print_Area" localSheetId="3">'JAP-3 p. 6 Typical Res'!$A$1:$F$41</definedName>
    <definedName name="_xlnm.Print_Area" localSheetId="0">'JAP-3 p1 Rate Spread'!$A$1:$L$36</definedName>
    <definedName name="_xlnm.Print_Area" localSheetId="1">'JAP-3 p2 Proforma Proposed  Rev'!$A$1:$I$40</definedName>
    <definedName name="_xlnm.Print_Area" localSheetId="2">'JAP-3 p3-5 Street Light Rates'!$A$1:$R$138</definedName>
    <definedName name="Print_Area1">#REF!</definedName>
    <definedName name="_xlnm.Print_Titles" localSheetId="2">'JAP-3 p3-5 Street Light Rates'!$1:$5</definedName>
    <definedName name="PRO_FORMA">#REF!</definedName>
    <definedName name="PRODADJ">[5]model!#REF!</definedName>
    <definedName name="Prodprop">#REF!</definedName>
    <definedName name="Production_Factor">#REF!</definedName>
    <definedName name="PROFORMA">[6]EXTERNAL!$A$67:$IV$69</definedName>
    <definedName name="PROFORMA_RETAIL">[6]EXTERNAL!$A$91:$IV$93</definedName>
    <definedName name="PROFORMA_RETAIL_TAX">[6]EXTERNAL!$A$169:$IV$171</definedName>
    <definedName name="ProformaPrint">[29]Bremerton!#REF!</definedName>
    <definedName name="ProposedPrint">[29]Bremerton!#REF!</definedName>
    <definedName name="PROPSALES">[5]model!#REF!</definedName>
    <definedName name="proptaxdiscfactor">#REF!</definedName>
    <definedName name="proptaxrate">#REF!</definedName>
    <definedName name="Prov_Cap_Tax">[22]Inputs!$E$111</definedName>
    <definedName name="PSEBPAshare">#REF!</definedName>
    <definedName name="pseownperc">#REF!</definedName>
    <definedName name="PSEWACC">#REF!</definedName>
    <definedName name="PSPL">#REF!</definedName>
    <definedName name="PTC">#REF!</definedName>
    <definedName name="ptceffective">#REF!</definedName>
    <definedName name="PTCescal">#REF!</definedName>
    <definedName name="ptcescalstart">#REF!</definedName>
    <definedName name="PTDGP.T">[6]INTERNAL!$A$64:$IV$66</definedName>
    <definedName name="PTDP.T">[6]INTERNAL!$A$67:$IV$69</definedName>
    <definedName name="PWRCSTPF">[5]model!#REF!</definedName>
    <definedName name="PWRCSTRS">#REF!</definedName>
    <definedName name="PWRCSTWP">[27]model!#REF!</definedName>
    <definedName name="PWRCSTWR">[5]model!#REF!</definedName>
    <definedName name="QA">[30]IPOA2002!#REF!</definedName>
    <definedName name="qqq" hidden="1">{#N/A,#N/A,FALSE,"schA"}</definedName>
    <definedName name="RATE">#REF!</definedName>
    <definedName name="RATE2">'[14]Transp Data'!$A$8:$I$112</definedName>
    <definedName name="RATEBASE">#REF!</definedName>
    <definedName name="RATEBASE_U95">#REF!</definedName>
    <definedName name="RATECASE">[5]model!#REF!</definedName>
    <definedName name="RB.T">[6]INTERNAL!$A$70:$IV$72</definedName>
    <definedName name="RdSch_CY">'[31]INPUT TAB'!#REF!</definedName>
    <definedName name="RdSch_PY">'[31]INPUT TAB'!#REF!</definedName>
    <definedName name="RdSch_PY2">'[31]INPUT TAB'!#REF!</definedName>
    <definedName name="Realization">#REF!</definedName>
    <definedName name="realproptaxadjust">#REF!</definedName>
    <definedName name="REC">#REF!</definedName>
    <definedName name="regasset">#REF!</definedName>
    <definedName name="resdebt">#REF!</definedName>
    <definedName name="resepcdevcost">#REF!</definedName>
    <definedName name="RESequit">#REF!</definedName>
    <definedName name="RESID">[6]EXTERNAL!$A$88:$IV$90</definedName>
    <definedName name="resource_lookup">'[32]#REF'!$B$3:$C$112</definedName>
    <definedName name="ResRCF">[12]INPUTS!$F$39</definedName>
    <definedName name="RESTATING">#REF!</definedName>
    <definedName name="Results">#REF!</definedName>
    <definedName name="ResUnc">[6]INPUTS!$F$34</definedName>
    <definedName name="retain">#REF!</definedName>
    <definedName name="RETIREPLAN">[5]model!#REF!</definedName>
    <definedName name="REVADJ">#REF!</definedName>
    <definedName name="REVFAC1.T">[6]INTERNAL!$A$73:$IV$75</definedName>
    <definedName name="REVREQ">#REF!</definedName>
    <definedName name="ROD">[6]INPUTS!$F$25</definedName>
    <definedName name="ROE">[5]model!#REF!</definedName>
    <definedName name="ROR">[12]INPUTS!$F$24</definedName>
    <definedName name="royalty">#REF!</definedName>
    <definedName name="royenergyprice">#REF!</definedName>
    <definedName name="royescal">#REF!</definedName>
    <definedName name="roysched1perc">#REF!</definedName>
    <definedName name="roysched2perc">#REF!</definedName>
    <definedName name="SALESRESALEP">[27]model!#REF!</definedName>
    <definedName name="SALESRESALER">[27]model!#REF!</definedName>
    <definedName name="salestax">#REF!</definedName>
    <definedName name="SAPBEXhrIndnt" hidden="1">"Wide"</definedName>
    <definedName name="SAPsysID" hidden="1">"708C5W7SBKP804JT78WJ0JNKI"</definedName>
    <definedName name="SAPwbID" hidden="1">"ARS"</definedName>
    <definedName name="SBRCF">[12]INPUTS!$F$40</definedName>
    <definedName name="SbUnc">[6]INPUTS!$F$35</definedName>
    <definedName name="schedtoggle">#REF!</definedName>
    <definedName name="SeatacPrint">[29]Bremerton!#REF!</definedName>
    <definedName name="SecSSW_MWH">[3]DT_A_AMW93!#REF!</definedName>
    <definedName name="Sep03AMA">[7]BS!$AN$7:$AN$3420</definedName>
    <definedName name="sepcf">#REF!</definedName>
    <definedName name="sepcost">#REF!</definedName>
    <definedName name="SKAGIT">[5]model!#REF!</definedName>
    <definedName name="SLFINSURANCE">#REF!</definedName>
    <definedName name="SolarDate">'[18]Dispatch Cases'!#REF!</definedName>
    <definedName name="STAFFREDUC">[27]model!#REF!</definedName>
    <definedName name="StartDate">[9]Assumptions!$C$9</definedName>
    <definedName name="stationserv">#REF!</definedName>
    <definedName name="STAX">[6]INPUTS!$F$29</definedName>
    <definedName name="STORM">#REF!</definedName>
    <definedName name="SUMMARY">#REF!</definedName>
    <definedName name="SummaryPrint">[29]Bremerton!#REF!</definedName>
    <definedName name="SUMMER">[29]Bremerton!#REF!</definedName>
    <definedName name="supentit_in_wkly_vect_input">#REF!</definedName>
    <definedName name="supentit_out_wkly_vect_input">#REF!</definedName>
    <definedName name="SW.T">[6]INTERNAL!$A$76:$IV$78</definedName>
    <definedName name="SWPTD.T">[6]INTERNAL!$A$79:$IV$81</definedName>
    <definedName name="SWSales_MWH">[3]DT_A_AMW93!#REF!</definedName>
    <definedName name="TAXCORPLIC">#REF!</definedName>
    <definedName name="TAXENERGYP">[5]model!#REF!</definedName>
    <definedName name="TAXENERGYR">[5]model!#REF!</definedName>
    <definedName name="TAXEXCISE">#REF!</definedName>
    <definedName name="TAXFICA">[5]model!#REF!</definedName>
    <definedName name="TAXFUT">[5]model!#REF!</definedName>
    <definedName name="TAXINCOME">#REF!</definedName>
    <definedName name="TAXMEDICARE">[5]model!#REF!</definedName>
    <definedName name="taxown">#REF!</definedName>
    <definedName name="TAXPFINT">[5]model!#REF!</definedName>
    <definedName name="TAXPROPERTY">#REF!</definedName>
    <definedName name="TAXSUT">[5]model!#REF!</definedName>
    <definedName name="TDP.T">[6]INTERNAL!$A$82:$IV$84</definedName>
    <definedName name="tem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TEMPADJ">[23]Sheet1!$A$4:$E$40</definedName>
    <definedName name="TenaskaShare">[18]Dispatch!#REF!</definedName>
    <definedName name="TEST0">#REF!</definedName>
    <definedName name="TESTHKEY">#REF!</definedName>
    <definedName name="TESTKEYS">#REF!</definedName>
    <definedName name="TESTVKEY">#REF!</definedName>
    <definedName name="TESTYEAR">#REF!</definedName>
    <definedName name="TFR">[6]CLASSIFIERS!$A$11:$IV$11</definedName>
    <definedName name="Therm_upload">#REF!</definedName>
    <definedName name="ThermalBookLife">[9]Assumptions!$C$25</definedName>
    <definedName name="thirdpartyIRR">#REF!</definedName>
    <definedName name="Title">[9]Assumptions!$A$1</definedName>
    <definedName name="today">#REF!</definedName>
    <definedName name="TopLeft">#REF!</definedName>
    <definedName name="totaldebt">#REF!</definedName>
    <definedName name="totalequit">#REF!</definedName>
    <definedName name="TP.T">[6]INTERNAL!$A$91:$IV$93</definedName>
    <definedName name="TRADING_NET">[3]DT_A_DOL93!#REF!</definedName>
    <definedName name="tran_revenue">#REF!</definedName>
    <definedName name="trans_constraint_y_n">#REF!</definedName>
    <definedName name="turbinesize">#REF!</definedName>
    <definedName name="twoyrswarranty">#REF!</definedName>
    <definedName name="UBakerAvail">#REF!</definedName>
    <definedName name="UG">[6]CLASSIFIERS!$A$9:$IV$9</definedName>
    <definedName name="UG_NCP">[6]EXTERNAL!$A$82:$IV$84</definedName>
    <definedName name="UG_TFMR">[6]EXTERNAL!$A$103:$IV$105</definedName>
    <definedName name="UG_TFMRC">[6]EXTERNAL!$A$100:$IV$102</definedName>
    <definedName name="UNBILLED">[6]EXTERNAL!$A$64:$IV$66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UNITCOMPARE">#REF!</definedName>
    <definedName name="UNITCOSTS">#REF!</definedName>
    <definedName name="UTG">#REF!</definedName>
    <definedName name="UTN">#REF!</definedName>
    <definedName name="vartrans">#REF!</definedName>
    <definedName name="VOMEsc">[9]Assumptions!$C$21</definedName>
    <definedName name="WACC">[9]Assumptions!$I$61</definedName>
    <definedName name="WAGES">[5]model!#REF!</definedName>
    <definedName name="warrantyOM">#REF!</definedName>
    <definedName name="whorn_db">#REF!</definedName>
    <definedName name="WindDate">'[18]Dispatch Cases'!#REF!</definedName>
    <definedName name="WINTER">[29]Bremerton!#REF!</definedName>
    <definedName name="WORKSHTS">'[1]Sched 46'!#REF!</definedName>
    <definedName name="WRKCAP">[5]model!#REF!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hidden="1">{#N/A,#N/A,FALSE,"Pg 6b CustCount_Gas";#N/A,#N/A,FALSE,"QA";#N/A,#N/A,FALSE,"Report";#N/A,#N/A,FALSE,"forecast"}</definedName>
    <definedName name="wrn.ECR." hidden="1">{#N/A,#N/A,FALSE,"schA"}</definedName>
    <definedName name="wrn.Fundamental." localSheetId="3" hidden="1">{#N/A,#N/A,TRUE,"CoverPage";#N/A,#N/A,TRUE,"Gas";#N/A,#N/A,TRUE,"Power";#N/A,#N/A,TRUE,"Historical DJ Mthly Prices"}</definedName>
    <definedName name="wrn.Fundamental." hidden="1">{#N/A,#N/A,TRUE,"CoverPage";#N/A,#N/A,TRUE,"Gas";#N/A,#N/A,TRUE,"Power";#N/A,#N/A,TRUE,"Historical DJ Mthly Prices"}</definedName>
    <definedName name="wrn.Incentive._.Overhead." localSheetId="3" hidden="1">{#N/A,#N/A,FALSE,"Coversheet";#N/A,#N/A,FALSE,"QA"}</definedName>
    <definedName name="wrn.Incentive._.Overhead." hidden="1">{#N/A,#N/A,FALSE,"Coversheet";#N/A,#N/A,FALSE,"QA"}</definedName>
    <definedName name="wrn.limit_reports." localSheetId="3" hidden="1">{#N/A,#N/A,FALSE,"Schedule F";#N/A,#N/A,FALSE,"Schedule G"}</definedName>
    <definedName name="wrn.limit_reports." hidden="1">{#N/A,#N/A,FALSE,"Schedule F";#N/A,#N/A,FALSE,"Schedule G"}</definedName>
    <definedName name="wrn.MARGIN_WO_QTR." localSheetId="3" hidden="1">{#N/A,#N/A,FALSE,"Month ";#N/A,#N/A,FALSE,"YTD";#N/A,#N/A,FALSE,"12 mo ended"}</definedName>
    <definedName name="wrn.MARGIN_WO_QTR." hidden="1">{#N/A,#N/A,FALSE,"Month ";#N/A,#N/A,FALSE,"YTD";#N/A,#N/A,FALSE,"12 mo ended"}</definedName>
    <definedName name="wrn.Municipal._.Reports." localSheetId="3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Small._.Tools._.Overhead." hidden="1">{#N/A,#N/A,FALSE,"2002 Small Tool OH";#N/A,#N/A,FALSE,"QA"}</definedName>
    <definedName name="wrn.USIM_Data.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_Abbrev.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3." hidden="1">{#N/A,#N/A,FALSE,"Expenditures";#N/A,#N/A,FALSE,"Property Placed In-Service";#N/A,#N/A,FALSE,"CWIP Balances"}</definedName>
    <definedName name="wwp_wkly_vect_input">#REF!</definedName>
    <definedName name="www" hidden="1">{#N/A,#N/A,FALSE,"schA"}</definedName>
    <definedName name="xxx">#REF!</definedName>
    <definedName name="Years_evaluated">'[33]Revison Inputs'!$B$6</definedName>
    <definedName name="YTD_Format">[26]YTD!$B$13:$D$13,[26]YTD!$B$32:$D$32</definedName>
    <definedName name="zilfpldebtperc">#REF!</definedName>
    <definedName name="zilkhaepcdevcost">#REF!</definedName>
    <definedName name="zilkhaownperc">#REF!</definedName>
  </definedNames>
  <calcPr calcId="125725"/>
</workbook>
</file>

<file path=xl/calcChain.xml><?xml version="1.0" encoding="utf-8"?>
<calcChain xmlns="http://schemas.openxmlformats.org/spreadsheetml/2006/main">
  <c r="H31" i="3"/>
  <c r="G31" s="1"/>
  <c r="M135" i="4"/>
  <c r="K11"/>
  <c r="A134"/>
  <c r="A135"/>
  <c r="A136"/>
  <c r="A137"/>
  <c r="A13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43"/>
  <c r="A44"/>
  <c r="A45"/>
  <c r="A46"/>
  <c r="A47"/>
  <c r="A48"/>
  <c r="A49"/>
  <c r="A50"/>
  <c r="A51"/>
  <c r="A52"/>
  <c r="A53"/>
  <c r="A54"/>
  <c r="A55"/>
  <c r="A56"/>
  <c r="A57"/>
  <c r="A58"/>
  <c r="A59"/>
  <c r="A60"/>
  <c r="A61"/>
  <c r="A62"/>
  <c r="A63"/>
  <c r="A64"/>
  <c r="A65"/>
  <c r="A66"/>
  <c r="A67"/>
  <c r="A68"/>
  <c r="A69"/>
  <c r="A70"/>
  <c r="A71"/>
  <c r="A72"/>
  <c r="A73"/>
  <c r="A74"/>
  <c r="A75"/>
  <c r="A76"/>
  <c r="A77"/>
  <c r="A78"/>
  <c r="A79"/>
  <c r="A80"/>
  <c r="A81"/>
  <c r="A82"/>
  <c r="A83"/>
  <c r="A84"/>
  <c r="A85"/>
  <c r="A86"/>
  <c r="A87"/>
  <c r="A88"/>
  <c r="A89"/>
  <c r="A90"/>
  <c r="A91"/>
  <c r="A92"/>
  <c r="A93"/>
  <c r="A94"/>
  <c r="A95"/>
  <c r="A96"/>
  <c r="A97"/>
  <c r="A98"/>
  <c r="A99"/>
  <c r="A100"/>
  <c r="A101"/>
  <c r="A102"/>
  <c r="A103"/>
  <c r="A104"/>
  <c r="A105"/>
  <c r="A106"/>
  <c r="A107"/>
  <c r="A108"/>
  <c r="A109"/>
  <c r="A110"/>
  <c r="A111"/>
  <c r="A112"/>
  <c r="A113"/>
  <c r="A114"/>
  <c r="A115"/>
  <c r="A116"/>
  <c r="A117"/>
  <c r="A118"/>
  <c r="A119"/>
  <c r="A120"/>
  <c r="A121"/>
  <c r="A122"/>
  <c r="A123"/>
  <c r="A124"/>
  <c r="A125"/>
  <c r="A126"/>
  <c r="A127"/>
  <c r="A128"/>
  <c r="A129"/>
  <c r="A130"/>
  <c r="A131"/>
  <c r="A132"/>
  <c r="A133"/>
  <c r="A9" i="3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8"/>
  <c r="F4"/>
  <c r="A8" i="2" l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E39" i="5"/>
  <c r="E38"/>
  <c r="E37"/>
  <c r="E36"/>
  <c r="E35"/>
  <c r="E34"/>
  <c r="E33"/>
  <c r="E31"/>
  <c r="E30"/>
  <c r="E28"/>
  <c r="B8"/>
  <c r="C7"/>
  <c r="I131" i="4"/>
  <c r="G131"/>
  <c r="G130"/>
  <c r="I130" s="1"/>
  <c r="G129"/>
  <c r="I129" s="1"/>
  <c r="G128"/>
  <c r="I128" s="1"/>
  <c r="I127"/>
  <c r="G127"/>
  <c r="G126"/>
  <c r="I126" s="1"/>
  <c r="G125"/>
  <c r="I125" s="1"/>
  <c r="G124"/>
  <c r="I124" s="1"/>
  <c r="I123"/>
  <c r="G123"/>
  <c r="G122"/>
  <c r="I122" s="1"/>
  <c r="G121"/>
  <c r="I121" s="1"/>
  <c r="G120"/>
  <c r="I120" s="1"/>
  <c r="I119"/>
  <c r="G119"/>
  <c r="G118"/>
  <c r="I118" s="1"/>
  <c r="G117"/>
  <c r="I117" s="1"/>
  <c r="G116"/>
  <c r="I116" s="1"/>
  <c r="I115"/>
  <c r="G115"/>
  <c r="G114"/>
  <c r="I114" s="1"/>
  <c r="G113"/>
  <c r="I113" s="1"/>
  <c r="G112"/>
  <c r="I112" s="1"/>
  <c r="I111"/>
  <c r="G111"/>
  <c r="G110"/>
  <c r="I110" s="1"/>
  <c r="G109"/>
  <c r="I109" s="1"/>
  <c r="G108"/>
  <c r="I108" s="1"/>
  <c r="G107"/>
  <c r="I107" s="1"/>
  <c r="G106"/>
  <c r="I106" s="1"/>
  <c r="G105"/>
  <c r="I105" s="1"/>
  <c r="I104"/>
  <c r="G104"/>
  <c r="G103"/>
  <c r="I103" s="1"/>
  <c r="G102"/>
  <c r="I102" s="1"/>
  <c r="G101"/>
  <c r="I101" s="1"/>
  <c r="I100"/>
  <c r="G100"/>
  <c r="G99"/>
  <c r="I99" s="1"/>
  <c r="G98"/>
  <c r="I98" s="1"/>
  <c r="G97"/>
  <c r="I97" s="1"/>
  <c r="I96"/>
  <c r="G96"/>
  <c r="G95"/>
  <c r="I95" s="1"/>
  <c r="G94"/>
  <c r="I94" s="1"/>
  <c r="G93"/>
  <c r="I93" s="1"/>
  <c r="I92"/>
  <c r="G92"/>
  <c r="G91"/>
  <c r="I91" s="1"/>
  <c r="G90"/>
  <c r="I90" s="1"/>
  <c r="G89"/>
  <c r="I89" s="1"/>
  <c r="G88"/>
  <c r="I88" s="1"/>
  <c r="I87"/>
  <c r="G87"/>
  <c r="G86"/>
  <c r="I86" s="1"/>
  <c r="G85"/>
  <c r="I85" s="1"/>
  <c r="I84"/>
  <c r="G84"/>
  <c r="G83"/>
  <c r="I83" s="1"/>
  <c r="G82"/>
  <c r="I82" s="1"/>
  <c r="G81"/>
  <c r="I81" s="1"/>
  <c r="I80"/>
  <c r="G80"/>
  <c r="G79"/>
  <c r="I79" s="1"/>
  <c r="G78"/>
  <c r="I78" s="1"/>
  <c r="G70"/>
  <c r="I70" s="1"/>
  <c r="G69"/>
  <c r="G77" s="1"/>
  <c r="G68"/>
  <c r="G76" s="1"/>
  <c r="G67"/>
  <c r="I67" s="1"/>
  <c r="I60"/>
  <c r="G59"/>
  <c r="I59" s="1"/>
  <c r="G58"/>
  <c r="G66" s="1"/>
  <c r="G57"/>
  <c r="G65" s="1"/>
  <c r="G56"/>
  <c r="G64" s="1"/>
  <c r="G55"/>
  <c r="G63" s="1"/>
  <c r="G54"/>
  <c r="G62" s="1"/>
  <c r="G53"/>
  <c r="I52"/>
  <c r="F52"/>
  <c r="I51"/>
  <c r="F51"/>
  <c r="I50"/>
  <c r="F50"/>
  <c r="I49"/>
  <c r="F49"/>
  <c r="I48"/>
  <c r="F48"/>
  <c r="I47"/>
  <c r="F47"/>
  <c r="I46"/>
  <c r="F46"/>
  <c r="I45"/>
  <c r="F45"/>
  <c r="I44"/>
  <c r="F44"/>
  <c r="G43"/>
  <c r="I43" s="1"/>
  <c r="E43"/>
  <c r="G42"/>
  <c r="I42" s="1"/>
  <c r="E42"/>
  <c r="G41"/>
  <c r="I41" s="1"/>
  <c r="E41"/>
  <c r="G40"/>
  <c r="I40" s="1"/>
  <c r="E40"/>
  <c r="G39"/>
  <c r="I39" s="1"/>
  <c r="E39"/>
  <c r="G38"/>
  <c r="I38" s="1"/>
  <c r="E38"/>
  <c r="I37"/>
  <c r="F37"/>
  <c r="I36"/>
  <c r="F36"/>
  <c r="I35"/>
  <c r="F35"/>
  <c r="I34"/>
  <c r="F34"/>
  <c r="I33"/>
  <c r="F33"/>
  <c r="I32"/>
  <c r="F32"/>
  <c r="I31"/>
  <c r="F31"/>
  <c r="I30"/>
  <c r="F30"/>
  <c r="I29"/>
  <c r="F29"/>
  <c r="I28"/>
  <c r="F28"/>
  <c r="I27"/>
  <c r="F27"/>
  <c r="I26"/>
  <c r="F26"/>
  <c r="I25"/>
  <c r="F25"/>
  <c r="I24"/>
  <c r="F24"/>
  <c r="I23"/>
  <c r="F23"/>
  <c r="I22"/>
  <c r="F22"/>
  <c r="I21"/>
  <c r="F21"/>
  <c r="I20"/>
  <c r="F20"/>
  <c r="I19"/>
  <c r="F19"/>
  <c r="I18"/>
  <c r="F18"/>
  <c r="I17"/>
  <c r="F17"/>
  <c r="I16"/>
  <c r="F16"/>
  <c r="I15"/>
  <c r="F15"/>
  <c r="I14"/>
  <c r="F14"/>
  <c r="I13"/>
  <c r="F13"/>
  <c r="I12"/>
  <c r="F12"/>
  <c r="I11"/>
  <c r="F11"/>
  <c r="I10"/>
  <c r="F10"/>
  <c r="I9"/>
  <c r="F9"/>
  <c r="I8"/>
  <c r="F8"/>
  <c r="A8"/>
  <c r="L133"/>
  <c r="I7"/>
  <c r="F7"/>
  <c r="A7"/>
  <c r="E21" i="3"/>
  <c r="E14"/>
  <c r="K29" i="2"/>
  <c r="K25"/>
  <c r="K23"/>
  <c r="K21"/>
  <c r="K20"/>
  <c r="K17"/>
  <c r="K14"/>
  <c r="K13"/>
  <c r="K12"/>
  <c r="K11"/>
  <c r="K10"/>
  <c r="K9"/>
  <c r="K8"/>
  <c r="K7"/>
  <c r="F27"/>
  <c r="K4"/>
  <c r="F54" i="4" l="1"/>
  <c r="I54"/>
  <c r="F56"/>
  <c r="I56"/>
  <c r="F58"/>
  <c r="I58"/>
  <c r="F68"/>
  <c r="I68"/>
  <c r="F70"/>
  <c r="A31" i="2"/>
  <c r="A32" s="1"/>
  <c r="D27"/>
  <c r="D32" s="1"/>
  <c r="K27"/>
  <c r="G19" i="3"/>
  <c r="H19" s="1"/>
  <c r="I19" s="1"/>
  <c r="F32" i="2"/>
  <c r="H18"/>
  <c r="H20"/>
  <c r="J20" s="1"/>
  <c r="L20" s="1"/>
  <c r="F25" i="3" s="1"/>
  <c r="G25" s="1"/>
  <c r="H8" i="2"/>
  <c r="J8" s="1"/>
  <c r="L8" s="1"/>
  <c r="F9" i="3" s="1"/>
  <c r="H10" i="2"/>
  <c r="J10" s="1"/>
  <c r="L10" s="1"/>
  <c r="F11" i="3" s="1"/>
  <c r="H12" i="2"/>
  <c r="J12" s="1"/>
  <c r="L12" s="1"/>
  <c r="F16" i="3" s="1"/>
  <c r="H13" i="2"/>
  <c r="J13" s="1"/>
  <c r="L13" s="1"/>
  <c r="F17" i="3" s="1"/>
  <c r="G17" s="1"/>
  <c r="H17" s="1"/>
  <c r="I17" s="1"/>
  <c r="H14" i="2"/>
  <c r="J14" s="1"/>
  <c r="L14" s="1"/>
  <c r="F18" i="3" s="1"/>
  <c r="G18" s="1"/>
  <c r="H18" s="1"/>
  <c r="I18" s="1"/>
  <c r="H21" i="2"/>
  <c r="J21" s="1"/>
  <c r="L21" s="1"/>
  <c r="H23"/>
  <c r="J23" s="1"/>
  <c r="L23" s="1"/>
  <c r="H25"/>
  <c r="J25" s="1"/>
  <c r="L25" s="1"/>
  <c r="F35" i="3" s="1"/>
  <c r="G35" s="1"/>
  <c r="H35" s="1"/>
  <c r="I35" s="1"/>
  <c r="E29"/>
  <c r="E33" s="1"/>
  <c r="E37" s="1"/>
  <c r="I76" i="4"/>
  <c r="F76"/>
  <c r="I77"/>
  <c r="F77"/>
  <c r="D21" i="3"/>
  <c r="G61" i="4"/>
  <c r="I53"/>
  <c r="F53"/>
  <c r="G71"/>
  <c r="I62"/>
  <c r="F62"/>
  <c r="G72"/>
  <c r="I63"/>
  <c r="F63"/>
  <c r="G73"/>
  <c r="I64"/>
  <c r="F64"/>
  <c r="G74"/>
  <c r="I65"/>
  <c r="F65"/>
  <c r="G75"/>
  <c r="I66"/>
  <c r="F66"/>
  <c r="E27" i="2"/>
  <c r="D14" i="3"/>
  <c r="D29"/>
  <c r="F38" i="4"/>
  <c r="F39"/>
  <c r="F40"/>
  <c r="F41"/>
  <c r="F42"/>
  <c r="F43"/>
  <c r="F55"/>
  <c r="I55"/>
  <c r="F57"/>
  <c r="I57"/>
  <c r="F59"/>
  <c r="F67"/>
  <c r="F69"/>
  <c r="I69"/>
  <c r="C8" i="5"/>
  <c r="B9"/>
  <c r="D33" i="3" l="1"/>
  <c r="D37" s="1"/>
  <c r="H17" i="2"/>
  <c r="J17" s="1"/>
  <c r="L17" s="1"/>
  <c r="F23" i="3" s="1"/>
  <c r="G23" s="1"/>
  <c r="H23" s="1"/>
  <c r="I23" s="1"/>
  <c r="H11" i="2"/>
  <c r="J11" s="1"/>
  <c r="L11" s="1"/>
  <c r="F12" i="3" s="1"/>
  <c r="G12" s="1"/>
  <c r="H12" s="1"/>
  <c r="I12" s="1"/>
  <c r="H9" i="2"/>
  <c r="J9" s="1"/>
  <c r="L9" s="1"/>
  <c r="F10" i="3" s="1"/>
  <c r="G10" s="1"/>
  <c r="H10" s="1"/>
  <c r="I10" s="1"/>
  <c r="G16"/>
  <c r="F21"/>
  <c r="L18" i="2"/>
  <c r="F26" i="3"/>
  <c r="G26" s="1"/>
  <c r="H26" s="1"/>
  <c r="I26" s="1"/>
  <c r="G11"/>
  <c r="H11" s="1"/>
  <c r="I11" s="1"/>
  <c r="G9"/>
  <c r="B10" i="5"/>
  <c r="C9"/>
  <c r="G27" i="2"/>
  <c r="H7"/>
  <c r="I75" i="4"/>
  <c r="F75"/>
  <c r="I73"/>
  <c r="F73"/>
  <c r="I71"/>
  <c r="F71"/>
  <c r="H25" i="3"/>
  <c r="I74" i="4"/>
  <c r="F74"/>
  <c r="I72"/>
  <c r="F72"/>
  <c r="I61"/>
  <c r="F61"/>
  <c r="K30" i="2"/>
  <c r="K32" s="1"/>
  <c r="G27" i="3"/>
  <c r="H27" s="1"/>
  <c r="I27" s="1"/>
  <c r="F29" l="1"/>
  <c r="F14"/>
  <c r="J131" i="4"/>
  <c r="K131" s="1"/>
  <c r="J130"/>
  <c r="K130" s="1"/>
  <c r="J129"/>
  <c r="K129" s="1"/>
  <c r="J128"/>
  <c r="K128" s="1"/>
  <c r="J127"/>
  <c r="K127" s="1"/>
  <c r="J126"/>
  <c r="K126" s="1"/>
  <c r="J125"/>
  <c r="K125" s="1"/>
  <c r="J124"/>
  <c r="K124" s="1"/>
  <c r="J123"/>
  <c r="K123" s="1"/>
  <c r="J122"/>
  <c r="K122" s="1"/>
  <c r="J121"/>
  <c r="K121" s="1"/>
  <c r="J120"/>
  <c r="K120" s="1"/>
  <c r="J119"/>
  <c r="K119" s="1"/>
  <c r="J118"/>
  <c r="K118" s="1"/>
  <c r="J117"/>
  <c r="K117" s="1"/>
  <c r="J116"/>
  <c r="K116" s="1"/>
  <c r="J115"/>
  <c r="K115" s="1"/>
  <c r="J114"/>
  <c r="K114" s="1"/>
  <c r="J113"/>
  <c r="K113" s="1"/>
  <c r="J112"/>
  <c r="K112" s="1"/>
  <c r="J111"/>
  <c r="K111" s="1"/>
  <c r="J110"/>
  <c r="K110" s="1"/>
  <c r="J109"/>
  <c r="K109" s="1"/>
  <c r="J108"/>
  <c r="K108" s="1"/>
  <c r="J107"/>
  <c r="K107" s="1"/>
  <c r="J106"/>
  <c r="K106" s="1"/>
  <c r="J105"/>
  <c r="K105" s="1"/>
  <c r="J104"/>
  <c r="K104" s="1"/>
  <c r="J103"/>
  <c r="K103" s="1"/>
  <c r="J102"/>
  <c r="K102" s="1"/>
  <c r="J101"/>
  <c r="K101" s="1"/>
  <c r="J100"/>
  <c r="K100" s="1"/>
  <c r="J99"/>
  <c r="K99" s="1"/>
  <c r="J98"/>
  <c r="K98" s="1"/>
  <c r="J97"/>
  <c r="K97" s="1"/>
  <c r="J96"/>
  <c r="K96" s="1"/>
  <c r="J95"/>
  <c r="K95" s="1"/>
  <c r="J94"/>
  <c r="K94" s="1"/>
  <c r="J93"/>
  <c r="K93" s="1"/>
  <c r="J92"/>
  <c r="K92" s="1"/>
  <c r="J91"/>
  <c r="K91" s="1"/>
  <c r="J90"/>
  <c r="K90" s="1"/>
  <c r="J89"/>
  <c r="K89" s="1"/>
  <c r="J88"/>
  <c r="K88" s="1"/>
  <c r="J87"/>
  <c r="K87" s="1"/>
  <c r="J86"/>
  <c r="K86" s="1"/>
  <c r="J85"/>
  <c r="K85" s="1"/>
  <c r="J84"/>
  <c r="K84" s="1"/>
  <c r="J83"/>
  <c r="K83" s="1"/>
  <c r="J82"/>
  <c r="K82" s="1"/>
  <c r="J81"/>
  <c r="K81" s="1"/>
  <c r="J80"/>
  <c r="K80" s="1"/>
  <c r="J79"/>
  <c r="K79" s="1"/>
  <c r="J78"/>
  <c r="K78" s="1"/>
  <c r="J77"/>
  <c r="J75"/>
  <c r="J73"/>
  <c r="J71"/>
  <c r="J69"/>
  <c r="J67"/>
  <c r="J65"/>
  <c r="J63"/>
  <c r="J61"/>
  <c r="J60"/>
  <c r="K60" s="1"/>
  <c r="J59"/>
  <c r="J57"/>
  <c r="J55"/>
  <c r="J76"/>
  <c r="J74"/>
  <c r="J72"/>
  <c r="J70"/>
  <c r="J68"/>
  <c r="J66"/>
  <c r="J64"/>
  <c r="J62"/>
  <c r="J58"/>
  <c r="J56"/>
  <c r="J54"/>
  <c r="J52"/>
  <c r="J51"/>
  <c r="J50"/>
  <c r="J49"/>
  <c r="J48"/>
  <c r="J47"/>
  <c r="J46"/>
  <c r="J53"/>
  <c r="J45"/>
  <c r="J44"/>
  <c r="J43"/>
  <c r="J42"/>
  <c r="J41"/>
  <c r="J40"/>
  <c r="J39"/>
  <c r="J38"/>
  <c r="J37"/>
  <c r="K37" s="1"/>
  <c r="K52" s="1"/>
  <c r="J36"/>
  <c r="J35"/>
  <c r="J34"/>
  <c r="J33"/>
  <c r="J32"/>
  <c r="J31"/>
  <c r="J30"/>
  <c r="J29"/>
  <c r="J28"/>
  <c r="K28" s="1"/>
  <c r="J27"/>
  <c r="K27" s="1"/>
  <c r="J26"/>
  <c r="K26" s="1"/>
  <c r="J25"/>
  <c r="K25" s="1"/>
  <c r="J24"/>
  <c r="K24" s="1"/>
  <c r="J23"/>
  <c r="K23" s="1"/>
  <c r="J22"/>
  <c r="K22" s="1"/>
  <c r="J21"/>
  <c r="K21" s="1"/>
  <c r="J20"/>
  <c r="K20" s="1"/>
  <c r="K70" s="1"/>
  <c r="J19"/>
  <c r="K19" s="1"/>
  <c r="J18"/>
  <c r="K18" s="1"/>
  <c r="J17"/>
  <c r="K17" s="1"/>
  <c r="J16"/>
  <c r="K16" s="1"/>
  <c r="K40" s="1"/>
  <c r="J15"/>
  <c r="K15" s="1"/>
  <c r="K39" s="1"/>
  <c r="J14"/>
  <c r="K14" s="1"/>
  <c r="K38" s="1"/>
  <c r="J13"/>
  <c r="K13" s="1"/>
  <c r="J12"/>
  <c r="K12" s="1"/>
  <c r="J11"/>
  <c r="J10"/>
  <c r="K10" s="1"/>
  <c r="J9"/>
  <c r="K9" s="1"/>
  <c r="J8"/>
  <c r="K8" s="1"/>
  <c r="K7"/>
  <c r="H29" i="3"/>
  <c r="I29" s="1"/>
  <c r="I25"/>
  <c r="H27" i="2"/>
  <c r="J7"/>
  <c r="B11" i="5"/>
  <c r="C10"/>
  <c r="H9" i="3"/>
  <c r="G14"/>
  <c r="G21"/>
  <c r="H16"/>
  <c r="G29"/>
  <c r="M70" i="4" l="1"/>
  <c r="K76"/>
  <c r="M76" s="1"/>
  <c r="K68"/>
  <c r="M68" s="1"/>
  <c r="K59"/>
  <c r="M59" s="1"/>
  <c r="K42"/>
  <c r="M42" s="1"/>
  <c r="K53"/>
  <c r="M53" s="1"/>
  <c r="K45"/>
  <c r="M45" s="1"/>
  <c r="K30"/>
  <c r="M30" s="1"/>
  <c r="K61"/>
  <c r="M61" s="1"/>
  <c r="K72"/>
  <c r="M72" s="1"/>
  <c r="K55"/>
  <c r="K47"/>
  <c r="M47" s="1"/>
  <c r="K32"/>
  <c r="M32" s="1"/>
  <c r="K63"/>
  <c r="M63" s="1"/>
  <c r="K74"/>
  <c r="M74" s="1"/>
  <c r="K57"/>
  <c r="M57" s="1"/>
  <c r="K49"/>
  <c r="M49" s="1"/>
  <c r="K34"/>
  <c r="M34" s="1"/>
  <c r="K65"/>
  <c r="M65" s="1"/>
  <c r="K66"/>
  <c r="M66" s="1"/>
  <c r="K51"/>
  <c r="K36"/>
  <c r="M36" s="1"/>
  <c r="K75"/>
  <c r="M75" s="1"/>
  <c r="K58"/>
  <c r="M58" s="1"/>
  <c r="M51"/>
  <c r="K41"/>
  <c r="M41" s="1"/>
  <c r="K67"/>
  <c r="M67" s="1"/>
  <c r="K43"/>
  <c r="M43" s="1"/>
  <c r="K77"/>
  <c r="M77" s="1"/>
  <c r="K69"/>
  <c r="M69" s="1"/>
  <c r="K44"/>
  <c r="M44" s="1"/>
  <c r="K29"/>
  <c r="M29" s="1"/>
  <c r="K62"/>
  <c r="M62" s="1"/>
  <c r="K71"/>
  <c r="M71" s="1"/>
  <c r="K54"/>
  <c r="M54" s="1"/>
  <c r="K46"/>
  <c r="M46" s="1"/>
  <c r="K31"/>
  <c r="K64"/>
  <c r="M64" s="1"/>
  <c r="K73"/>
  <c r="M73" s="1"/>
  <c r="K56"/>
  <c r="M56" s="1"/>
  <c r="K48"/>
  <c r="M48" s="1"/>
  <c r="K33"/>
  <c r="M33" s="1"/>
  <c r="K50"/>
  <c r="M50" s="1"/>
  <c r="K35"/>
  <c r="M35" s="1"/>
  <c r="M31"/>
  <c r="M52"/>
  <c r="M55"/>
  <c r="H14" i="3"/>
  <c r="I14" s="1"/>
  <c r="I9"/>
  <c r="B12" i="5"/>
  <c r="C11"/>
  <c r="J27" i="2"/>
  <c r="L27" s="1"/>
  <c r="L7"/>
  <c r="F7" i="3" s="1"/>
  <c r="M7" i="4"/>
  <c r="M9"/>
  <c r="M11"/>
  <c r="M13"/>
  <c r="M15"/>
  <c r="M17"/>
  <c r="M19"/>
  <c r="M21"/>
  <c r="M23"/>
  <c r="M25"/>
  <c r="M27"/>
  <c r="M37"/>
  <c r="M39"/>
  <c r="M79"/>
  <c r="M81"/>
  <c r="M83"/>
  <c r="M85"/>
  <c r="M87"/>
  <c r="M89"/>
  <c r="M91"/>
  <c r="M93"/>
  <c r="M95"/>
  <c r="M97"/>
  <c r="M99"/>
  <c r="M101"/>
  <c r="M103"/>
  <c r="M105"/>
  <c r="M107"/>
  <c r="M109"/>
  <c r="M111"/>
  <c r="M113"/>
  <c r="M115"/>
  <c r="M117"/>
  <c r="M119"/>
  <c r="M121"/>
  <c r="M123"/>
  <c r="M125"/>
  <c r="M127"/>
  <c r="M129"/>
  <c r="M131"/>
  <c r="H21" i="3"/>
  <c r="I21" s="1"/>
  <c r="I16"/>
  <c r="I31"/>
  <c r="M8" i="4"/>
  <c r="M10"/>
  <c r="M12"/>
  <c r="M14"/>
  <c r="M16"/>
  <c r="M18"/>
  <c r="M20"/>
  <c r="M22"/>
  <c r="M24"/>
  <c r="M26"/>
  <c r="M28"/>
  <c r="M38"/>
  <c r="M40"/>
  <c r="M60"/>
  <c r="M78"/>
  <c r="M80"/>
  <c r="M82"/>
  <c r="M84"/>
  <c r="M86"/>
  <c r="M88"/>
  <c r="M90"/>
  <c r="M92"/>
  <c r="M94"/>
  <c r="M96"/>
  <c r="M98"/>
  <c r="M100"/>
  <c r="M102"/>
  <c r="M104"/>
  <c r="M106"/>
  <c r="M108"/>
  <c r="M110"/>
  <c r="M112"/>
  <c r="M114"/>
  <c r="M116"/>
  <c r="M118"/>
  <c r="M120"/>
  <c r="M122"/>
  <c r="M124"/>
  <c r="M126"/>
  <c r="M128"/>
  <c r="M130"/>
  <c r="M133" l="1"/>
  <c r="M137" s="1"/>
  <c r="E32" i="5"/>
  <c r="D12" s="1"/>
  <c r="G7" i="3"/>
  <c r="F33"/>
  <c r="F37" s="1"/>
  <c r="B13" i="5"/>
  <c r="C12"/>
  <c r="M138" i="4" l="1"/>
  <c r="B14" i="5"/>
  <c r="C13"/>
  <c r="D13"/>
  <c r="D7"/>
  <c r="D8"/>
  <c r="E8" s="1"/>
  <c r="F8" s="1"/>
  <c r="D9"/>
  <c r="E9" s="1"/>
  <c r="F9" s="1"/>
  <c r="D10"/>
  <c r="E10" s="1"/>
  <c r="F10" s="1"/>
  <c r="D11"/>
  <c r="E11" s="1"/>
  <c r="F11" s="1"/>
  <c r="H7" i="3"/>
  <c r="G33"/>
  <c r="G37" s="1"/>
  <c r="E12" i="5"/>
  <c r="F12" s="1"/>
  <c r="I7" i="3" l="1"/>
  <c r="H33"/>
  <c r="D14" i="5"/>
  <c r="B15"/>
  <c r="C14"/>
  <c r="E13"/>
  <c r="F13" s="1"/>
  <c r="E7"/>
  <c r="B16" l="1"/>
  <c r="C15"/>
  <c r="D15"/>
  <c r="H37" i="3"/>
  <c r="I37" s="1"/>
  <c r="I33"/>
  <c r="F7" i="5"/>
  <c r="E14"/>
  <c r="F14" s="1"/>
  <c r="E15" l="1"/>
  <c r="F15" s="1"/>
  <c r="D16"/>
  <c r="B17"/>
  <c r="C16"/>
  <c r="E16" l="1"/>
  <c r="B18"/>
  <c r="C17"/>
  <c r="D17"/>
  <c r="E17" l="1"/>
  <c r="F17" s="1"/>
  <c r="D18"/>
  <c r="D20" s="1"/>
  <c r="C18"/>
  <c r="B22"/>
  <c r="B20"/>
  <c r="F16"/>
  <c r="C20" l="1"/>
  <c r="C24" s="1"/>
  <c r="C22"/>
  <c r="E18"/>
  <c r="D22"/>
  <c r="E22" s="1"/>
  <c r="F22" s="1"/>
  <c r="D24"/>
  <c r="F18" l="1"/>
  <c r="E20"/>
  <c r="F20" s="1"/>
</calcChain>
</file>

<file path=xl/comments1.xml><?xml version="1.0" encoding="utf-8"?>
<comments xmlns="http://schemas.openxmlformats.org/spreadsheetml/2006/main">
  <authors>
    <author>Pam Rasanen</author>
  </authors>
  <commentList>
    <comment ref="M137" authorId="0">
      <text>
        <r>
          <rPr>
            <b/>
            <sz val="10"/>
            <color indexed="81"/>
            <rFont val="Tahoma"/>
            <charset val="1"/>
          </rPr>
          <t>PSE:
Used MS Excel Goal Seek function to minimize the difference between the projected lighting surplus $ (Column:i,Line:127) and the amount to be spread (Column:i,Line:129), by changing $ / kWh (Column:f,Line:1) rounded to the nearest $0.000001</t>
        </r>
      </text>
    </comment>
  </commentList>
</comments>
</file>

<file path=xl/sharedStrings.xml><?xml version="1.0" encoding="utf-8"?>
<sst xmlns="http://schemas.openxmlformats.org/spreadsheetml/2006/main" count="523" uniqueCount="202">
  <si>
    <t>Puget Sound Energy</t>
  </si>
  <si>
    <t>a</t>
  </si>
  <si>
    <t>Customer Class</t>
  </si>
  <si>
    <t>Docket No.
UE-111048
Energy
Allocator
(Note 1)</t>
  </si>
  <si>
    <t>81%
Energy
(Note 2)</t>
  </si>
  <si>
    <t>Docket No.
UE-111048
Demand
Allocator
(Note 3)</t>
  </si>
  <si>
    <t>19%
Demand
(Note 2)</t>
  </si>
  <si>
    <t>Weighted Allocation</t>
  </si>
  <si>
    <t>b = 81% * a / sum(a)</t>
  </si>
  <si>
    <t>c</t>
  </si>
  <si>
    <t>d = 19% * c / sum(c)</t>
  </si>
  <si>
    <t>e = b + d</t>
  </si>
  <si>
    <t>h</t>
  </si>
  <si>
    <t>i = g / h * 100</t>
  </si>
  <si>
    <t>Residential</t>
  </si>
  <si>
    <t>Sec Gen Svc - Small</t>
  </si>
  <si>
    <t>Sec Gen Svc - Medium</t>
  </si>
  <si>
    <t>Sec Gen Svc - Large</t>
  </si>
  <si>
    <t>Sec Irrigation Svc</t>
  </si>
  <si>
    <t>Pri Gen Svc</t>
  </si>
  <si>
    <t>Pri Irrigation Svc</t>
  </si>
  <si>
    <t>Pri Interruptible Svc</t>
  </si>
  <si>
    <t>Lights</t>
  </si>
  <si>
    <t>Firm Resale</t>
  </si>
  <si>
    <t>Subtotal</t>
  </si>
  <si>
    <t>Total</t>
  </si>
  <si>
    <t>CUSTOMER CLASS</t>
  </si>
  <si>
    <t>SCHEDULE</t>
  </si>
  <si>
    <t>Delivered kWh Test Year Ending  September 2012</t>
  </si>
  <si>
    <t>INCREASE (DECREASE) $</t>
  </si>
  <si>
    <t>INCREASE (DECREASE) %</t>
  </si>
  <si>
    <t>b</t>
  </si>
  <si>
    <t>d = b + (a * c)</t>
  </si>
  <si>
    <t>e = d - b</t>
  </si>
  <si>
    <t>f = e / b</t>
  </si>
  <si>
    <t>25 &amp; 7A</t>
  </si>
  <si>
    <t>26 &amp; 26P</t>
  </si>
  <si>
    <t>Secondary Service Total</t>
  </si>
  <si>
    <t>Pri Transportation</t>
  </si>
  <si>
    <t>449 / 459</t>
  </si>
  <si>
    <t>Primary Service Total</t>
  </si>
  <si>
    <t>Campus Rate Total</t>
  </si>
  <si>
    <t>HV Interruptible Svc</t>
  </si>
  <si>
    <t>HV Gen Svc</t>
  </si>
  <si>
    <t>HV Transportation</t>
  </si>
  <si>
    <t>High Voltage Service Total</t>
  </si>
  <si>
    <t>Note 1 - Proforma Base Revenue Excludes Revenue Rider Schedules 95A, 120, 129, 132, 133, 137 &amp; 194</t>
  </si>
  <si>
    <t>Line No.</t>
  </si>
  <si>
    <t>Schedule</t>
  </si>
  <si>
    <t>Lighting Type</t>
  </si>
  <si>
    <t>Lamp Type</t>
  </si>
  <si>
    <t>Lamp Wattage</t>
  </si>
  <si>
    <t>Ballast Losses</t>
  </si>
  <si>
    <t>Billable Watts</t>
  </si>
  <si>
    <t># hours / month</t>
  </si>
  <si>
    <t>kWh / Month</t>
  </si>
  <si>
    <t>$ / kWh</t>
  </si>
  <si>
    <t># of Lamps @ 3-1-13</t>
  </si>
  <si>
    <t xml:space="preserve">a
</t>
  </si>
  <si>
    <t xml:space="preserve">b
</t>
  </si>
  <si>
    <t>c =
b - a</t>
  </si>
  <si>
    <t xml:space="preserve">d
</t>
  </si>
  <si>
    <t>e =
(b * d) / 1000</t>
  </si>
  <si>
    <t>g = 
e * f</t>
  </si>
  <si>
    <t xml:space="preserve">h
</t>
  </si>
  <si>
    <t>Street</t>
  </si>
  <si>
    <t>Flourescent</t>
  </si>
  <si>
    <t>Incandescent</t>
  </si>
  <si>
    <t>Mercury Vapor</t>
  </si>
  <si>
    <t>Metal Hallide</t>
  </si>
  <si>
    <t>Sodium Vapor</t>
  </si>
  <si>
    <t>Area</t>
  </si>
  <si>
    <t>Area Lights - SV</t>
  </si>
  <si>
    <t>Area Lights - MH</t>
  </si>
  <si>
    <t>Continuous</t>
  </si>
  <si>
    <t>Traffic Signals</t>
  </si>
  <si>
    <t>12 Month kWh</t>
  </si>
  <si>
    <t>12 Month Watts</t>
  </si>
  <si>
    <t>Flood</t>
  </si>
  <si>
    <t>Directional Flood Lights - SV</t>
  </si>
  <si>
    <t>Directional Flood Lights - MH</t>
  </si>
  <si>
    <t>Horizontal Flood Lights - SV</t>
  </si>
  <si>
    <t>Horizontal Flood Lights - MH</t>
  </si>
  <si>
    <t>51, 53 &amp; 54</t>
  </si>
  <si>
    <t>LED</t>
  </si>
  <si>
    <t>30-35</t>
  </si>
  <si>
    <t>35.01-40</t>
  </si>
  <si>
    <t>40.01-45</t>
  </si>
  <si>
    <t>45.01-50</t>
  </si>
  <si>
    <t>50.01-55</t>
  </si>
  <si>
    <t>55.01-60</t>
  </si>
  <si>
    <t>60.01-65</t>
  </si>
  <si>
    <t>65.01-70</t>
  </si>
  <si>
    <t>70.01-75</t>
  </si>
  <si>
    <t>75.01-80</t>
  </si>
  <si>
    <t>80.01-85</t>
  </si>
  <si>
    <t>85.01-90</t>
  </si>
  <si>
    <t>90.01-95</t>
  </si>
  <si>
    <t>95.01-100</t>
  </si>
  <si>
    <t>100.01-105</t>
  </si>
  <si>
    <t>105.01-110</t>
  </si>
  <si>
    <t>110.01-115</t>
  </si>
  <si>
    <t>115.01-120</t>
  </si>
  <si>
    <t>120.01-125</t>
  </si>
  <si>
    <t>125.01-130</t>
  </si>
  <si>
    <t>130.01-135</t>
  </si>
  <si>
    <t>135.01-140</t>
  </si>
  <si>
    <t>140.01-145</t>
  </si>
  <si>
    <t>145-01-150</t>
  </si>
  <si>
    <t>150.01-155</t>
  </si>
  <si>
    <t>155.01-160</t>
  </si>
  <si>
    <t>160.01-165</t>
  </si>
  <si>
    <t>165.01-170</t>
  </si>
  <si>
    <t>170.01-175</t>
  </si>
  <si>
    <t>175.01-180</t>
  </si>
  <si>
    <t>180.01-185</t>
  </si>
  <si>
    <t>185.01-190</t>
  </si>
  <si>
    <t>190.01-195</t>
  </si>
  <si>
    <t>195.01-200</t>
  </si>
  <si>
    <t>200.01-205</t>
  </si>
  <si>
    <t>205.01-210</t>
  </si>
  <si>
    <t>210.01-215</t>
  </si>
  <si>
    <t>215.01-220</t>
  </si>
  <si>
    <t>220.01-225</t>
  </si>
  <si>
    <t>225.01-230</t>
  </si>
  <si>
    <t>230.01-235</t>
  </si>
  <si>
    <t>235.01-240</t>
  </si>
  <si>
    <t>240.01-245</t>
  </si>
  <si>
    <t>245.01-250</t>
  </si>
  <si>
    <t>250.01-255</t>
  </si>
  <si>
    <t>255.01-260</t>
  </si>
  <si>
    <t>260.01-265</t>
  </si>
  <si>
    <t>265.01-270</t>
  </si>
  <si>
    <t>270.01-275</t>
  </si>
  <si>
    <t>275.01-280</t>
  </si>
  <si>
    <t>280.01-285</t>
  </si>
  <si>
    <t>285.01-290</t>
  </si>
  <si>
    <t>290.01-295</t>
  </si>
  <si>
    <t>295.01-300</t>
  </si>
  <si>
    <t>Residential Customer Impacts</t>
  </si>
  <si>
    <t>Customer Bill</t>
  </si>
  <si>
    <t>Month</t>
  </si>
  <si>
    <t>kWh</t>
  </si>
  <si>
    <t>Present</t>
  </si>
  <si>
    <t>Proposed</t>
  </si>
  <si>
    <t>$ Difference</t>
  </si>
  <si>
    <t>% Difference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</si>
  <si>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</si>
  <si>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</si>
  <si>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</si>
  <si>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</si>
  <si>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</si>
  <si>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</si>
  <si>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</si>
  <si>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</si>
  <si>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</si>
  <si>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</si>
  <si>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</si>
  <si>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</si>
  <si>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Annual Total</t>
  </si>
  <si>
    <t>Monthly Average</t>
  </si>
  <si>
    <t>Average Cents</t>
  </si>
  <si>
    <t>Rates</t>
  </si>
  <si>
    <t>Current
Rates
2-1-13</t>
  </si>
  <si>
    <t>Customer Monthly Charge:</t>
  </si>
  <si>
    <t>per Month</t>
  </si>
  <si>
    <t>Energy Charge:</t>
  </si>
  <si>
    <t>Schedule 7 first 600 kWh</t>
  </si>
  <si>
    <t>¢ / kWh</t>
  </si>
  <si>
    <t>Schedule 7 over 600 kWh</t>
  </si>
  <si>
    <t>Schedule 95 - Power Cost Adjustment Clause</t>
  </si>
  <si>
    <t>Schedule 95A - Federal Incentive Tracker Credit</t>
  </si>
  <si>
    <t>Schedule 120 - Conservation Rider</t>
  </si>
  <si>
    <t>Schedule 129 - Low Income</t>
  </si>
  <si>
    <t>Schedule 132 Merger Credit</t>
  </si>
  <si>
    <t>Schedule 133 Regulatory Asset Tracker</t>
  </si>
  <si>
    <t>Schedule 137 REC</t>
  </si>
  <si>
    <t>Schedule 194 - BPA Exchange Credit</t>
  </si>
  <si>
    <t>Note 3 Source:  Docket No. UE-111048 Compliance Cost of Service Workpapers, pages 37-41, "DEM-2B" Allocator</t>
  </si>
  <si>
    <t>Note 1 Source:  Docket No. UE-111048 Compliance Cost of Service Workpapers, pages 37 &amp; 47, "Energy 2" Allocator</t>
  </si>
  <si>
    <t>Note 2 Source:  Docket No. UE-111048 Compliance Cost of Service Workpapers, pages 4 &amp; 21, "Peak Credit %" Allocator</t>
  </si>
  <si>
    <t>Calculation of Schedule 95 Rate</t>
  </si>
  <si>
    <t xml:space="preserve">f </t>
  </si>
  <si>
    <t>2013 Revenue Surplus</t>
  </si>
  <si>
    <t>g = e * f</t>
  </si>
  <si>
    <t>High Voltage Interruptible</t>
  </si>
  <si>
    <t>High Voltage General Service</t>
  </si>
  <si>
    <t>Campus Rate - High Voltage</t>
  </si>
  <si>
    <t>Campus Rate - Primary &amp; Secondary Voltage</t>
  </si>
  <si>
    <t>Rate Schedule</t>
  </si>
  <si>
    <t>50-59</t>
  </si>
  <si>
    <t>Transportation Primary Voltage</t>
  </si>
  <si>
    <t>Transportation High Voltage</t>
  </si>
  <si>
    <t>Proposed Schedule 95 ¢ per kWh Effective November 2013</t>
  </si>
  <si>
    <t>Statement of Proforma and Proposed Revenues for Schedule 95</t>
  </si>
  <si>
    <t>Delivered Revenue Test Year Ending  September 2012 (Note 1)</t>
  </si>
  <si>
    <t>REVENUE
(Including Proposed
Sch 95 Revenue Effective November 2013)</t>
  </si>
  <si>
    <t>Calculation of Area and Street Light Rates</t>
  </si>
  <si>
    <t>Proposed
Rates
Effective
November 2013</t>
  </si>
  <si>
    <t>Proposed Sch 95 Lamp Charge Effective November 2013</t>
  </si>
  <si>
    <t>i = 
g * h * 12</t>
  </si>
  <si>
    <t>Annual Revenue per lamp
@ Proposed November 2013 Rate</t>
  </si>
</sst>
</file>

<file path=xl/styles.xml><?xml version="1.0" encoding="utf-8"?>
<styleSheet xmlns="http://schemas.openxmlformats.org/spreadsheetml/2006/main">
  <numFmts count="35"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_(* #,##0.000000_);_(* \(#,##0.000000\);_(* &quot;-&quot;??_);_(@_)"/>
    <numFmt numFmtId="167" formatCode="0.0000\ \¢"/>
    <numFmt numFmtId="168" formatCode="0.000%"/>
    <numFmt numFmtId="169" formatCode="_(&quot;$&quot;* #,##0.000000_);_(&quot;$&quot;* \(#,##0.000000\);_(&quot;$&quot;* &quot;-&quot;??_);_(@_)"/>
    <numFmt numFmtId="170" formatCode="_(&quot;$&quot;* #,##0.00000_);_(&quot;$&quot;* \(#,##0.00000\);_(&quot;$&quot;* &quot;-&quot;??_);_(@_)"/>
    <numFmt numFmtId="171" formatCode="_(* #,##0.0000_);_(* \(#,##0.0000\);_(* &quot;-&quot;??_);_(@_)"/>
    <numFmt numFmtId="172" formatCode="_(* #,##0.00000_);_(* \(#,##0.00000\);_(* &quot;-&quot;??_);_(@_)"/>
    <numFmt numFmtId="173" formatCode="0.000000"/>
    <numFmt numFmtId="174" formatCode="0.0000000"/>
    <numFmt numFmtId="175" formatCode="d\.mmm\.yy"/>
    <numFmt numFmtId="176" formatCode="_-* #,##0.00\ _D_M_-;\-* #,##0.00\ _D_M_-;_-* &quot;-&quot;??\ _D_M_-;_-@_-"/>
    <numFmt numFmtId="177" formatCode="#."/>
    <numFmt numFmtId="178" formatCode="_(* #,##0.0000000_);_(* \(#,##0.0000000\);_(* &quot;-&quot;??_);_(@_)"/>
    <numFmt numFmtId="179" formatCode="_-* #,##0.00\ &quot;DM&quot;_-;\-* #,##0.00\ &quot;DM&quot;_-;_-* &quot;-&quot;??\ &quot;DM&quot;_-;_-@_-"/>
    <numFmt numFmtId="180" formatCode="_(* ###0_);_(* \(###0\);_(* &quot;-&quot;_);_(@_)"/>
    <numFmt numFmtId="181" formatCode="[Blue]#,##0_);[Magenta]\(#,##0\)"/>
    <numFmt numFmtId="182" formatCode="_([$€-2]* #,##0.00_);_([$€-2]* \(#,##0.00\);_([$€-2]* &quot;-&quot;??_)"/>
    <numFmt numFmtId="183" formatCode="0.00_)"/>
    <numFmt numFmtId="184" formatCode="&quot;$&quot;#,##0;\-&quot;$&quot;#,##0"/>
    <numFmt numFmtId="185" formatCode="_(&quot;$&quot;* #,##0.000000_);_(&quot;$&quot;* \(#,##0.000000\);_(&quot;$&quot;* &quot;-&quot;??????_);_(@_)"/>
    <numFmt numFmtId="186" formatCode="#,##0.00\ ;\(#,##0.00\)"/>
    <numFmt numFmtId="187" formatCode="0000000"/>
    <numFmt numFmtId="188" formatCode="0.0000%"/>
    <numFmt numFmtId="189" formatCode="_(&quot;$&quot;* #,##0.0000_);_(&quot;$&quot;* \(#,##0.0000\);_(&quot;$&quot;* &quot;-&quot;????_);_(@_)"/>
    <numFmt numFmtId="190" formatCode="_(* #,##0.0_);_(* \(#,##0.0\);_(* &quot;-&quot;_);_(@_)"/>
    <numFmt numFmtId="191" formatCode="_(&quot;$&quot;* #,##0.000_);_(&quot;$&quot;* \(#,##0.000\);_(&quot;$&quot;* &quot;-&quot;??_);_(@_)"/>
    <numFmt numFmtId="192" formatCode="[$-409]d\-mmm\-yy;@"/>
    <numFmt numFmtId="193" formatCode="&quot;$&quot;#,##0.00"/>
  </numFmts>
  <fonts count="96">
    <font>
      <sz val="10"/>
      <name val="Arial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indexed="12"/>
      <name val="Arial"/>
      <family val="2"/>
    </font>
    <font>
      <sz val="12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0"/>
      <color indexed="8"/>
      <name val="MS Sans Serif"/>
      <family val="2"/>
    </font>
    <font>
      <b/>
      <sz val="11"/>
      <color indexed="52"/>
      <name val="Calibri"/>
      <family val="2"/>
    </font>
    <font>
      <b/>
      <sz val="11"/>
      <color indexed="10"/>
      <name val="Calibri"/>
      <family val="2"/>
      <scheme val="minor"/>
    </font>
    <font>
      <b/>
      <sz val="11"/>
      <color indexed="9"/>
      <name val="Calibri"/>
      <family val="2"/>
    </font>
    <font>
      <sz val="11"/>
      <name val="univers (E1)"/>
    </font>
    <font>
      <sz val="10"/>
      <name val="MS Sans Serif"/>
      <family val="2"/>
    </font>
    <font>
      <sz val="10"/>
      <color indexed="8"/>
      <name val="Calibri"/>
      <family val="2"/>
    </font>
    <font>
      <sz val="12"/>
      <color indexed="24"/>
      <name val="Arial"/>
      <family val="2"/>
    </font>
    <font>
      <sz val="10"/>
      <name val="Helv"/>
    </font>
    <font>
      <sz val="12"/>
      <name val="TIMES"/>
    </font>
    <font>
      <sz val="12"/>
      <name val="Times"/>
      <family val="1"/>
    </font>
    <font>
      <sz val="10"/>
      <color indexed="24"/>
      <name val="Arial"/>
      <family val="2"/>
    </font>
    <font>
      <sz val="1"/>
      <color indexed="16"/>
      <name val="Courier"/>
      <family val="3"/>
    </font>
    <font>
      <sz val="10"/>
      <name val="MS Serif"/>
      <family val="1"/>
    </font>
    <font>
      <sz val="10"/>
      <name val="Courier"/>
      <family val="3"/>
    </font>
    <font>
      <sz val="8"/>
      <color indexed="8"/>
      <name val="Arial"/>
      <family val="2"/>
    </font>
    <font>
      <sz val="10"/>
      <color indexed="22"/>
      <name val="Arial"/>
      <family val="2"/>
    </font>
    <font>
      <b/>
      <sz val="11"/>
      <color indexed="8"/>
      <name val="Calibri"/>
      <family val="2"/>
    </font>
    <font>
      <sz val="8"/>
      <color indexed="12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8"/>
      <name val="Arial"/>
      <family val="2"/>
    </font>
    <font>
      <b/>
      <sz val="12"/>
      <name val="Arial"/>
      <family val="2"/>
    </font>
    <font>
      <b/>
      <sz val="15"/>
      <color indexed="56"/>
      <name val="Calibri"/>
      <family val="2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sz val="18"/>
      <name val="Arial"/>
      <family val="2"/>
    </font>
    <font>
      <b/>
      <sz val="13"/>
      <color indexed="56"/>
      <name val="Calibri"/>
      <family val="2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1"/>
      <color indexed="56"/>
      <name val="Calibri"/>
      <family val="2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8"/>
      <name val="Arial"/>
      <family val="2"/>
    </font>
    <font>
      <u/>
      <sz val="10"/>
      <color theme="10"/>
      <name val="Arial"/>
      <family val="2"/>
    </font>
    <font>
      <u/>
      <sz val="8"/>
      <color indexed="12"/>
      <name val="Arial"/>
      <family val="2"/>
    </font>
    <font>
      <sz val="11"/>
      <color indexed="62"/>
      <name val="Calibri"/>
      <family val="2"/>
    </font>
    <font>
      <b/>
      <sz val="12"/>
      <color indexed="20"/>
      <name val="Arial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1"/>
      <color indexed="60"/>
      <name val="Calibri"/>
      <family val="2"/>
    </font>
    <font>
      <sz val="11"/>
      <color indexed="19"/>
      <name val="Calibri"/>
      <family val="2"/>
      <scheme val="minor"/>
    </font>
    <font>
      <sz val="7"/>
      <name val="Small Fonts"/>
      <family val="2"/>
    </font>
    <font>
      <b/>
      <i/>
      <sz val="16"/>
      <name val="Helv"/>
    </font>
    <font>
      <sz val="8"/>
      <name val="Helv"/>
    </font>
    <font>
      <sz val="10"/>
      <name val="Geneva"/>
    </font>
    <font>
      <sz val="10"/>
      <color theme="1"/>
      <name val="Calibri"/>
      <family val="2"/>
    </font>
    <font>
      <sz val="8"/>
      <color theme="1"/>
      <name val="Arial"/>
      <family val="2"/>
    </font>
    <font>
      <sz val="8"/>
      <name val="MS Sans Serif"/>
      <family val="2"/>
    </font>
    <font>
      <b/>
      <sz val="11"/>
      <color indexed="63"/>
      <name val="Calibri"/>
      <family val="2"/>
    </font>
    <font>
      <b/>
      <sz val="10"/>
      <name val="MS Sans Serif"/>
      <family val="2"/>
    </font>
    <font>
      <sz val="12"/>
      <color indexed="10"/>
      <name val="Arial"/>
      <family val="2"/>
    </font>
    <font>
      <sz val="12"/>
      <color indexed="10"/>
      <name val="TIMES"/>
    </font>
    <font>
      <sz val="12"/>
      <color indexed="10"/>
      <name val="Times"/>
      <family val="1"/>
    </font>
    <font>
      <i/>
      <sz val="10"/>
      <name val="Arial"/>
      <family val="2"/>
    </font>
    <font>
      <sz val="10"/>
      <color indexed="8"/>
      <name val="Arial"/>
      <family val="2"/>
    </font>
    <font>
      <b/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b/>
      <sz val="8"/>
      <color indexed="8"/>
      <name val="Helv"/>
    </font>
    <font>
      <b/>
      <i/>
      <sz val="10"/>
      <name val="Arial"/>
      <family val="2"/>
    </font>
    <font>
      <b/>
      <sz val="18"/>
      <color indexed="56"/>
      <name val="Cambria"/>
      <family val="2"/>
    </font>
    <font>
      <b/>
      <sz val="18"/>
      <color indexed="62"/>
      <name val="Cambria"/>
      <family val="2"/>
      <scheme val="major"/>
    </font>
    <font>
      <b/>
      <sz val="12"/>
      <color indexed="56"/>
      <name val="Arial"/>
      <family val="2"/>
    </font>
    <font>
      <b/>
      <sz val="14"/>
      <color indexed="56"/>
      <name val="Arial"/>
      <family val="2"/>
    </font>
    <font>
      <b/>
      <sz val="10"/>
      <color indexed="81"/>
      <name val="Tahoma"/>
      <charset val="1"/>
    </font>
  </fonts>
  <fills count="9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10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9"/>
        <bgColor indexed="6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43"/>
        <bgColor indexed="64"/>
      </patternFill>
    </fill>
    <fill>
      <patternFill patternType="solid">
        <fgColor indexed="60"/>
      </patternFill>
    </fill>
    <fill>
      <patternFill patternType="solid">
        <fgColor indexed="41"/>
        <bgColor indexed="64"/>
      </patternFill>
    </fill>
    <fill>
      <patternFill patternType="mediumGray">
        <fgColor indexed="22"/>
      </patternFill>
    </fill>
    <fill>
      <patternFill patternType="solid">
        <fgColor indexed="31"/>
        <bgColor indexed="64"/>
      </patternFill>
    </fill>
    <fill>
      <patternFill patternType="solid">
        <fgColor indexed="50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40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1"/>
      </patternFill>
    </fill>
    <fill>
      <patternFill patternType="solid">
        <fgColor indexed="20"/>
      </patternFill>
    </fill>
    <fill>
      <patternFill patternType="gray0625">
        <fgColor indexed="8"/>
      </patternFill>
    </fill>
    <fill>
      <patternFill patternType="gray125">
        <fgColor indexed="8"/>
      </patternFill>
    </fill>
    <fill>
      <patternFill patternType="solid">
        <fgColor theme="3" tint="0.79998168889431442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double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6724">
    <xf numFmtId="0" fontId="0" fillId="0" borderId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0" fontId="18" fillId="0" borderId="0"/>
    <xf numFmtId="0" fontId="18" fillId="0" borderId="0"/>
    <xf numFmtId="0" fontId="18" fillId="0" borderId="0"/>
    <xf numFmtId="0" fontId="18" fillId="0" borderId="0"/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4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2" fontId="18" fillId="0" borderId="0">
      <alignment horizontal="left" wrapText="1"/>
    </xf>
    <xf numFmtId="0" fontId="18" fillId="0" borderId="0"/>
    <xf numFmtId="172" fontId="18" fillId="0" borderId="0">
      <alignment horizontal="left" wrapText="1"/>
    </xf>
    <xf numFmtId="0" fontId="18" fillId="0" borderId="0"/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0" fontId="18" fillId="0" borderId="0"/>
    <xf numFmtId="172" fontId="18" fillId="0" borderId="0">
      <alignment horizontal="left" wrapText="1"/>
    </xf>
    <xf numFmtId="172" fontId="18" fillId="0" borderId="0">
      <alignment horizontal="left" wrapText="1"/>
    </xf>
    <xf numFmtId="0" fontId="18" fillId="0" borderId="0"/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0" fontId="18" fillId="0" borderId="0"/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0" fontId="18" fillId="0" borderId="0"/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0" fontId="18" fillId="0" borderId="0"/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0" fontId="18" fillId="0" borderId="0"/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0" fontId="18" fillId="0" borderId="0"/>
    <xf numFmtId="172" fontId="18" fillId="0" borderId="0">
      <alignment horizontal="left" wrapText="1"/>
    </xf>
    <xf numFmtId="0" fontId="18" fillId="0" borderId="0"/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0" fontId="18" fillId="0" borderId="0"/>
    <xf numFmtId="172" fontId="18" fillId="0" borderId="0">
      <alignment horizontal="left" wrapText="1"/>
    </xf>
    <xf numFmtId="0" fontId="18" fillId="0" borderId="0"/>
    <xf numFmtId="172" fontId="18" fillId="0" borderId="0">
      <alignment horizontal="left" wrapText="1"/>
    </xf>
    <xf numFmtId="0" fontId="18" fillId="0" borderId="0"/>
    <xf numFmtId="172" fontId="18" fillId="0" borderId="0">
      <alignment horizontal="left" wrapText="1"/>
    </xf>
    <xf numFmtId="0" fontId="18" fillId="0" borderId="0"/>
    <xf numFmtId="172" fontId="18" fillId="0" borderId="0">
      <alignment horizontal="left" wrapText="1"/>
    </xf>
    <xf numFmtId="0" fontId="18" fillId="0" borderId="0"/>
    <xf numFmtId="172" fontId="18" fillId="0" borderId="0">
      <alignment horizontal="left" wrapText="1"/>
    </xf>
    <xf numFmtId="0" fontId="18" fillId="0" borderId="0"/>
    <xf numFmtId="172" fontId="18" fillId="0" borderId="0">
      <alignment horizontal="left" wrapText="1"/>
    </xf>
    <xf numFmtId="0" fontId="18" fillId="0" borderId="0"/>
    <xf numFmtId="172" fontId="18" fillId="0" borderId="0">
      <alignment horizontal="left" wrapText="1"/>
    </xf>
    <xf numFmtId="0" fontId="18" fillId="0" borderId="0"/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0" fontId="18" fillId="0" borderId="0"/>
    <xf numFmtId="0" fontId="18" fillId="0" borderId="0"/>
    <xf numFmtId="0" fontId="18" fillId="0" borderId="0"/>
    <xf numFmtId="0" fontId="18" fillId="0" borderId="0"/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0" fontId="21" fillId="0" borderId="0"/>
    <xf numFmtId="0" fontId="21" fillId="0" borderId="0"/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0" fontId="21" fillId="0" borderId="0"/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0" fontId="21" fillId="0" borderId="0"/>
    <xf numFmtId="0" fontId="21" fillId="0" borderId="0"/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0" fontId="18" fillId="0" borderId="0"/>
    <xf numFmtId="0" fontId="18" fillId="0" borderId="0"/>
    <xf numFmtId="0" fontId="21" fillId="0" borderId="0"/>
    <xf numFmtId="0" fontId="21" fillId="0" borderId="0"/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0" fontId="18" fillId="0" borderId="0"/>
    <xf numFmtId="0" fontId="18" fillId="0" borderId="0"/>
    <xf numFmtId="0" fontId="18" fillId="0" borderId="0"/>
    <xf numFmtId="0" fontId="18" fillId="0" borderId="0"/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0" fontId="21" fillId="0" borderId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1" fillId="14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1" fillId="18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1" fillId="22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1" fillId="30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1" fillId="11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1" fillId="19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1" fillId="23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1" fillId="27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1" fillId="31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17" fillId="1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23" fillId="37" borderId="0" applyNumberFormat="0" applyBorder="0" applyAlignment="0" applyProtection="0"/>
    <xf numFmtId="0" fontId="23" fillId="37" borderId="0" applyNumberFormat="0" applyBorder="0" applyAlignment="0" applyProtection="0"/>
    <xf numFmtId="0" fontId="17" fillId="16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17" fillId="20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17" fillId="24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17" fillId="28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23" fillId="50" borderId="0" applyNumberFormat="0" applyBorder="0" applyAlignment="0" applyProtection="0"/>
    <xf numFmtId="0" fontId="23" fillId="50" borderId="0" applyNumberFormat="0" applyBorder="0" applyAlignment="0" applyProtection="0"/>
    <xf numFmtId="0" fontId="17" fillId="32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22" fillId="51" borderId="0" applyNumberFormat="0" applyBorder="0" applyAlignment="0" applyProtection="0"/>
    <xf numFmtId="0" fontId="22" fillId="52" borderId="0" applyNumberFormat="0" applyBorder="0" applyAlignment="0" applyProtection="0"/>
    <xf numFmtId="0" fontId="23" fillId="53" borderId="0" applyNumberFormat="0" applyBorder="0" applyAlignment="0" applyProtection="0"/>
    <xf numFmtId="0" fontId="23" fillId="54" borderId="0" applyNumberFormat="0" applyBorder="0" applyAlignment="0" applyProtection="0"/>
    <xf numFmtId="0" fontId="23" fillId="54" borderId="0" applyNumberFormat="0" applyBorder="0" applyAlignment="0" applyProtection="0"/>
    <xf numFmtId="0" fontId="17" fillId="9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23" fillId="54" borderId="0" applyNumberFormat="0" applyBorder="0" applyAlignment="0" applyProtection="0"/>
    <xf numFmtId="0" fontId="23" fillId="54" borderId="0" applyNumberFormat="0" applyBorder="0" applyAlignment="0" applyProtection="0"/>
    <xf numFmtId="0" fontId="23" fillId="54" borderId="0" applyNumberFormat="0" applyBorder="0" applyAlignment="0" applyProtection="0"/>
    <xf numFmtId="0" fontId="23" fillId="54" borderId="0" applyNumberFormat="0" applyBorder="0" applyAlignment="0" applyProtection="0"/>
    <xf numFmtId="0" fontId="23" fillId="54" borderId="0" applyNumberFormat="0" applyBorder="0" applyAlignment="0" applyProtection="0"/>
    <xf numFmtId="0" fontId="22" fillId="56" borderId="0" applyNumberFormat="0" applyBorder="0" applyAlignment="0" applyProtection="0"/>
    <xf numFmtId="0" fontId="22" fillId="57" borderId="0" applyNumberFormat="0" applyBorder="0" applyAlignment="0" applyProtection="0"/>
    <xf numFmtId="0" fontId="23" fillId="58" borderId="0" applyNumberFormat="0" applyBorder="0" applyAlignment="0" applyProtection="0"/>
    <xf numFmtId="0" fontId="23" fillId="59" borderId="0" applyNumberFormat="0" applyBorder="0" applyAlignment="0" applyProtection="0"/>
    <xf numFmtId="0" fontId="23" fillId="59" borderId="0" applyNumberFormat="0" applyBorder="0" applyAlignment="0" applyProtection="0"/>
    <xf numFmtId="0" fontId="17" fillId="13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23" fillId="59" borderId="0" applyNumberFormat="0" applyBorder="0" applyAlignment="0" applyProtection="0"/>
    <xf numFmtId="0" fontId="23" fillId="59" borderId="0" applyNumberFormat="0" applyBorder="0" applyAlignment="0" applyProtection="0"/>
    <xf numFmtId="0" fontId="23" fillId="59" borderId="0" applyNumberFormat="0" applyBorder="0" applyAlignment="0" applyProtection="0"/>
    <xf numFmtId="0" fontId="23" fillId="59" borderId="0" applyNumberFormat="0" applyBorder="0" applyAlignment="0" applyProtection="0"/>
    <xf numFmtId="0" fontId="23" fillId="59" borderId="0" applyNumberFormat="0" applyBorder="0" applyAlignment="0" applyProtection="0"/>
    <xf numFmtId="0" fontId="22" fillId="60" borderId="0" applyNumberFormat="0" applyBorder="0" applyAlignment="0" applyProtection="0"/>
    <xf numFmtId="0" fontId="22" fillId="61" borderId="0" applyNumberFormat="0" applyBorder="0" applyAlignment="0" applyProtection="0"/>
    <xf numFmtId="0" fontId="23" fillId="62" borderId="0" applyNumberFormat="0" applyBorder="0" applyAlignment="0" applyProtection="0"/>
    <xf numFmtId="0" fontId="23" fillId="63" borderId="0" applyNumberFormat="0" applyBorder="0" applyAlignment="0" applyProtection="0"/>
    <xf numFmtId="0" fontId="23" fillId="63" borderId="0" applyNumberFormat="0" applyBorder="0" applyAlignment="0" applyProtection="0"/>
    <xf numFmtId="0" fontId="17" fillId="17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23" fillId="63" borderId="0" applyNumberFormat="0" applyBorder="0" applyAlignment="0" applyProtection="0"/>
    <xf numFmtId="0" fontId="23" fillId="63" borderId="0" applyNumberFormat="0" applyBorder="0" applyAlignment="0" applyProtection="0"/>
    <xf numFmtId="0" fontId="23" fillId="63" borderId="0" applyNumberFormat="0" applyBorder="0" applyAlignment="0" applyProtection="0"/>
    <xf numFmtId="0" fontId="23" fillId="63" borderId="0" applyNumberFormat="0" applyBorder="0" applyAlignment="0" applyProtection="0"/>
    <xf numFmtId="0" fontId="23" fillId="63" borderId="0" applyNumberFormat="0" applyBorder="0" applyAlignment="0" applyProtection="0"/>
    <xf numFmtId="0" fontId="22" fillId="61" borderId="0" applyNumberFormat="0" applyBorder="0" applyAlignment="0" applyProtection="0"/>
    <xf numFmtId="0" fontId="22" fillId="62" borderId="0" applyNumberFormat="0" applyBorder="0" applyAlignment="0" applyProtection="0"/>
    <xf numFmtId="0" fontId="23" fillId="62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17" fillId="21" borderId="0" applyNumberFormat="0" applyBorder="0" applyAlignment="0" applyProtection="0"/>
    <xf numFmtId="0" fontId="17" fillId="64" borderId="0" applyNumberFormat="0" applyBorder="0" applyAlignment="0" applyProtection="0"/>
    <xf numFmtId="0" fontId="17" fillId="64" borderId="0" applyNumberFormat="0" applyBorder="0" applyAlignment="0" applyProtection="0"/>
    <xf numFmtId="0" fontId="17" fillId="64" borderId="0" applyNumberFormat="0" applyBorder="0" applyAlignment="0" applyProtection="0"/>
    <xf numFmtId="0" fontId="17" fillId="64" borderId="0" applyNumberFormat="0" applyBorder="0" applyAlignment="0" applyProtection="0"/>
    <xf numFmtId="0" fontId="17" fillId="64" borderId="0" applyNumberFormat="0" applyBorder="0" applyAlignment="0" applyProtection="0"/>
    <xf numFmtId="0" fontId="17" fillId="64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2" fillId="51" borderId="0" applyNumberFormat="0" applyBorder="0" applyAlignment="0" applyProtection="0"/>
    <xf numFmtId="0" fontId="22" fillId="52" borderId="0" applyNumberFormat="0" applyBorder="0" applyAlignment="0" applyProtection="0"/>
    <xf numFmtId="0" fontId="23" fillId="52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17" fillId="25" borderId="0" applyNumberFormat="0" applyBorder="0" applyAlignment="0" applyProtection="0"/>
    <xf numFmtId="0" fontId="23" fillId="49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22" fillId="65" borderId="0" applyNumberFormat="0" applyBorder="0" applyAlignment="0" applyProtection="0"/>
    <xf numFmtId="0" fontId="22" fillId="57" borderId="0" applyNumberFormat="0" applyBorder="0" applyAlignment="0" applyProtection="0"/>
    <xf numFmtId="0" fontId="23" fillId="66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17" fillId="29" borderId="0" applyNumberFormat="0" applyBorder="0" applyAlignment="0" applyProtection="0"/>
    <xf numFmtId="0" fontId="17" fillId="59" borderId="0" applyNumberFormat="0" applyBorder="0" applyAlignment="0" applyProtection="0"/>
    <xf numFmtId="0" fontId="17" fillId="59" borderId="0" applyNumberFormat="0" applyBorder="0" applyAlignment="0" applyProtection="0"/>
    <xf numFmtId="0" fontId="17" fillId="59" borderId="0" applyNumberFormat="0" applyBorder="0" applyAlignment="0" applyProtection="0"/>
    <xf numFmtId="0" fontId="17" fillId="59" borderId="0" applyNumberFormat="0" applyBorder="0" applyAlignment="0" applyProtection="0"/>
    <xf numFmtId="0" fontId="17" fillId="59" borderId="0" applyNumberFormat="0" applyBorder="0" applyAlignment="0" applyProtection="0"/>
    <xf numFmtId="0" fontId="17" fillId="59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4" fillId="36" borderId="0" applyNumberFormat="0" applyBorder="0" applyAlignment="0" applyProtection="0"/>
    <xf numFmtId="0" fontId="24" fillId="36" borderId="0" applyNumberFormat="0" applyBorder="0" applyAlignment="0" applyProtection="0"/>
    <xf numFmtId="0" fontId="7" fillId="3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175" fontId="25" fillId="0" borderId="0" applyFill="0" applyBorder="0" applyAlignment="0"/>
    <xf numFmtId="175" fontId="25" fillId="0" borderId="0" applyFill="0" applyBorder="0" applyAlignment="0"/>
    <xf numFmtId="41" fontId="18" fillId="67" borderId="0"/>
    <xf numFmtId="0" fontId="26" fillId="68" borderId="26" applyNumberFormat="0" applyAlignment="0" applyProtection="0"/>
    <xf numFmtId="0" fontId="11" fillId="6" borderId="4" applyNumberFormat="0" applyAlignment="0" applyProtection="0"/>
    <xf numFmtId="0" fontId="27" fillId="69" borderId="4" applyNumberFormat="0" applyAlignment="0" applyProtection="0"/>
    <xf numFmtId="0" fontId="27" fillId="69" borderId="4" applyNumberFormat="0" applyAlignment="0" applyProtection="0"/>
    <xf numFmtId="0" fontId="27" fillId="69" borderId="4" applyNumberFormat="0" applyAlignment="0" applyProtection="0"/>
    <xf numFmtId="41" fontId="18" fillId="67" borderId="0"/>
    <xf numFmtId="41" fontId="18" fillId="67" borderId="0"/>
    <xf numFmtId="41" fontId="18" fillId="67" borderId="0"/>
    <xf numFmtId="0" fontId="11" fillId="6" borderId="4" applyNumberFormat="0" applyAlignment="0" applyProtection="0"/>
    <xf numFmtId="0" fontId="27" fillId="69" borderId="4" applyNumberFormat="0" applyAlignment="0" applyProtection="0"/>
    <xf numFmtId="0" fontId="27" fillId="69" borderId="4" applyNumberFormat="0" applyAlignment="0" applyProtection="0"/>
    <xf numFmtId="0" fontId="27" fillId="69" borderId="4" applyNumberFormat="0" applyAlignment="0" applyProtection="0"/>
    <xf numFmtId="41" fontId="18" fillId="67" borderId="0"/>
    <xf numFmtId="41" fontId="18" fillId="67" borderId="0"/>
    <xf numFmtId="41" fontId="18" fillId="67" borderId="0"/>
    <xf numFmtId="41" fontId="18" fillId="67" borderId="0"/>
    <xf numFmtId="41" fontId="18" fillId="67" borderId="0"/>
    <xf numFmtId="41" fontId="18" fillId="67" borderId="0"/>
    <xf numFmtId="41" fontId="18" fillId="67" borderId="0"/>
    <xf numFmtId="41" fontId="18" fillId="67" borderId="0"/>
    <xf numFmtId="41" fontId="18" fillId="67" borderId="0"/>
    <xf numFmtId="41" fontId="18" fillId="67" borderId="0"/>
    <xf numFmtId="0" fontId="28" fillId="70" borderId="27" applyNumberFormat="0" applyAlignment="0" applyProtection="0"/>
    <xf numFmtId="0" fontId="28" fillId="70" borderId="27" applyNumberFormat="0" applyAlignment="0" applyProtection="0"/>
    <xf numFmtId="0" fontId="13" fillId="7" borderId="7" applyNumberFormat="0" applyAlignment="0" applyProtection="0"/>
    <xf numFmtId="41" fontId="18" fillId="71" borderId="0"/>
    <xf numFmtId="41" fontId="18" fillId="71" borderId="0"/>
    <xf numFmtId="41" fontId="18" fillId="71" borderId="0"/>
    <xf numFmtId="41" fontId="18" fillId="71" borderId="0"/>
    <xf numFmtId="16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6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6" fontId="18" fillId="0" borderId="0" applyFont="0" applyFill="0" applyBorder="0" applyAlignment="0" applyProtection="0"/>
    <xf numFmtId="4" fontId="29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3" fontId="32" fillId="0" borderId="0" applyFont="0" applyFill="0" applyBorder="0" applyAlignment="0" applyProtection="0"/>
    <xf numFmtId="0" fontId="33" fillId="0" borderId="0"/>
    <xf numFmtId="0" fontId="33" fillId="0" borderId="0"/>
    <xf numFmtId="0" fontId="34" fillId="0" borderId="0"/>
    <xf numFmtId="0" fontId="35" fillId="0" borderId="0"/>
    <xf numFmtId="3" fontId="32" fillId="0" borderId="0" applyFont="0" applyFill="0" applyBorder="0" applyAlignment="0" applyProtection="0"/>
    <xf numFmtId="3" fontId="32" fillId="0" borderId="0" applyFont="0" applyFill="0" applyBorder="0" applyAlignment="0" applyProtection="0"/>
    <xf numFmtId="3" fontId="36" fillId="0" borderId="0" applyFont="0" applyFill="0" applyBorder="0" applyAlignment="0" applyProtection="0"/>
    <xf numFmtId="3" fontId="36" fillId="0" borderId="0" applyFont="0" applyFill="0" applyBorder="0" applyAlignment="0" applyProtection="0"/>
    <xf numFmtId="3" fontId="36" fillId="0" borderId="0" applyFont="0" applyFill="0" applyBorder="0" applyAlignment="0" applyProtection="0"/>
    <xf numFmtId="3" fontId="32" fillId="0" borderId="0" applyFont="0" applyFill="0" applyBorder="0" applyAlignment="0" applyProtection="0"/>
    <xf numFmtId="3" fontId="32" fillId="0" borderId="0" applyFont="0" applyFill="0" applyBorder="0" applyAlignment="0" applyProtection="0"/>
    <xf numFmtId="3" fontId="32" fillId="0" borderId="0" applyFont="0" applyFill="0" applyBorder="0" applyAlignment="0" applyProtection="0"/>
    <xf numFmtId="3" fontId="32" fillId="0" borderId="0" applyFont="0" applyFill="0" applyBorder="0" applyAlignment="0" applyProtection="0"/>
    <xf numFmtId="3" fontId="32" fillId="0" borderId="0" applyFont="0" applyFill="0" applyBorder="0" applyAlignment="0" applyProtection="0"/>
    <xf numFmtId="177" fontId="37" fillId="0" borderId="0">
      <protection locked="0"/>
    </xf>
    <xf numFmtId="0" fontId="34" fillId="0" borderId="0"/>
    <xf numFmtId="0" fontId="35" fillId="0" borderId="0"/>
    <xf numFmtId="0" fontId="38" fillId="0" borderId="0" applyNumberFormat="0" applyAlignment="0">
      <alignment horizontal="left"/>
    </xf>
    <xf numFmtId="0" fontId="38" fillId="0" borderId="0" applyNumberFormat="0" applyAlignment="0">
      <alignment horizontal="left"/>
    </xf>
    <xf numFmtId="0" fontId="39" fillId="0" borderId="0" applyNumberFormat="0" applyAlignment="0"/>
    <xf numFmtId="0" fontId="39" fillId="0" borderId="0" applyNumberFormat="0" applyAlignment="0"/>
    <xf numFmtId="0" fontId="33" fillId="0" borderId="0"/>
    <xf numFmtId="0" fontId="34" fillId="0" borderId="0"/>
    <xf numFmtId="0" fontId="35" fillId="0" borderId="0"/>
    <xf numFmtId="0" fontId="33" fillId="0" borderId="0"/>
    <xf numFmtId="0" fontId="34" fillId="0" borderId="0"/>
    <xf numFmtId="0" fontId="35" fillId="0" borderId="0"/>
    <xf numFmtId="178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178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179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179" fontId="18" fillId="0" borderId="0" applyFont="0" applyFill="0" applyBorder="0" applyAlignment="0" applyProtection="0"/>
    <xf numFmtId="44" fontId="40" fillId="0" borderId="0" applyFont="0" applyFill="0" applyBorder="0" applyAlignment="0" applyProtection="0"/>
    <xf numFmtId="44" fontId="40" fillId="0" borderId="0" applyFont="0" applyFill="0" applyBorder="0" applyAlignment="0" applyProtection="0"/>
    <xf numFmtId="44" fontId="40" fillId="0" borderId="0" applyFont="0" applyFill="0" applyBorder="0" applyAlignment="0" applyProtection="0"/>
    <xf numFmtId="8" fontId="33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179" fontId="18" fillId="0" borderId="0" applyFont="0" applyFill="0" applyBorder="0" applyAlignment="0" applyProtection="0"/>
    <xf numFmtId="179" fontId="18" fillId="0" borderId="0" applyFont="0" applyFill="0" applyBorder="0" applyAlignment="0" applyProtection="0"/>
    <xf numFmtId="179" fontId="18" fillId="0" borderId="0" applyFont="0" applyFill="0" applyBorder="0" applyAlignment="0" applyProtection="0"/>
    <xf numFmtId="179" fontId="18" fillId="0" borderId="0" applyFont="0" applyFill="0" applyBorder="0" applyAlignment="0" applyProtection="0"/>
    <xf numFmtId="179" fontId="18" fillId="0" borderId="0" applyFont="0" applyFill="0" applyBorder="0" applyAlignment="0" applyProtection="0"/>
    <xf numFmtId="179" fontId="18" fillId="0" borderId="0" applyFont="0" applyFill="0" applyBorder="0" applyAlignment="0" applyProtection="0"/>
    <xf numFmtId="179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180" fontId="18" fillId="0" borderId="0" applyFont="0" applyFill="0" applyBorder="0" applyAlignment="0" applyProtection="0"/>
    <xf numFmtId="180" fontId="18" fillId="0" borderId="0" applyFont="0" applyFill="0" applyBorder="0" applyAlignment="0" applyProtection="0"/>
    <xf numFmtId="180" fontId="18" fillId="0" borderId="0" applyFont="0" applyFill="0" applyBorder="0" applyAlignment="0" applyProtection="0"/>
    <xf numFmtId="180" fontId="18" fillId="0" borderId="0" applyFont="0" applyFill="0" applyBorder="0" applyAlignment="0" applyProtection="0"/>
    <xf numFmtId="180" fontId="18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42" fillId="72" borderId="0" applyNumberFormat="0" applyBorder="0" applyAlignment="0" applyProtection="0"/>
    <xf numFmtId="0" fontId="42" fillId="73" borderId="0" applyNumberFormat="0" applyBorder="0" applyAlignment="0" applyProtection="0"/>
    <xf numFmtId="0" fontId="42" fillId="74" borderId="0" applyNumberFormat="0" applyBorder="0" applyAlignment="0" applyProtection="0"/>
    <xf numFmtId="173" fontId="18" fillId="0" borderId="0"/>
    <xf numFmtId="173" fontId="18" fillId="0" borderId="0"/>
    <xf numFmtId="173" fontId="18" fillId="0" borderId="0"/>
    <xf numFmtId="173" fontId="18" fillId="0" borderId="0"/>
    <xf numFmtId="173" fontId="18" fillId="0" borderId="0"/>
    <xf numFmtId="173" fontId="18" fillId="0" borderId="0"/>
    <xf numFmtId="173" fontId="18" fillId="0" borderId="0"/>
    <xf numFmtId="173" fontId="18" fillId="0" borderId="0"/>
    <xf numFmtId="173" fontId="18" fillId="0" borderId="0"/>
    <xf numFmtId="173" fontId="18" fillId="0" borderId="0"/>
    <xf numFmtId="173" fontId="18" fillId="0" borderId="0"/>
    <xf numFmtId="173" fontId="18" fillId="0" borderId="0"/>
    <xf numFmtId="181" fontId="43" fillId="0" borderId="0"/>
    <xf numFmtId="173" fontId="18" fillId="0" borderId="0"/>
    <xf numFmtId="173" fontId="18" fillId="0" borderId="0"/>
    <xf numFmtId="173" fontId="18" fillId="0" borderId="0"/>
    <xf numFmtId="173" fontId="18" fillId="0" borderId="0"/>
    <xf numFmtId="182" fontId="18" fillId="0" borderId="0" applyFont="0" applyFill="0" applyBorder="0" applyAlignment="0" applyProtection="0">
      <alignment horizontal="left" wrapText="1"/>
    </xf>
    <xf numFmtId="182" fontId="18" fillId="0" borderId="0" applyFont="0" applyFill="0" applyBorder="0" applyAlignment="0" applyProtection="0">
      <alignment horizontal="left" wrapText="1"/>
    </xf>
    <xf numFmtId="182" fontId="18" fillId="0" borderId="0" applyFont="0" applyFill="0" applyBorder="0" applyAlignment="0" applyProtection="0">
      <alignment horizontal="left" wrapText="1"/>
    </xf>
    <xf numFmtId="182" fontId="18" fillId="0" borderId="0" applyFont="0" applyFill="0" applyBorder="0" applyAlignment="0" applyProtection="0">
      <alignment horizontal="left" wrapText="1"/>
    </xf>
    <xf numFmtId="182" fontId="18" fillId="0" borderId="0" applyFont="0" applyFill="0" applyBorder="0" applyAlignment="0" applyProtection="0">
      <alignment horizontal="left" wrapText="1"/>
    </xf>
    <xf numFmtId="182" fontId="18" fillId="0" borderId="0" applyFont="0" applyFill="0" applyBorder="0" applyAlignment="0" applyProtection="0">
      <alignment horizontal="left" wrapText="1"/>
    </xf>
    <xf numFmtId="182" fontId="18" fillId="0" borderId="0" applyFont="0" applyFill="0" applyBorder="0" applyAlignment="0" applyProtection="0">
      <alignment horizontal="left" wrapText="1"/>
    </xf>
    <xf numFmtId="182" fontId="18" fillId="0" borderId="0" applyFont="0" applyFill="0" applyBorder="0" applyAlignment="0" applyProtection="0">
      <alignment horizontal="left" wrapText="1"/>
    </xf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2" fontId="32" fillId="0" borderId="0" applyFont="0" applyFill="0" applyBorder="0" applyAlignment="0" applyProtection="0"/>
    <xf numFmtId="2" fontId="32" fillId="0" borderId="0" applyFont="0" applyFill="0" applyBorder="0" applyAlignment="0" applyProtection="0"/>
    <xf numFmtId="0" fontId="33" fillId="0" borderId="0"/>
    <xf numFmtId="0" fontId="45" fillId="38" borderId="0" applyNumberFormat="0" applyBorder="0" applyAlignment="0" applyProtection="0"/>
    <xf numFmtId="0" fontId="45" fillId="38" borderId="0" applyNumberFormat="0" applyBorder="0" applyAlignment="0" applyProtection="0"/>
    <xf numFmtId="0" fontId="6" fillId="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38" fontId="46" fillId="71" borderId="0" applyNumberFormat="0" applyBorder="0" applyAlignment="0" applyProtection="0"/>
    <xf numFmtId="38" fontId="46" fillId="71" borderId="0" applyNumberFormat="0" applyBorder="0" applyAlignment="0" applyProtection="0"/>
    <xf numFmtId="38" fontId="46" fillId="71" borderId="0" applyNumberFormat="0" applyBorder="0" applyAlignment="0" applyProtection="0"/>
    <xf numFmtId="38" fontId="46" fillId="71" borderId="0" applyNumberFormat="0" applyBorder="0" applyAlignment="0" applyProtection="0"/>
    <xf numFmtId="38" fontId="46" fillId="71" borderId="0" applyNumberFormat="0" applyBorder="0" applyAlignment="0" applyProtection="0"/>
    <xf numFmtId="38" fontId="46" fillId="71" borderId="0" applyNumberFormat="0" applyBorder="0" applyAlignment="0" applyProtection="0"/>
    <xf numFmtId="38" fontId="46" fillId="71" borderId="0" applyNumberFormat="0" applyBorder="0" applyAlignment="0" applyProtection="0"/>
    <xf numFmtId="38" fontId="46" fillId="71" borderId="0" applyNumberFormat="0" applyBorder="0" applyAlignment="0" applyProtection="0"/>
    <xf numFmtId="38" fontId="46" fillId="71" borderId="0" applyNumberFormat="0" applyBorder="0" applyAlignment="0" applyProtection="0"/>
    <xf numFmtId="38" fontId="46" fillId="71" borderId="0" applyNumberFormat="0" applyBorder="0" applyAlignment="0" applyProtection="0"/>
    <xf numFmtId="38" fontId="46" fillId="71" borderId="0" applyNumberFormat="0" applyBorder="0" applyAlignment="0" applyProtection="0"/>
    <xf numFmtId="38" fontId="46" fillId="71" borderId="0" applyNumberFormat="0" applyBorder="0" applyAlignment="0" applyProtection="0"/>
    <xf numFmtId="0" fontId="47" fillId="0" borderId="28" applyNumberFormat="0" applyAlignment="0" applyProtection="0">
      <alignment horizontal="left"/>
    </xf>
    <xf numFmtId="0" fontId="47" fillId="0" borderId="28" applyNumberFormat="0" applyAlignment="0" applyProtection="0">
      <alignment horizontal="left"/>
    </xf>
    <xf numFmtId="0" fontId="47" fillId="0" borderId="29">
      <alignment horizontal="left"/>
    </xf>
    <xf numFmtId="0" fontId="47" fillId="0" borderId="29">
      <alignment horizontal="left"/>
    </xf>
    <xf numFmtId="0" fontId="32" fillId="0" borderId="0" applyNumberFormat="0" applyFill="0" applyBorder="0" applyAlignment="0" applyProtection="0"/>
    <xf numFmtId="0" fontId="48" fillId="0" borderId="30" applyNumberFormat="0" applyFill="0" applyAlignment="0" applyProtection="0"/>
    <xf numFmtId="0" fontId="3" fillId="0" borderId="1" applyNumberFormat="0" applyFill="0" applyAlignment="0" applyProtection="0"/>
    <xf numFmtId="0" fontId="49" fillId="0" borderId="31" applyNumberFormat="0" applyFill="0" applyAlignment="0" applyProtection="0"/>
    <xf numFmtId="0" fontId="49" fillId="0" borderId="31" applyNumberFormat="0" applyFill="0" applyAlignment="0" applyProtection="0"/>
    <xf numFmtId="0" fontId="50" fillId="0" borderId="31" applyNumberFormat="0" applyFill="0" applyAlignment="0" applyProtection="0"/>
    <xf numFmtId="0" fontId="3" fillId="0" borderId="1" applyNumberFormat="0" applyFill="0" applyAlignment="0" applyProtection="0"/>
    <xf numFmtId="0" fontId="49" fillId="0" borderId="31" applyNumberFormat="0" applyFill="0" applyAlignment="0" applyProtection="0"/>
    <xf numFmtId="0" fontId="49" fillId="0" borderId="31" applyNumberFormat="0" applyFill="0" applyAlignment="0" applyProtection="0"/>
    <xf numFmtId="0" fontId="50" fillId="0" borderId="31" applyNumberFormat="0" applyFill="0" applyAlignment="0" applyProtection="0"/>
    <xf numFmtId="0" fontId="5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52" fillId="0" borderId="32" applyNumberFormat="0" applyFill="0" applyAlignment="0" applyProtection="0"/>
    <xf numFmtId="0" fontId="4" fillId="0" borderId="2" applyNumberFormat="0" applyFill="0" applyAlignment="0" applyProtection="0"/>
    <xf numFmtId="0" fontId="53" fillId="0" borderId="33" applyNumberFormat="0" applyFill="0" applyAlignment="0" applyProtection="0"/>
    <xf numFmtId="0" fontId="53" fillId="0" borderId="33" applyNumberFormat="0" applyFill="0" applyAlignment="0" applyProtection="0"/>
    <xf numFmtId="0" fontId="54" fillId="0" borderId="33" applyNumberFormat="0" applyFill="0" applyAlignment="0" applyProtection="0"/>
    <xf numFmtId="0" fontId="4" fillId="0" borderId="2" applyNumberFormat="0" applyFill="0" applyAlignment="0" applyProtection="0"/>
    <xf numFmtId="0" fontId="53" fillId="0" borderId="33" applyNumberFormat="0" applyFill="0" applyAlignment="0" applyProtection="0"/>
    <xf numFmtId="0" fontId="53" fillId="0" borderId="33" applyNumberFormat="0" applyFill="0" applyAlignment="0" applyProtection="0"/>
    <xf numFmtId="0" fontId="54" fillId="0" borderId="33" applyNumberFormat="0" applyFill="0" applyAlignment="0" applyProtection="0"/>
    <xf numFmtId="0" fontId="46" fillId="0" borderId="0" applyNumberFormat="0" applyFill="0" applyBorder="0" applyAlignment="0" applyProtection="0"/>
    <xf numFmtId="0" fontId="55" fillId="0" borderId="34" applyNumberFormat="0" applyFill="0" applyAlignment="0" applyProtection="0"/>
    <xf numFmtId="0" fontId="55" fillId="0" borderId="34" applyNumberFormat="0" applyFill="0" applyAlignment="0" applyProtection="0"/>
    <xf numFmtId="0" fontId="5" fillId="0" borderId="3" applyNumberFormat="0" applyFill="0" applyAlignment="0" applyProtection="0"/>
    <xf numFmtId="0" fontId="56" fillId="0" borderId="35" applyNumberFormat="0" applyFill="0" applyAlignment="0" applyProtection="0"/>
    <xf numFmtId="0" fontId="56" fillId="0" borderId="35" applyNumberFormat="0" applyFill="0" applyAlignment="0" applyProtection="0"/>
    <xf numFmtId="0" fontId="57" fillId="0" borderId="35" applyNumberFormat="0" applyFill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38" fontId="58" fillId="0" borderId="0"/>
    <xf numFmtId="40" fontId="58" fillId="0" borderId="0"/>
    <xf numFmtId="0" fontId="59" fillId="0" borderId="0" applyNumberFormat="0" applyFill="0" applyBorder="0" applyAlignment="0" applyProtection="0">
      <alignment vertical="top"/>
      <protection locked="0"/>
    </xf>
    <xf numFmtId="0" fontId="60" fillId="0" borderId="0" applyNumberFormat="0" applyFill="0" applyBorder="0" applyAlignment="0" applyProtection="0">
      <alignment vertical="top"/>
      <protection locked="0"/>
    </xf>
    <xf numFmtId="10" fontId="46" fillId="67" borderId="22" applyNumberFormat="0" applyBorder="0" applyAlignment="0" applyProtection="0"/>
    <xf numFmtId="10" fontId="46" fillId="67" borderId="22" applyNumberFormat="0" applyBorder="0" applyAlignment="0" applyProtection="0"/>
    <xf numFmtId="10" fontId="46" fillId="67" borderId="22" applyNumberFormat="0" applyBorder="0" applyAlignment="0" applyProtection="0"/>
    <xf numFmtId="10" fontId="46" fillId="67" borderId="22" applyNumberFormat="0" applyBorder="0" applyAlignment="0" applyProtection="0"/>
    <xf numFmtId="10" fontId="46" fillId="67" borderId="22" applyNumberFormat="0" applyBorder="0" applyAlignment="0" applyProtection="0"/>
    <xf numFmtId="10" fontId="46" fillId="67" borderId="22" applyNumberFormat="0" applyBorder="0" applyAlignment="0" applyProtection="0"/>
    <xf numFmtId="10" fontId="46" fillId="67" borderId="22" applyNumberFormat="0" applyBorder="0" applyAlignment="0" applyProtection="0"/>
    <xf numFmtId="10" fontId="46" fillId="67" borderId="22" applyNumberFormat="0" applyBorder="0" applyAlignment="0" applyProtection="0"/>
    <xf numFmtId="10" fontId="46" fillId="67" borderId="22" applyNumberFormat="0" applyBorder="0" applyAlignment="0" applyProtection="0"/>
    <xf numFmtId="10" fontId="46" fillId="67" borderId="22" applyNumberFormat="0" applyBorder="0" applyAlignment="0" applyProtection="0"/>
    <xf numFmtId="10" fontId="46" fillId="67" borderId="22" applyNumberFormat="0" applyBorder="0" applyAlignment="0" applyProtection="0"/>
    <xf numFmtId="10" fontId="46" fillId="67" borderId="22" applyNumberFormat="0" applyBorder="0" applyAlignment="0" applyProtection="0"/>
    <xf numFmtId="0" fontId="61" fillId="41" borderId="26" applyNumberFormat="0" applyAlignment="0" applyProtection="0"/>
    <xf numFmtId="0" fontId="61" fillId="41" borderId="26" applyNumberFormat="0" applyAlignment="0" applyProtection="0"/>
    <xf numFmtId="0" fontId="9" fillId="5" borderId="4" applyNumberFormat="0" applyAlignment="0" applyProtection="0"/>
    <xf numFmtId="0" fontId="9" fillId="44" borderId="4" applyNumberFormat="0" applyAlignment="0" applyProtection="0"/>
    <xf numFmtId="0" fontId="9" fillId="44" borderId="4" applyNumberFormat="0" applyAlignment="0" applyProtection="0"/>
    <xf numFmtId="0" fontId="9" fillId="44" borderId="4" applyNumberFormat="0" applyAlignment="0" applyProtection="0"/>
    <xf numFmtId="0" fontId="9" fillId="44" borderId="4" applyNumberFormat="0" applyAlignment="0" applyProtection="0"/>
    <xf numFmtId="0" fontId="9" fillId="44" borderId="4" applyNumberFormat="0" applyAlignment="0" applyProtection="0"/>
    <xf numFmtId="0" fontId="9" fillId="44" borderId="4" applyNumberFormat="0" applyAlignment="0" applyProtection="0"/>
    <xf numFmtId="0" fontId="61" fillId="41" borderId="26" applyNumberFormat="0" applyAlignment="0" applyProtection="0"/>
    <xf numFmtId="0" fontId="61" fillId="41" borderId="26" applyNumberFormat="0" applyAlignment="0" applyProtection="0"/>
    <xf numFmtId="0" fontId="61" fillId="41" borderId="26" applyNumberFormat="0" applyAlignment="0" applyProtection="0"/>
    <xf numFmtId="0" fontId="61" fillId="41" borderId="26" applyNumberFormat="0" applyAlignment="0" applyProtection="0"/>
    <xf numFmtId="0" fontId="61" fillId="41" borderId="26" applyNumberFormat="0" applyAlignment="0" applyProtection="0"/>
    <xf numFmtId="41" fontId="20" fillId="75" borderId="36">
      <alignment horizontal="left"/>
      <protection locked="0"/>
    </xf>
    <xf numFmtId="10" fontId="20" fillId="75" borderId="36">
      <alignment horizontal="right"/>
      <protection locked="0"/>
    </xf>
    <xf numFmtId="41" fontId="20" fillId="75" borderId="36">
      <alignment horizontal="left"/>
      <protection locked="0"/>
    </xf>
    <xf numFmtId="0" fontId="46" fillId="71" borderId="0"/>
    <xf numFmtId="0" fontId="46" fillId="71" borderId="0"/>
    <xf numFmtId="0" fontId="46" fillId="71" borderId="0"/>
    <xf numFmtId="3" fontId="62" fillId="0" borderId="0" applyFill="0" applyBorder="0" applyAlignment="0" applyProtection="0"/>
    <xf numFmtId="0" fontId="63" fillId="0" borderId="37" applyNumberFormat="0" applyFill="0" applyAlignment="0" applyProtection="0"/>
    <xf numFmtId="0" fontId="63" fillId="0" borderId="37" applyNumberFormat="0" applyFill="0" applyAlignment="0" applyProtection="0"/>
    <xf numFmtId="0" fontId="12" fillId="0" borderId="6" applyNumberFormat="0" applyFill="0" applyAlignment="0" applyProtection="0"/>
    <xf numFmtId="0" fontId="64" fillId="0" borderId="38" applyNumberFormat="0" applyFill="0" applyAlignment="0" applyProtection="0"/>
    <xf numFmtId="0" fontId="64" fillId="0" borderId="38" applyNumberFormat="0" applyFill="0" applyAlignment="0" applyProtection="0"/>
    <xf numFmtId="0" fontId="65" fillId="0" borderId="38" applyNumberFormat="0" applyFill="0" applyAlignment="0" applyProtection="0"/>
    <xf numFmtId="44" fontId="19" fillId="0" borderId="39" applyNumberFormat="0" applyFont="0" applyAlignment="0">
      <alignment horizontal="center"/>
    </xf>
    <xf numFmtId="44" fontId="19" fillId="0" borderId="39" applyNumberFormat="0" applyFont="0" applyAlignment="0">
      <alignment horizontal="center"/>
    </xf>
    <xf numFmtId="44" fontId="19" fillId="0" borderId="39" applyNumberFormat="0" applyFont="0" applyAlignment="0">
      <alignment horizontal="center"/>
    </xf>
    <xf numFmtId="44" fontId="19" fillId="0" borderId="39" applyNumberFormat="0" applyFont="0" applyAlignment="0">
      <alignment horizontal="center"/>
    </xf>
    <xf numFmtId="44" fontId="19" fillId="0" borderId="39" applyNumberFormat="0" applyFont="0" applyAlignment="0">
      <alignment horizontal="center"/>
    </xf>
    <xf numFmtId="44" fontId="19" fillId="0" borderId="40" applyNumberFormat="0" applyFont="0" applyAlignment="0">
      <alignment horizontal="center"/>
    </xf>
    <xf numFmtId="44" fontId="19" fillId="0" borderId="40" applyNumberFormat="0" applyFont="0" applyAlignment="0">
      <alignment horizontal="center"/>
    </xf>
    <xf numFmtId="44" fontId="19" fillId="0" borderId="40" applyNumberFormat="0" applyFont="0" applyAlignment="0">
      <alignment horizontal="center"/>
    </xf>
    <xf numFmtId="44" fontId="19" fillId="0" borderId="40" applyNumberFormat="0" applyFont="0" applyAlignment="0">
      <alignment horizontal="center"/>
    </xf>
    <xf numFmtId="44" fontId="19" fillId="0" borderId="40" applyNumberFormat="0" applyFont="0" applyAlignment="0">
      <alignment horizontal="center"/>
    </xf>
    <xf numFmtId="0" fontId="66" fillId="44" borderId="0" applyNumberFormat="0" applyBorder="0" applyAlignment="0" applyProtection="0"/>
    <xf numFmtId="0" fontId="66" fillId="44" borderId="0" applyNumberFormat="0" applyBorder="0" applyAlignment="0" applyProtection="0"/>
    <xf numFmtId="0" fontId="8" fillId="4" borderId="0" applyNumberFormat="0" applyBorder="0" applyAlignment="0" applyProtection="0"/>
    <xf numFmtId="0" fontId="67" fillId="4" borderId="0" applyNumberFormat="0" applyBorder="0" applyAlignment="0" applyProtection="0"/>
    <xf numFmtId="0" fontId="67" fillId="4" borderId="0" applyNumberFormat="0" applyBorder="0" applyAlignment="0" applyProtection="0"/>
    <xf numFmtId="0" fontId="67" fillId="4" borderId="0" applyNumberFormat="0" applyBorder="0" applyAlignment="0" applyProtection="0"/>
    <xf numFmtId="37" fontId="68" fillId="0" borderId="0"/>
    <xf numFmtId="37" fontId="68" fillId="0" borderId="0"/>
    <xf numFmtId="183" fontId="69" fillId="0" borderId="0"/>
    <xf numFmtId="184" fontId="18" fillId="0" borderId="0"/>
    <xf numFmtId="184" fontId="18" fillId="0" borderId="0"/>
    <xf numFmtId="184" fontId="18" fillId="0" borderId="0"/>
    <xf numFmtId="184" fontId="18" fillId="0" borderId="0"/>
    <xf numFmtId="184" fontId="18" fillId="0" borderId="0"/>
    <xf numFmtId="184" fontId="18" fillId="0" borderId="0"/>
    <xf numFmtId="184" fontId="18" fillId="0" borderId="0"/>
    <xf numFmtId="184" fontId="18" fillId="0" borderId="0"/>
    <xf numFmtId="184" fontId="18" fillId="0" borderId="0"/>
    <xf numFmtId="184" fontId="18" fillId="0" borderId="0"/>
    <xf numFmtId="184" fontId="18" fillId="0" borderId="0"/>
    <xf numFmtId="184" fontId="18" fillId="0" borderId="0"/>
    <xf numFmtId="185" fontId="70" fillId="0" borderId="0"/>
    <xf numFmtId="185" fontId="70" fillId="0" borderId="0"/>
    <xf numFmtId="183" fontId="69" fillId="0" borderId="0"/>
    <xf numFmtId="186" fontId="18" fillId="0" borderId="0"/>
    <xf numFmtId="186" fontId="18" fillId="0" borderId="0"/>
    <xf numFmtId="186" fontId="18" fillId="0" borderId="0"/>
    <xf numFmtId="183" fontId="69" fillId="0" borderId="0"/>
    <xf numFmtId="186" fontId="18" fillId="0" borderId="0"/>
    <xf numFmtId="187" fontId="7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6" fillId="76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3" fontId="18" fillId="0" borderId="0">
      <alignment horizontal="left" wrapText="1"/>
    </xf>
    <xf numFmtId="0" fontId="7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184" fontId="70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4" fontId="70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184" fontId="70" fillId="0" borderId="0">
      <alignment horizontal="left" wrapText="1"/>
    </xf>
    <xf numFmtId="0" fontId="18" fillId="0" borderId="0"/>
    <xf numFmtId="0" fontId="18" fillId="0" borderId="0"/>
    <xf numFmtId="0" fontId="18" fillId="0" borderId="0"/>
    <xf numFmtId="173" fontId="18" fillId="0" borderId="0">
      <alignment horizontal="left" wrapText="1"/>
    </xf>
    <xf numFmtId="184" fontId="70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84" fontId="70" fillId="0" borderId="0">
      <alignment horizontal="left" wrapText="1"/>
    </xf>
    <xf numFmtId="184" fontId="70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0" fontId="18" fillId="0" borderId="0"/>
    <xf numFmtId="0" fontId="18" fillId="0" borderId="0"/>
    <xf numFmtId="0" fontId="22" fillId="0" borderId="0"/>
    <xf numFmtId="0" fontId="22" fillId="0" borderId="0"/>
    <xf numFmtId="0" fontId="18" fillId="0" borderId="0"/>
    <xf numFmtId="0" fontId="18" fillId="0" borderId="0"/>
    <xf numFmtId="0" fontId="18" fillId="0" borderId="0"/>
    <xf numFmtId="0" fontId="30" fillId="0" borderId="0"/>
    <xf numFmtId="0" fontId="22" fillId="0" borderId="0"/>
    <xf numFmtId="0" fontId="30" fillId="0" borderId="0"/>
    <xf numFmtId="0" fontId="22" fillId="0" borderId="0"/>
    <xf numFmtId="0" fontId="30" fillId="0" borderId="0"/>
    <xf numFmtId="0" fontId="22" fillId="0" borderId="0"/>
    <xf numFmtId="0" fontId="3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88" fontId="18" fillId="0" borderId="0">
      <alignment horizontal="left" wrapText="1"/>
    </xf>
    <xf numFmtId="188" fontId="18" fillId="0" borderId="0">
      <alignment horizontal="left" wrapText="1"/>
    </xf>
    <xf numFmtId="188" fontId="18" fillId="0" borderId="0">
      <alignment horizontal="left" wrapText="1"/>
    </xf>
    <xf numFmtId="188" fontId="18" fillId="0" borderId="0">
      <alignment horizontal="left" wrapText="1"/>
    </xf>
    <xf numFmtId="188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88" fontId="18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173" fontId="70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73" fontId="18" fillId="0" borderId="0">
      <alignment horizontal="left" wrapText="1"/>
    </xf>
    <xf numFmtId="173" fontId="18" fillId="0" borderId="0">
      <alignment horizontal="left" wrapText="1"/>
    </xf>
    <xf numFmtId="0" fontId="18" fillId="0" borderId="0"/>
    <xf numFmtId="0" fontId="18" fillId="0" borderId="0"/>
    <xf numFmtId="0" fontId="73" fillId="0" borderId="0"/>
    <xf numFmtId="0" fontId="73" fillId="0" borderId="0"/>
    <xf numFmtId="173" fontId="18" fillId="0" borderId="0">
      <alignment horizontal="left" wrapText="1"/>
    </xf>
    <xf numFmtId="173" fontId="18" fillId="0" borderId="0">
      <alignment horizontal="left" wrapText="1"/>
    </xf>
    <xf numFmtId="39" fontId="74" fillId="0" borderId="0" applyNumberFormat="0" applyFill="0" applyBorder="0" applyAlignment="0" applyProtection="0"/>
    <xf numFmtId="39" fontId="74" fillId="0" borderId="0" applyNumberFormat="0" applyFill="0" applyBorder="0" applyAlignment="0" applyProtection="0"/>
    <xf numFmtId="39" fontId="74" fillId="0" borderId="0" applyNumberFormat="0" applyFill="0" applyBorder="0" applyAlignment="0" applyProtection="0"/>
    <xf numFmtId="39" fontId="74" fillId="0" borderId="0" applyNumberFormat="0" applyFill="0" applyBorder="0" applyAlignment="0" applyProtection="0"/>
    <xf numFmtId="39" fontId="74" fillId="0" borderId="0" applyNumberFormat="0" applyFill="0" applyBorder="0" applyAlignment="0" applyProtection="0"/>
    <xf numFmtId="39" fontId="74" fillId="0" borderId="0" applyNumberFormat="0" applyFill="0" applyBorder="0" applyAlignment="0" applyProtection="0"/>
    <xf numFmtId="39" fontId="74" fillId="0" borderId="0" applyNumberFormat="0" applyFill="0" applyBorder="0" applyAlignment="0" applyProtection="0"/>
    <xf numFmtId="39" fontId="74" fillId="0" borderId="0" applyNumberFormat="0" applyFill="0" applyBorder="0" applyAlignment="0" applyProtection="0"/>
    <xf numFmtId="39" fontId="74" fillId="0" borderId="0" applyNumberFormat="0" applyFill="0" applyBorder="0" applyAlignment="0" applyProtection="0"/>
    <xf numFmtId="173" fontId="18" fillId="0" borderId="0">
      <alignment horizontal="left" wrapText="1"/>
    </xf>
    <xf numFmtId="173" fontId="18" fillId="0" borderId="0">
      <alignment horizontal="left" wrapText="1"/>
    </xf>
    <xf numFmtId="39" fontId="74" fillId="0" borderId="0" applyNumberFormat="0" applyFill="0" applyBorder="0" applyAlignment="0" applyProtection="0"/>
    <xf numFmtId="39" fontId="74" fillId="0" borderId="0" applyNumberFormat="0" applyFill="0" applyBorder="0" applyAlignment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173" fontId="18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0" fontId="18" fillId="0" borderId="0"/>
    <xf numFmtId="0" fontId="18" fillId="0" borderId="0"/>
    <xf numFmtId="0" fontId="18" fillId="0" borderId="0"/>
    <xf numFmtId="0" fontId="18" fillId="0" borderId="0"/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3" fontId="18" fillId="0" borderId="0">
      <alignment horizontal="left" wrapText="1"/>
    </xf>
    <xf numFmtId="173" fontId="70" fillId="0" borderId="0">
      <alignment horizontal="left" wrapText="1"/>
    </xf>
    <xf numFmtId="0" fontId="30" fillId="0" borderId="0"/>
    <xf numFmtId="0" fontId="30" fillId="0" borderId="0"/>
    <xf numFmtId="173" fontId="18" fillId="0" borderId="0">
      <alignment horizontal="left" wrapText="1"/>
    </xf>
    <xf numFmtId="173" fontId="18" fillId="0" borderId="0">
      <alignment horizontal="left" wrapText="1"/>
    </xf>
    <xf numFmtId="0" fontId="30" fillId="0" borderId="0"/>
    <xf numFmtId="0" fontId="30" fillId="0" borderId="0"/>
    <xf numFmtId="0" fontId="30" fillId="0" borderId="0"/>
    <xf numFmtId="173" fontId="18" fillId="0" borderId="0">
      <alignment horizontal="left" wrapText="1"/>
    </xf>
    <xf numFmtId="173" fontId="18" fillId="0" borderId="0">
      <alignment horizontal="left" wrapText="1"/>
    </xf>
    <xf numFmtId="0" fontId="30" fillId="0" borderId="0"/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0" fontId="2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0" fontId="2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0" fontId="18" fillId="0" borderId="0"/>
    <xf numFmtId="0" fontId="18" fillId="0" borderId="0"/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0" fontId="2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0" fontId="2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0" fontId="1" fillId="0" borderId="0"/>
    <xf numFmtId="0" fontId="18" fillId="0" borderId="0"/>
    <xf numFmtId="0" fontId="18" fillId="0" borderId="0"/>
    <xf numFmtId="0" fontId="18" fillId="0" borderId="0"/>
    <xf numFmtId="0" fontId="22" fillId="39" borderId="41" applyNumberFormat="0" applyFont="0" applyAlignment="0" applyProtection="0"/>
    <xf numFmtId="0" fontId="22" fillId="8" borderId="8" applyNumberFormat="0" applyFont="0" applyAlignment="0" applyProtection="0"/>
    <xf numFmtId="0" fontId="22" fillId="39" borderId="41" applyNumberFormat="0" applyFont="0" applyAlignment="0" applyProtection="0"/>
    <xf numFmtId="0" fontId="22" fillId="8" borderId="8" applyNumberFormat="0" applyFont="0" applyAlignment="0" applyProtection="0"/>
    <xf numFmtId="0" fontId="18" fillId="39" borderId="41" applyNumberFormat="0" applyFont="0" applyAlignment="0" applyProtection="0"/>
    <xf numFmtId="0" fontId="22" fillId="8" borderId="8" applyNumberFormat="0" applyFont="0" applyAlignment="0" applyProtection="0"/>
    <xf numFmtId="0" fontId="18" fillId="39" borderId="41" applyNumberFormat="0" applyFont="0" applyAlignment="0" applyProtection="0"/>
    <xf numFmtId="0" fontId="18" fillId="39" borderId="41" applyNumberFormat="0" applyFont="0" applyAlignment="0" applyProtection="0"/>
    <xf numFmtId="0" fontId="18" fillId="39" borderId="41" applyNumberFormat="0" applyFont="0" applyAlignment="0" applyProtection="0"/>
    <xf numFmtId="0" fontId="22" fillId="39" borderId="41" applyNumberFormat="0" applyFont="0" applyAlignment="0" applyProtection="0"/>
    <xf numFmtId="0" fontId="22" fillId="39" borderId="41" applyNumberFormat="0" applyFont="0" applyAlignment="0" applyProtection="0"/>
    <xf numFmtId="0" fontId="22" fillId="39" borderId="41" applyNumberFormat="0" applyFont="0" applyAlignment="0" applyProtection="0"/>
    <xf numFmtId="0" fontId="22" fillId="39" borderId="41" applyNumberFormat="0" applyFont="0" applyAlignment="0" applyProtection="0"/>
    <xf numFmtId="0" fontId="22" fillId="39" borderId="41" applyNumberFormat="0" applyFont="0" applyAlignment="0" applyProtection="0"/>
    <xf numFmtId="0" fontId="22" fillId="39" borderId="41" applyNumberFormat="0" applyFont="0" applyAlignment="0" applyProtection="0"/>
    <xf numFmtId="0" fontId="22" fillId="39" borderId="41" applyNumberFormat="0" applyFont="0" applyAlignment="0" applyProtection="0"/>
    <xf numFmtId="0" fontId="22" fillId="39" borderId="41" applyNumberFormat="0" applyFont="0" applyAlignment="0" applyProtection="0"/>
    <xf numFmtId="0" fontId="22" fillId="39" borderId="41" applyNumberFormat="0" applyFont="0" applyAlignment="0" applyProtection="0"/>
    <xf numFmtId="0" fontId="75" fillId="68" borderId="42" applyNumberFormat="0" applyAlignment="0" applyProtection="0"/>
    <xf numFmtId="0" fontId="75" fillId="68" borderId="42" applyNumberFormat="0" applyAlignment="0" applyProtection="0"/>
    <xf numFmtId="0" fontId="10" fillId="6" borderId="5" applyNumberFormat="0" applyAlignment="0" applyProtection="0"/>
    <xf numFmtId="0" fontId="10" fillId="69" borderId="5" applyNumberFormat="0" applyAlignment="0" applyProtection="0"/>
    <xf numFmtId="0" fontId="10" fillId="69" borderId="5" applyNumberFormat="0" applyAlignment="0" applyProtection="0"/>
    <xf numFmtId="0" fontId="10" fillId="69" borderId="5" applyNumberFormat="0" applyAlignment="0" applyProtection="0"/>
    <xf numFmtId="0" fontId="33" fillId="0" borderId="0"/>
    <xf numFmtId="0" fontId="33" fillId="0" borderId="0"/>
    <xf numFmtId="0" fontId="34" fillId="0" borderId="0"/>
    <xf numFmtId="0" fontId="35" fillId="0" borderId="0"/>
    <xf numFmtId="10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10" fontId="18" fillId="0" borderId="36"/>
    <xf numFmtId="10" fontId="18" fillId="0" borderId="36"/>
    <xf numFmtId="10" fontId="18" fillId="0" borderId="36"/>
    <xf numFmtId="10" fontId="18" fillId="0" borderId="36"/>
    <xf numFmtId="10" fontId="18" fillId="0" borderId="36"/>
    <xf numFmtId="10" fontId="18" fillId="0" borderId="36"/>
    <xf numFmtId="10" fontId="18" fillId="0" borderId="36"/>
    <xf numFmtId="10" fontId="18" fillId="0" borderId="36"/>
    <xf numFmtId="10" fontId="18" fillId="0" borderId="36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10" fontId="18" fillId="0" borderId="36"/>
    <xf numFmtId="10" fontId="18" fillId="0" borderId="36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10" fontId="18" fillId="0" borderId="36"/>
    <xf numFmtId="10" fontId="18" fillId="0" borderId="36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10" fontId="18" fillId="0" borderId="36"/>
    <xf numFmtId="10" fontId="18" fillId="0" borderId="36"/>
    <xf numFmtId="9" fontId="3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10" fontId="18" fillId="0" borderId="36"/>
    <xf numFmtId="10" fontId="18" fillId="0" borderId="36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10" fontId="18" fillId="0" borderId="36"/>
    <xf numFmtId="10" fontId="18" fillId="0" borderId="36"/>
    <xf numFmtId="10" fontId="18" fillId="0" borderId="36"/>
    <xf numFmtId="10" fontId="18" fillId="0" borderId="36"/>
    <xf numFmtId="10" fontId="18" fillId="0" borderId="36"/>
    <xf numFmtId="10" fontId="18" fillId="0" borderId="36"/>
    <xf numFmtId="10" fontId="18" fillId="0" borderId="36"/>
    <xf numFmtId="10" fontId="18" fillId="0" borderId="36"/>
    <xf numFmtId="10" fontId="18" fillId="0" borderId="36"/>
    <xf numFmtId="10" fontId="18" fillId="0" borderId="36"/>
    <xf numFmtId="10" fontId="18" fillId="0" borderId="36"/>
    <xf numFmtId="10" fontId="18" fillId="0" borderId="36"/>
    <xf numFmtId="10" fontId="18" fillId="0" borderId="36"/>
    <xf numFmtId="10" fontId="18" fillId="0" borderId="36"/>
    <xf numFmtId="10" fontId="18" fillId="0" borderId="36"/>
    <xf numFmtId="10" fontId="18" fillId="0" borderId="36"/>
    <xf numFmtId="10" fontId="18" fillId="0" borderId="36"/>
    <xf numFmtId="10" fontId="18" fillId="0" borderId="36"/>
    <xf numFmtId="10" fontId="18" fillId="0" borderId="36"/>
    <xf numFmtId="10" fontId="18" fillId="0" borderId="36"/>
    <xf numFmtId="10" fontId="18" fillId="0" borderId="36"/>
    <xf numFmtId="10" fontId="18" fillId="0" borderId="36"/>
    <xf numFmtId="10" fontId="18" fillId="0" borderId="36"/>
    <xf numFmtId="10" fontId="18" fillId="0" borderId="36"/>
    <xf numFmtId="10" fontId="18" fillId="0" borderId="36"/>
    <xf numFmtId="10" fontId="18" fillId="0" borderId="36"/>
    <xf numFmtId="10" fontId="18" fillId="0" borderId="36"/>
    <xf numFmtId="10" fontId="18" fillId="0" borderId="36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10" fontId="18" fillId="0" borderId="36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10" fontId="18" fillId="0" borderId="36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10" fontId="18" fillId="0" borderId="36"/>
    <xf numFmtId="10" fontId="18" fillId="0" borderId="36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10" fontId="18" fillId="0" borderId="36"/>
    <xf numFmtId="10" fontId="18" fillId="0" borderId="36"/>
    <xf numFmtId="9" fontId="30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10" fontId="18" fillId="0" borderId="36"/>
    <xf numFmtId="10" fontId="18" fillId="0" borderId="36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10" fontId="18" fillId="0" borderId="36"/>
    <xf numFmtId="10" fontId="18" fillId="0" borderId="36"/>
    <xf numFmtId="10" fontId="18" fillId="0" borderId="36"/>
    <xf numFmtId="10" fontId="18" fillId="0" borderId="36"/>
    <xf numFmtId="10" fontId="18" fillId="0" borderId="36"/>
    <xf numFmtId="10" fontId="18" fillId="0" borderId="36"/>
    <xf numFmtId="10" fontId="18" fillId="0" borderId="36"/>
    <xf numFmtId="10" fontId="18" fillId="0" borderId="36"/>
    <xf numFmtId="10" fontId="18" fillId="0" borderId="36"/>
    <xf numFmtId="10" fontId="18" fillId="0" borderId="36"/>
    <xf numFmtId="10" fontId="18" fillId="0" borderId="36"/>
    <xf numFmtId="10" fontId="18" fillId="0" borderId="36"/>
    <xf numFmtId="9" fontId="18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10" fontId="18" fillId="0" borderId="36"/>
    <xf numFmtId="10" fontId="18" fillId="0" borderId="36"/>
    <xf numFmtId="10" fontId="18" fillId="0" borderId="36"/>
    <xf numFmtId="10" fontId="18" fillId="0" borderId="36"/>
    <xf numFmtId="10" fontId="18" fillId="0" borderId="36"/>
    <xf numFmtId="10" fontId="18" fillId="0" borderId="36"/>
    <xf numFmtId="10" fontId="18" fillId="0" borderId="36"/>
    <xf numFmtId="10" fontId="18" fillId="0" borderId="36"/>
    <xf numFmtId="10" fontId="18" fillId="0" borderId="36"/>
    <xf numFmtId="10" fontId="18" fillId="0" borderId="36"/>
    <xf numFmtId="10" fontId="18" fillId="0" borderId="36"/>
    <xf numFmtId="10" fontId="18" fillId="0" borderId="36"/>
    <xf numFmtId="10" fontId="18" fillId="0" borderId="36"/>
    <xf numFmtId="10" fontId="18" fillId="0" borderId="36"/>
    <xf numFmtId="10" fontId="18" fillId="0" borderId="36"/>
    <xf numFmtId="10" fontId="18" fillId="0" borderId="36"/>
    <xf numFmtId="10" fontId="18" fillId="0" borderId="36"/>
    <xf numFmtId="10" fontId="18" fillId="0" borderId="36"/>
    <xf numFmtId="10" fontId="18" fillId="0" borderId="36"/>
    <xf numFmtId="10" fontId="18" fillId="0" borderId="36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10" fontId="18" fillId="0" borderId="36"/>
    <xf numFmtId="10" fontId="18" fillId="0" borderId="36"/>
    <xf numFmtId="10" fontId="18" fillId="0" borderId="36"/>
    <xf numFmtId="10" fontId="18" fillId="0" borderId="36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10" fontId="18" fillId="0" borderId="36"/>
    <xf numFmtId="10" fontId="18" fillId="0" borderId="36"/>
    <xf numFmtId="10" fontId="18" fillId="0" borderId="36"/>
    <xf numFmtId="10" fontId="18" fillId="0" borderId="36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10" fontId="18" fillId="0" borderId="36"/>
    <xf numFmtId="10" fontId="18" fillId="0" borderId="36"/>
    <xf numFmtId="10" fontId="18" fillId="0" borderId="36"/>
    <xf numFmtId="10" fontId="18" fillId="0" borderId="36"/>
    <xf numFmtId="10" fontId="18" fillId="0" borderId="36"/>
    <xf numFmtId="10" fontId="18" fillId="0" borderId="36"/>
    <xf numFmtId="10" fontId="18" fillId="0" borderId="36"/>
    <xf numFmtId="10" fontId="18" fillId="0" borderId="36"/>
    <xf numFmtId="10" fontId="18" fillId="0" borderId="36"/>
    <xf numFmtId="10" fontId="18" fillId="0" borderId="36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10" fontId="18" fillId="0" borderId="36"/>
    <xf numFmtId="10" fontId="18" fillId="0" borderId="36"/>
    <xf numFmtId="10" fontId="18" fillId="0" borderId="36"/>
    <xf numFmtId="10" fontId="18" fillId="0" borderId="36"/>
    <xf numFmtId="10" fontId="18" fillId="0" borderId="36"/>
    <xf numFmtId="10" fontId="18" fillId="0" borderId="36"/>
    <xf numFmtId="10" fontId="18" fillId="0" borderId="36"/>
    <xf numFmtId="10" fontId="18" fillId="0" borderId="36"/>
    <xf numFmtId="9" fontId="22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10" fontId="18" fillId="0" borderId="36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41" fontId="18" fillId="77" borderId="36"/>
    <xf numFmtId="41" fontId="18" fillId="77" borderId="36"/>
    <xf numFmtId="41" fontId="18" fillId="77" borderId="36"/>
    <xf numFmtId="41" fontId="18" fillId="77" borderId="36"/>
    <xf numFmtId="0" fontId="30" fillId="0" borderId="0" applyNumberFormat="0" applyFont="0" applyFill="0" applyBorder="0" applyAlignment="0" applyProtection="0">
      <alignment horizontal="left"/>
    </xf>
    <xf numFmtId="0" fontId="30" fillId="0" borderId="0" applyNumberFormat="0" applyFont="0" applyFill="0" applyBorder="0" applyAlignment="0" applyProtection="0">
      <alignment horizontal="left"/>
    </xf>
    <xf numFmtId="15" fontId="30" fillId="0" borderId="0" applyFont="0" applyFill="0" applyBorder="0" applyAlignment="0" applyProtection="0"/>
    <xf numFmtId="15" fontId="30" fillId="0" borderId="0" applyFont="0" applyFill="0" applyBorder="0" applyAlignment="0" applyProtection="0"/>
    <xf numFmtId="4" fontId="30" fillId="0" borderId="0" applyFont="0" applyFill="0" applyBorder="0" applyAlignment="0" applyProtection="0"/>
    <xf numFmtId="4" fontId="30" fillId="0" borderId="0" applyFont="0" applyFill="0" applyBorder="0" applyAlignment="0" applyProtection="0"/>
    <xf numFmtId="0" fontId="76" fillId="0" borderId="16">
      <alignment horizontal="center"/>
    </xf>
    <xf numFmtId="0" fontId="76" fillId="0" borderId="16">
      <alignment horizontal="center"/>
    </xf>
    <xf numFmtId="3" fontId="30" fillId="0" borderId="0" applyFont="0" applyFill="0" applyBorder="0" applyAlignment="0" applyProtection="0"/>
    <xf numFmtId="3" fontId="30" fillId="0" borderId="0" applyFont="0" applyFill="0" applyBorder="0" applyAlignment="0" applyProtection="0"/>
    <xf numFmtId="0" fontId="30" fillId="78" borderId="0" applyNumberFormat="0" applyFont="0" applyBorder="0" applyAlignment="0" applyProtection="0"/>
    <xf numFmtId="0" fontId="30" fillId="78" borderId="0" applyNumberFormat="0" applyFont="0" applyBorder="0" applyAlignment="0" applyProtection="0"/>
    <xf numFmtId="0" fontId="34" fillId="0" borderId="0"/>
    <xf numFmtId="0" fontId="35" fillId="0" borderId="0"/>
    <xf numFmtId="3" fontId="77" fillId="0" borderId="0" applyFill="0" applyBorder="0" applyAlignment="0" applyProtection="0"/>
    <xf numFmtId="0" fontId="78" fillId="0" borderId="0"/>
    <xf numFmtId="0" fontId="79" fillId="0" borderId="0"/>
    <xf numFmtId="3" fontId="77" fillId="0" borderId="0" applyFill="0" applyBorder="0" applyAlignment="0" applyProtection="0"/>
    <xf numFmtId="42" fontId="18" fillId="67" borderId="0"/>
    <xf numFmtId="42" fontId="18" fillId="67" borderId="0"/>
    <xf numFmtId="42" fontId="18" fillId="67" borderId="0"/>
    <xf numFmtId="42" fontId="18" fillId="67" borderId="0"/>
    <xf numFmtId="42" fontId="18" fillId="67" borderId="20">
      <alignment vertical="center"/>
    </xf>
    <xf numFmtId="42" fontId="18" fillId="67" borderId="20">
      <alignment vertical="center"/>
    </xf>
    <xf numFmtId="42" fontId="18" fillId="67" borderId="20">
      <alignment vertical="center"/>
    </xf>
    <xf numFmtId="42" fontId="18" fillId="67" borderId="20">
      <alignment vertical="center"/>
    </xf>
    <xf numFmtId="0" fontId="19" fillId="67" borderId="18" applyNumberFormat="0">
      <alignment horizontal="center" vertical="center" wrapText="1"/>
    </xf>
    <xf numFmtId="0" fontId="19" fillId="67" borderId="18" applyNumberFormat="0">
      <alignment horizontal="center" vertical="center" wrapText="1"/>
    </xf>
    <xf numFmtId="10" fontId="18" fillId="67" borderId="0"/>
    <xf numFmtId="10" fontId="18" fillId="67" borderId="0"/>
    <xf numFmtId="10" fontId="18" fillId="67" borderId="0"/>
    <xf numFmtId="10" fontId="18" fillId="67" borderId="0"/>
    <xf numFmtId="10" fontId="18" fillId="67" borderId="0"/>
    <xf numFmtId="10" fontId="18" fillId="67" borderId="0"/>
    <xf numFmtId="10" fontId="18" fillId="67" borderId="0"/>
    <xf numFmtId="10" fontId="18" fillId="67" borderId="0"/>
    <xf numFmtId="10" fontId="18" fillId="67" borderId="0"/>
    <xf numFmtId="10" fontId="18" fillId="67" borderId="0"/>
    <xf numFmtId="10" fontId="18" fillId="67" borderId="0"/>
    <xf numFmtId="10" fontId="18" fillId="67" borderId="0"/>
    <xf numFmtId="10" fontId="18" fillId="67" borderId="0"/>
    <xf numFmtId="10" fontId="18" fillId="67" borderId="0"/>
    <xf numFmtId="10" fontId="18" fillId="67" borderId="0"/>
    <xf numFmtId="189" fontId="18" fillId="67" borderId="0"/>
    <xf numFmtId="189" fontId="18" fillId="67" borderId="0"/>
    <xf numFmtId="189" fontId="18" fillId="67" borderId="0"/>
    <xf numFmtId="189" fontId="18" fillId="67" borderId="0"/>
    <xf numFmtId="189" fontId="18" fillId="67" borderId="0"/>
    <xf numFmtId="189" fontId="18" fillId="67" borderId="0"/>
    <xf numFmtId="189" fontId="18" fillId="67" borderId="0"/>
    <xf numFmtId="189" fontId="18" fillId="67" borderId="0"/>
    <xf numFmtId="189" fontId="18" fillId="67" borderId="0"/>
    <xf numFmtId="189" fontId="18" fillId="67" borderId="0"/>
    <xf numFmtId="189" fontId="18" fillId="67" borderId="0"/>
    <xf numFmtId="189" fontId="18" fillId="67" borderId="0"/>
    <xf numFmtId="189" fontId="18" fillId="67" borderId="0"/>
    <xf numFmtId="189" fontId="18" fillId="67" borderId="0"/>
    <xf numFmtId="189" fontId="18" fillId="67" borderId="0"/>
    <xf numFmtId="42" fontId="18" fillId="67" borderId="0"/>
    <xf numFmtId="165" fontId="58" fillId="0" borderId="0" applyBorder="0" applyAlignment="0"/>
    <xf numFmtId="165" fontId="58" fillId="0" borderId="0" applyBorder="0" applyAlignment="0"/>
    <xf numFmtId="42" fontId="18" fillId="67" borderId="43">
      <alignment horizontal="left"/>
    </xf>
    <xf numFmtId="42" fontId="18" fillId="67" borderId="43">
      <alignment horizontal="left"/>
    </xf>
    <xf numFmtId="42" fontId="18" fillId="67" borderId="43">
      <alignment horizontal="left"/>
    </xf>
    <xf numFmtId="42" fontId="18" fillId="67" borderId="43">
      <alignment horizontal="left"/>
    </xf>
    <xf numFmtId="189" fontId="80" fillId="67" borderId="43">
      <alignment horizontal="left"/>
    </xf>
    <xf numFmtId="165" fontId="58" fillId="0" borderId="0" applyBorder="0" applyAlignment="0"/>
    <xf numFmtId="14" fontId="70" fillId="0" borderId="0" applyNumberFormat="0" applyFill="0" applyBorder="0" applyAlignment="0" applyProtection="0">
      <alignment horizontal="left"/>
    </xf>
    <xf numFmtId="190" fontId="18" fillId="0" borderId="0" applyFont="0" applyFill="0" applyAlignment="0">
      <alignment horizontal="right"/>
    </xf>
    <xf numFmtId="190" fontId="18" fillId="0" borderId="0" applyFont="0" applyFill="0" applyAlignment="0">
      <alignment horizontal="right"/>
    </xf>
    <xf numFmtId="190" fontId="18" fillId="0" borderId="0" applyFont="0" applyFill="0" applyAlignment="0">
      <alignment horizontal="right"/>
    </xf>
    <xf numFmtId="190" fontId="18" fillId="0" borderId="0" applyFont="0" applyFill="0" applyAlignment="0">
      <alignment horizontal="right"/>
    </xf>
    <xf numFmtId="190" fontId="18" fillId="0" borderId="0" applyFont="0" applyFill="0" applyAlignment="0">
      <alignment horizontal="right"/>
    </xf>
    <xf numFmtId="190" fontId="18" fillId="0" borderId="0" applyFont="0" applyFill="0" applyAlignment="0">
      <alignment horizontal="right"/>
    </xf>
    <xf numFmtId="190" fontId="18" fillId="0" borderId="0" applyFont="0" applyFill="0" applyAlignment="0">
      <alignment horizontal="right"/>
    </xf>
    <xf numFmtId="190" fontId="18" fillId="0" borderId="0" applyFont="0" applyFill="0" applyAlignment="0">
      <alignment horizontal="right"/>
    </xf>
    <xf numFmtId="190" fontId="18" fillId="0" borderId="0" applyFont="0" applyFill="0" applyAlignment="0">
      <alignment horizontal="right"/>
    </xf>
    <xf numFmtId="190" fontId="18" fillId="0" borderId="0" applyFont="0" applyFill="0" applyAlignment="0">
      <alignment horizontal="right"/>
    </xf>
    <xf numFmtId="190" fontId="18" fillId="0" borderId="0" applyFont="0" applyFill="0" applyAlignment="0">
      <alignment horizontal="right"/>
    </xf>
    <xf numFmtId="190" fontId="18" fillId="0" borderId="0" applyFont="0" applyFill="0" applyAlignment="0">
      <alignment horizontal="right"/>
    </xf>
    <xf numFmtId="190" fontId="18" fillId="0" borderId="0" applyFont="0" applyFill="0" applyAlignment="0">
      <alignment horizontal="right"/>
    </xf>
    <xf numFmtId="190" fontId="18" fillId="0" borderId="0" applyFont="0" applyFill="0" applyAlignment="0">
      <alignment horizontal="right"/>
    </xf>
    <xf numFmtId="190" fontId="18" fillId="0" borderId="0" applyFont="0" applyFill="0" applyAlignment="0">
      <alignment horizontal="right"/>
    </xf>
    <xf numFmtId="4" fontId="81" fillId="75" borderId="42" applyNumberFormat="0" applyProtection="0">
      <alignment vertical="center"/>
    </xf>
    <xf numFmtId="4" fontId="82" fillId="44" borderId="44" applyNumberFormat="0" applyProtection="0">
      <alignment vertical="center"/>
    </xf>
    <xf numFmtId="4" fontId="81" fillId="75" borderId="42" applyNumberFormat="0" applyProtection="0">
      <alignment horizontal="left" vertical="center" indent="1"/>
    </xf>
    <xf numFmtId="0" fontId="83" fillId="44" borderId="44" applyNumberFormat="0" applyProtection="0">
      <alignment horizontal="left" vertical="top" indent="1"/>
    </xf>
    <xf numFmtId="0" fontId="18" fillId="79" borderId="42" applyNumberFormat="0" applyProtection="0">
      <alignment horizontal="left" vertical="center" indent="1"/>
    </xf>
    <xf numFmtId="0" fontId="18" fillId="79" borderId="42" applyNumberFormat="0" applyProtection="0">
      <alignment horizontal="left" vertical="center" indent="1"/>
    </xf>
    <xf numFmtId="0" fontId="18" fillId="79" borderId="42" applyNumberFormat="0" applyProtection="0">
      <alignment horizontal="left" vertical="center" indent="1"/>
    </xf>
    <xf numFmtId="0" fontId="18" fillId="79" borderId="42" applyNumberFormat="0" applyProtection="0">
      <alignment horizontal="left" vertical="center" indent="1"/>
    </xf>
    <xf numFmtId="0" fontId="18" fillId="79" borderId="42" applyNumberFormat="0" applyProtection="0">
      <alignment horizontal="left" vertical="center" indent="1"/>
    </xf>
    <xf numFmtId="0" fontId="18" fillId="79" borderId="42" applyNumberFormat="0" applyProtection="0">
      <alignment horizontal="left" vertical="center" indent="1"/>
    </xf>
    <xf numFmtId="0" fontId="18" fillId="79" borderId="42" applyNumberFormat="0" applyProtection="0">
      <alignment horizontal="left" vertical="center" indent="1"/>
    </xf>
    <xf numFmtId="0" fontId="18" fillId="79" borderId="42" applyNumberFormat="0" applyProtection="0">
      <alignment horizontal="left" vertical="center" indent="1"/>
    </xf>
    <xf numFmtId="0" fontId="18" fillId="79" borderId="42" applyNumberFormat="0" applyProtection="0">
      <alignment horizontal="left" vertical="center" indent="1"/>
    </xf>
    <xf numFmtId="0" fontId="18" fillId="79" borderId="42" applyNumberFormat="0" applyProtection="0">
      <alignment horizontal="left" vertical="center" indent="1"/>
    </xf>
    <xf numFmtId="0" fontId="18" fillId="79" borderId="42" applyNumberFormat="0" applyProtection="0">
      <alignment horizontal="left" vertical="center" indent="1"/>
    </xf>
    <xf numFmtId="0" fontId="18" fillId="79" borderId="42" applyNumberFormat="0" applyProtection="0">
      <alignment horizontal="left" vertical="center" indent="1"/>
    </xf>
    <xf numFmtId="0" fontId="18" fillId="79" borderId="42" applyNumberFormat="0" applyProtection="0">
      <alignment horizontal="left" vertical="center" indent="1"/>
    </xf>
    <xf numFmtId="0" fontId="18" fillId="79" borderId="42" applyNumberFormat="0" applyProtection="0">
      <alignment horizontal="left" vertical="center" indent="1"/>
    </xf>
    <xf numFmtId="0" fontId="18" fillId="79" borderId="42" applyNumberFormat="0" applyProtection="0">
      <alignment horizontal="left" vertical="center" indent="1"/>
    </xf>
    <xf numFmtId="4" fontId="81" fillId="36" borderId="44" applyNumberFormat="0" applyProtection="0">
      <alignment horizontal="right" vertical="center"/>
    </xf>
    <xf numFmtId="4" fontId="81" fillId="37" borderId="44" applyNumberFormat="0" applyProtection="0">
      <alignment horizontal="right" vertical="center"/>
    </xf>
    <xf numFmtId="4" fontId="81" fillId="59" borderId="44" applyNumberFormat="0" applyProtection="0">
      <alignment horizontal="right" vertical="center"/>
    </xf>
    <xf numFmtId="4" fontId="81" fillId="45" borderId="44" applyNumberFormat="0" applyProtection="0">
      <alignment horizontal="right" vertical="center"/>
    </xf>
    <xf numFmtId="4" fontId="81" fillId="50" borderId="44" applyNumberFormat="0" applyProtection="0">
      <alignment horizontal="right" vertical="center"/>
    </xf>
    <xf numFmtId="4" fontId="81" fillId="47" borderId="44" applyNumberFormat="0" applyProtection="0">
      <alignment horizontal="right" vertical="center"/>
    </xf>
    <xf numFmtId="4" fontId="81" fillId="63" borderId="44" applyNumberFormat="0" applyProtection="0">
      <alignment horizontal="right" vertical="center"/>
    </xf>
    <xf numFmtId="4" fontId="81" fillId="80" borderId="44" applyNumberFormat="0" applyProtection="0">
      <alignment horizontal="right" vertical="center"/>
    </xf>
    <xf numFmtId="4" fontId="81" fillId="43" borderId="44" applyNumberFormat="0" applyProtection="0">
      <alignment horizontal="right" vertical="center"/>
    </xf>
    <xf numFmtId="4" fontId="83" fillId="81" borderId="42" applyNumberFormat="0" applyProtection="0">
      <alignment horizontal="left" vertical="center" indent="1"/>
    </xf>
    <xf numFmtId="4" fontId="81" fillId="82" borderId="45" applyNumberFormat="0" applyProtection="0">
      <alignment horizontal="left" vertical="center" indent="1"/>
    </xf>
    <xf numFmtId="4" fontId="84" fillId="64" borderId="0" applyNumberFormat="0" applyProtection="0">
      <alignment horizontal="left" vertical="center" indent="1"/>
    </xf>
    <xf numFmtId="4" fontId="81" fillId="83" borderId="44" applyNumberFormat="0" applyProtection="0">
      <alignment horizontal="right" vertical="center"/>
    </xf>
    <xf numFmtId="0" fontId="18" fillId="79" borderId="42" applyNumberFormat="0" applyProtection="0">
      <alignment horizontal="left" vertical="center" indent="1"/>
    </xf>
    <xf numFmtId="0" fontId="18" fillId="79" borderId="42" applyNumberFormat="0" applyProtection="0">
      <alignment horizontal="left" vertical="center" indent="1"/>
    </xf>
    <xf numFmtId="0" fontId="18" fillId="79" borderId="42" applyNumberFormat="0" applyProtection="0">
      <alignment horizontal="left" vertical="center" indent="1"/>
    </xf>
    <xf numFmtId="4" fontId="81" fillId="82" borderId="42" applyNumberFormat="0" applyProtection="0">
      <alignment horizontal="left" vertical="center" indent="1"/>
    </xf>
    <xf numFmtId="4" fontId="81" fillId="84" borderId="42" applyNumberFormat="0" applyProtection="0">
      <alignment horizontal="left" vertical="center" indent="1"/>
    </xf>
    <xf numFmtId="0" fontId="18" fillId="64" borderId="44" applyNumberFormat="0" applyProtection="0">
      <alignment horizontal="left" vertical="center" indent="1"/>
    </xf>
    <xf numFmtId="0" fontId="18" fillId="84" borderId="42" applyNumberFormat="0" applyProtection="0">
      <alignment horizontal="left" vertical="center" indent="1"/>
    </xf>
    <xf numFmtId="0" fontId="18" fillId="84" borderId="42" applyNumberFormat="0" applyProtection="0">
      <alignment horizontal="left" vertical="center" indent="1"/>
    </xf>
    <xf numFmtId="0" fontId="18" fillId="84" borderId="42" applyNumberFormat="0" applyProtection="0">
      <alignment horizontal="left" vertical="center" indent="1"/>
    </xf>
    <xf numFmtId="0" fontId="18" fillId="84" borderId="42" applyNumberFormat="0" applyProtection="0">
      <alignment horizontal="left" vertical="center" indent="1"/>
    </xf>
    <xf numFmtId="0" fontId="18" fillId="84" borderId="42" applyNumberFormat="0" applyProtection="0">
      <alignment horizontal="left" vertical="center" indent="1"/>
    </xf>
    <xf numFmtId="0" fontId="18" fillId="84" borderId="42" applyNumberFormat="0" applyProtection="0">
      <alignment horizontal="left" vertical="center" indent="1"/>
    </xf>
    <xf numFmtId="0" fontId="18" fillId="84" borderId="42" applyNumberFormat="0" applyProtection="0">
      <alignment horizontal="left" vertical="center" indent="1"/>
    </xf>
    <xf numFmtId="0" fontId="18" fillId="84" borderId="42" applyNumberFormat="0" applyProtection="0">
      <alignment horizontal="left" vertical="center" indent="1"/>
    </xf>
    <xf numFmtId="0" fontId="18" fillId="84" borderId="42" applyNumberFormat="0" applyProtection="0">
      <alignment horizontal="left" vertical="center" indent="1"/>
    </xf>
    <xf numFmtId="0" fontId="18" fillId="84" borderId="42" applyNumberFormat="0" applyProtection="0">
      <alignment horizontal="left" vertical="center" indent="1"/>
    </xf>
    <xf numFmtId="0" fontId="18" fillId="84" borderId="42" applyNumberFormat="0" applyProtection="0">
      <alignment horizontal="left" vertical="center" indent="1"/>
    </xf>
    <xf numFmtId="0" fontId="18" fillId="84" borderId="42" applyNumberFormat="0" applyProtection="0">
      <alignment horizontal="left" vertical="center" indent="1"/>
    </xf>
    <xf numFmtId="0" fontId="18" fillId="84" borderId="42" applyNumberFormat="0" applyProtection="0">
      <alignment horizontal="left" vertical="center" indent="1"/>
    </xf>
    <xf numFmtId="0" fontId="18" fillId="84" borderId="42" applyNumberFormat="0" applyProtection="0">
      <alignment horizontal="left" vertical="center" indent="1"/>
    </xf>
    <xf numFmtId="0" fontId="18" fillId="84" borderId="42" applyNumberFormat="0" applyProtection="0">
      <alignment horizontal="left" vertical="center" indent="1"/>
    </xf>
    <xf numFmtId="0" fontId="18" fillId="84" borderId="42" applyNumberFormat="0" applyProtection="0">
      <alignment horizontal="left" vertical="center" indent="1"/>
    </xf>
    <xf numFmtId="0" fontId="18" fillId="84" borderId="42" applyNumberFormat="0" applyProtection="0">
      <alignment horizontal="left" vertical="center" indent="1"/>
    </xf>
    <xf numFmtId="0" fontId="18" fillId="84" borderId="42" applyNumberFormat="0" applyProtection="0">
      <alignment horizontal="left" vertical="center" indent="1"/>
    </xf>
    <xf numFmtId="0" fontId="18" fillId="83" borderId="44" applyNumberFormat="0" applyProtection="0">
      <alignment horizontal="left" vertical="center" indent="1"/>
    </xf>
    <xf numFmtId="0" fontId="18" fillId="85" borderId="42" applyNumberFormat="0" applyProtection="0">
      <alignment horizontal="left" vertical="center" indent="1"/>
    </xf>
    <xf numFmtId="0" fontId="18" fillId="85" borderId="42" applyNumberFormat="0" applyProtection="0">
      <alignment horizontal="left" vertical="center" indent="1"/>
    </xf>
    <xf numFmtId="0" fontId="18" fillId="85" borderId="42" applyNumberFormat="0" applyProtection="0">
      <alignment horizontal="left" vertical="center" indent="1"/>
    </xf>
    <xf numFmtId="0" fontId="18" fillId="83" borderId="44" applyNumberFormat="0" applyProtection="0">
      <alignment horizontal="left" vertical="top" indent="1"/>
    </xf>
    <xf numFmtId="0" fontId="18" fillId="85" borderId="42" applyNumberFormat="0" applyProtection="0">
      <alignment horizontal="left" vertical="center" indent="1"/>
    </xf>
    <xf numFmtId="0" fontId="18" fillId="85" borderId="42" applyNumberFormat="0" applyProtection="0">
      <alignment horizontal="left" vertical="center" indent="1"/>
    </xf>
    <xf numFmtId="0" fontId="18" fillId="85" borderId="42" applyNumberFormat="0" applyProtection="0">
      <alignment horizontal="left" vertical="center" indent="1"/>
    </xf>
    <xf numFmtId="0" fontId="18" fillId="35" borderId="44" applyNumberFormat="0" applyProtection="0">
      <alignment horizontal="left" vertical="center" indent="1"/>
    </xf>
    <xf numFmtId="0" fontId="18" fillId="71" borderId="42" applyNumberFormat="0" applyProtection="0">
      <alignment horizontal="left" vertical="center" indent="1"/>
    </xf>
    <xf numFmtId="0" fontId="18" fillId="71" borderId="42" applyNumberFormat="0" applyProtection="0">
      <alignment horizontal="left" vertical="center" indent="1"/>
    </xf>
    <xf numFmtId="0" fontId="18" fillId="71" borderId="42" applyNumberFormat="0" applyProtection="0">
      <alignment horizontal="left" vertical="center" indent="1"/>
    </xf>
    <xf numFmtId="0" fontId="18" fillId="35" borderId="44" applyNumberFormat="0" applyProtection="0">
      <alignment horizontal="left" vertical="top" indent="1"/>
    </xf>
    <xf numFmtId="0" fontId="18" fillId="71" borderId="42" applyNumberFormat="0" applyProtection="0">
      <alignment horizontal="left" vertical="center" indent="1"/>
    </xf>
    <xf numFmtId="0" fontId="18" fillId="71" borderId="42" applyNumberFormat="0" applyProtection="0">
      <alignment horizontal="left" vertical="center" indent="1"/>
    </xf>
    <xf numFmtId="0" fontId="18" fillId="71" borderId="42" applyNumberFormat="0" applyProtection="0">
      <alignment horizontal="left" vertical="center" indent="1"/>
    </xf>
    <xf numFmtId="0" fontId="18" fillId="86" borderId="44" applyNumberFormat="0" applyProtection="0">
      <alignment horizontal="left" vertical="center" indent="1"/>
    </xf>
    <xf numFmtId="0" fontId="18" fillId="79" borderId="42" applyNumberFormat="0" applyProtection="0">
      <alignment horizontal="left" vertical="center" indent="1"/>
    </xf>
    <xf numFmtId="0" fontId="18" fillId="79" borderId="42" applyNumberFormat="0" applyProtection="0">
      <alignment horizontal="left" vertical="center" indent="1"/>
    </xf>
    <xf numFmtId="0" fontId="18" fillId="79" borderId="42" applyNumberFormat="0" applyProtection="0">
      <alignment horizontal="left" vertical="center" indent="1"/>
    </xf>
    <xf numFmtId="0" fontId="18" fillId="86" borderId="44" applyNumberFormat="0" applyProtection="0">
      <alignment horizontal="left" vertical="top" indent="1"/>
    </xf>
    <xf numFmtId="0" fontId="18" fillId="79" borderId="42" applyNumberFormat="0" applyProtection="0">
      <alignment horizontal="left" vertical="center" indent="1"/>
    </xf>
    <xf numFmtId="0" fontId="18" fillId="79" borderId="42" applyNumberFormat="0" applyProtection="0">
      <alignment horizontal="left" vertical="center" indent="1"/>
    </xf>
    <xf numFmtId="0" fontId="18" fillId="79" borderId="42" applyNumberFormat="0" applyProtection="0">
      <alignment horizontal="left" vertical="center" indent="1"/>
    </xf>
    <xf numFmtId="0" fontId="18" fillId="69" borderId="22" applyNumberFormat="0">
      <protection locked="0"/>
    </xf>
    <xf numFmtId="0" fontId="18" fillId="69" borderId="22" applyNumberFormat="0">
      <protection locked="0"/>
    </xf>
    <xf numFmtId="0" fontId="18" fillId="69" borderId="22" applyNumberFormat="0">
      <protection locked="0"/>
    </xf>
    <xf numFmtId="0" fontId="18" fillId="69" borderId="22" applyNumberFormat="0">
      <protection locked="0"/>
    </xf>
    <xf numFmtId="0" fontId="58" fillId="64" borderId="46" applyBorder="0"/>
    <xf numFmtId="4" fontId="81" fillId="39" borderId="44" applyNumberFormat="0" applyProtection="0">
      <alignment vertical="center"/>
    </xf>
    <xf numFmtId="4" fontId="85" fillId="39" borderId="44" applyNumberFormat="0" applyProtection="0">
      <alignment vertical="center"/>
    </xf>
    <xf numFmtId="4" fontId="81" fillId="39" borderId="44" applyNumberFormat="0" applyProtection="0">
      <alignment horizontal="left" vertical="center" indent="1"/>
    </xf>
    <xf numFmtId="0" fontId="81" fillId="39" borderId="44" applyNumberFormat="0" applyProtection="0">
      <alignment horizontal="left" vertical="top" indent="1"/>
    </xf>
    <xf numFmtId="4" fontId="81" fillId="82" borderId="42" applyNumberFormat="0" applyProtection="0">
      <alignment horizontal="right" vertical="center"/>
    </xf>
    <xf numFmtId="4" fontId="85" fillId="86" borderId="44" applyNumberFormat="0" applyProtection="0">
      <alignment horizontal="right" vertical="center"/>
    </xf>
    <xf numFmtId="0" fontId="18" fillId="79" borderId="42" applyNumberFormat="0" applyProtection="0">
      <alignment horizontal="left" vertical="center" indent="1"/>
    </xf>
    <xf numFmtId="0" fontId="18" fillId="79" borderId="42" applyNumberFormat="0" applyProtection="0">
      <alignment horizontal="left" vertical="center" indent="1"/>
    </xf>
    <xf numFmtId="0" fontId="18" fillId="79" borderId="42" applyNumberFormat="0" applyProtection="0">
      <alignment horizontal="left" vertical="center" indent="1"/>
    </xf>
    <xf numFmtId="0" fontId="18" fillId="79" borderId="42" applyNumberFormat="0" applyProtection="0">
      <alignment horizontal="left" vertical="center" indent="1"/>
    </xf>
    <xf numFmtId="0" fontId="18" fillId="79" borderId="42" applyNumberFormat="0" applyProtection="0">
      <alignment horizontal="left" vertical="center" indent="1"/>
    </xf>
    <xf numFmtId="0" fontId="18" fillId="79" borderId="42" applyNumberFormat="0" applyProtection="0">
      <alignment horizontal="left" vertical="center" indent="1"/>
    </xf>
    <xf numFmtId="0" fontId="18" fillId="79" borderId="42" applyNumberFormat="0" applyProtection="0">
      <alignment horizontal="left" vertical="center" indent="1"/>
    </xf>
    <xf numFmtId="0" fontId="18" fillId="79" borderId="42" applyNumberFormat="0" applyProtection="0">
      <alignment horizontal="left" vertical="center" indent="1"/>
    </xf>
    <xf numFmtId="0" fontId="18" fillId="79" borderId="42" applyNumberFormat="0" applyProtection="0">
      <alignment horizontal="left" vertical="center" indent="1"/>
    </xf>
    <xf numFmtId="0" fontId="18" fillId="79" borderId="42" applyNumberFormat="0" applyProtection="0">
      <alignment horizontal="left" vertical="center" indent="1"/>
    </xf>
    <xf numFmtId="0" fontId="18" fillId="79" borderId="42" applyNumberFormat="0" applyProtection="0">
      <alignment horizontal="left" vertical="center" indent="1"/>
    </xf>
    <xf numFmtId="0" fontId="18" fillId="79" borderId="42" applyNumberFormat="0" applyProtection="0">
      <alignment horizontal="left" vertical="center" indent="1"/>
    </xf>
    <xf numFmtId="0" fontId="18" fillId="79" borderId="42" applyNumberFormat="0" applyProtection="0">
      <alignment horizontal="left" vertical="center" indent="1"/>
    </xf>
    <xf numFmtId="0" fontId="18" fillId="79" borderId="42" applyNumberFormat="0" applyProtection="0">
      <alignment horizontal="left" vertical="center" indent="1"/>
    </xf>
    <xf numFmtId="0" fontId="18" fillId="79" borderId="42" applyNumberFormat="0" applyProtection="0">
      <alignment horizontal="left" vertical="center" indent="1"/>
    </xf>
    <xf numFmtId="0" fontId="18" fillId="79" borderId="42" applyNumberFormat="0" applyProtection="0">
      <alignment horizontal="left" vertical="center" indent="1"/>
    </xf>
    <xf numFmtId="0" fontId="18" fillId="79" borderId="42" applyNumberFormat="0" applyProtection="0">
      <alignment horizontal="left" vertical="center" indent="1"/>
    </xf>
    <xf numFmtId="0" fontId="18" fillId="79" borderId="42" applyNumberFormat="0" applyProtection="0">
      <alignment horizontal="left" vertical="center" indent="1"/>
    </xf>
    <xf numFmtId="0" fontId="18" fillId="79" borderId="42" applyNumberFormat="0" applyProtection="0">
      <alignment horizontal="left" vertical="center" indent="1"/>
    </xf>
    <xf numFmtId="0" fontId="18" fillId="79" borderId="42" applyNumberFormat="0" applyProtection="0">
      <alignment horizontal="left" vertical="center" indent="1"/>
    </xf>
    <xf numFmtId="0" fontId="18" fillId="79" borderId="42" applyNumberFormat="0" applyProtection="0">
      <alignment horizontal="left" vertical="center" indent="1"/>
    </xf>
    <xf numFmtId="0" fontId="18" fillId="79" borderId="42" applyNumberFormat="0" applyProtection="0">
      <alignment horizontal="left" vertical="center" indent="1"/>
    </xf>
    <xf numFmtId="0" fontId="18" fillId="79" borderId="42" applyNumberFormat="0" applyProtection="0">
      <alignment horizontal="left" vertical="center" indent="1"/>
    </xf>
    <xf numFmtId="0" fontId="18" fillId="79" borderId="42" applyNumberFormat="0" applyProtection="0">
      <alignment horizontal="left" vertical="center" indent="1"/>
    </xf>
    <xf numFmtId="0" fontId="18" fillId="79" borderId="42" applyNumberFormat="0" applyProtection="0">
      <alignment horizontal="left" vertical="center" indent="1"/>
    </xf>
    <xf numFmtId="0" fontId="18" fillId="79" borderId="42" applyNumberFormat="0" applyProtection="0">
      <alignment horizontal="left" vertical="center" indent="1"/>
    </xf>
    <xf numFmtId="0" fontId="18" fillId="79" borderId="42" applyNumberFormat="0" applyProtection="0">
      <alignment horizontal="left" vertical="center" indent="1"/>
    </xf>
    <xf numFmtId="0" fontId="18" fillId="79" borderId="42" applyNumberFormat="0" applyProtection="0">
      <alignment horizontal="left" vertical="center" indent="1"/>
    </xf>
    <xf numFmtId="0" fontId="18" fillId="79" borderId="42" applyNumberFormat="0" applyProtection="0">
      <alignment horizontal="left" vertical="center" indent="1"/>
    </xf>
    <xf numFmtId="0" fontId="18" fillId="79" borderId="42" applyNumberFormat="0" applyProtection="0">
      <alignment horizontal="left" vertical="center" indent="1"/>
    </xf>
    <xf numFmtId="0" fontId="86" fillId="0" borderId="0"/>
    <xf numFmtId="0" fontId="46" fillId="87" borderId="22"/>
    <xf numFmtId="4" fontId="87" fillId="86" borderId="44" applyNumberFormat="0" applyProtection="0">
      <alignment horizontal="right" vertical="center"/>
    </xf>
    <xf numFmtId="39" fontId="18" fillId="88" borderId="0"/>
    <xf numFmtId="39" fontId="18" fillId="88" borderId="0"/>
    <xf numFmtId="39" fontId="18" fillId="88" borderId="0"/>
    <xf numFmtId="39" fontId="18" fillId="88" borderId="0"/>
    <xf numFmtId="39" fontId="18" fillId="88" borderId="0"/>
    <xf numFmtId="39" fontId="18" fillId="88" borderId="0"/>
    <xf numFmtId="39" fontId="18" fillId="88" borderId="0"/>
    <xf numFmtId="39" fontId="18" fillId="88" borderId="0"/>
    <xf numFmtId="39" fontId="18" fillId="88" borderId="0"/>
    <xf numFmtId="39" fontId="18" fillId="88" borderId="0"/>
    <xf numFmtId="39" fontId="18" fillId="88" borderId="0"/>
    <xf numFmtId="39" fontId="18" fillId="88" borderId="0"/>
    <xf numFmtId="39" fontId="18" fillId="88" borderId="0"/>
    <xf numFmtId="39" fontId="18" fillId="88" borderId="0"/>
    <xf numFmtId="39" fontId="18" fillId="88" borderId="0"/>
    <xf numFmtId="0" fontId="88" fillId="0" borderId="0" applyNumberFormat="0" applyFill="0" applyBorder="0" applyAlignment="0" applyProtection="0"/>
    <xf numFmtId="38" fontId="46" fillId="0" borderId="47"/>
    <xf numFmtId="38" fontId="46" fillId="0" borderId="47"/>
    <xf numFmtId="38" fontId="46" fillId="0" borderId="47"/>
    <xf numFmtId="38" fontId="46" fillId="0" borderId="47"/>
    <xf numFmtId="38" fontId="46" fillId="0" borderId="47"/>
    <xf numFmtId="38" fontId="46" fillId="0" borderId="47"/>
    <xf numFmtId="38" fontId="46" fillId="0" borderId="47"/>
    <xf numFmtId="38" fontId="46" fillId="0" borderId="47"/>
    <xf numFmtId="38" fontId="46" fillId="0" borderId="47"/>
    <xf numFmtId="38" fontId="46" fillId="0" borderId="47"/>
    <xf numFmtId="38" fontId="46" fillId="0" borderId="47"/>
    <xf numFmtId="38" fontId="46" fillId="0" borderId="47"/>
    <xf numFmtId="38" fontId="58" fillId="0" borderId="43"/>
    <xf numFmtId="39" fontId="70" fillId="89" borderId="0"/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91" fontId="18" fillId="0" borderId="0">
      <alignment horizontal="left" wrapText="1"/>
    </xf>
    <xf numFmtId="191" fontId="18" fillId="0" borderId="0">
      <alignment horizontal="left" wrapText="1"/>
    </xf>
    <xf numFmtId="191" fontId="18" fillId="0" borderId="0">
      <alignment horizontal="left" wrapText="1"/>
    </xf>
    <xf numFmtId="191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73" fontId="18" fillId="0" borderId="0">
      <alignment horizontal="left" wrapText="1"/>
    </xf>
    <xf numFmtId="192" fontId="18" fillId="0" borderId="0">
      <alignment horizontal="left" wrapText="1"/>
    </xf>
    <xf numFmtId="40" fontId="89" fillId="0" borderId="0" applyBorder="0">
      <alignment horizontal="right"/>
    </xf>
    <xf numFmtId="41" fontId="90" fillId="67" borderId="0">
      <alignment horizontal="left"/>
    </xf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193" fontId="93" fillId="67" borderId="0">
      <alignment horizontal="left" vertical="center"/>
    </xf>
    <xf numFmtId="0" fontId="19" fillId="67" borderId="0">
      <alignment horizontal="left" wrapText="1"/>
    </xf>
    <xf numFmtId="0" fontId="19" fillId="67" borderId="0">
      <alignment horizontal="left" wrapText="1"/>
    </xf>
    <xf numFmtId="0" fontId="94" fillId="0" borderId="0">
      <alignment horizontal="left" vertical="center"/>
    </xf>
    <xf numFmtId="0" fontId="32" fillId="0" borderId="48" applyNumberFormat="0" applyFont="0" applyFill="0" applyAlignment="0" applyProtection="0"/>
    <xf numFmtId="0" fontId="42" fillId="0" borderId="49" applyNumberFormat="0" applyFill="0" applyAlignment="0" applyProtection="0"/>
    <xf numFmtId="0" fontId="16" fillId="0" borderId="9" applyNumberFormat="0" applyFill="0" applyAlignment="0" applyProtection="0"/>
    <xf numFmtId="0" fontId="16" fillId="0" borderId="50" applyNumberFormat="0" applyFill="0" applyAlignment="0" applyProtection="0"/>
    <xf numFmtId="0" fontId="16" fillId="0" borderId="50" applyNumberFormat="0" applyFill="0" applyAlignment="0" applyProtection="0"/>
    <xf numFmtId="0" fontId="16" fillId="0" borderId="50" applyNumberFormat="0" applyFill="0" applyAlignment="0" applyProtection="0"/>
    <xf numFmtId="0" fontId="16" fillId="0" borderId="9" applyNumberFormat="0" applyFill="0" applyAlignment="0" applyProtection="0"/>
    <xf numFmtId="0" fontId="16" fillId="0" borderId="50" applyNumberFormat="0" applyFill="0" applyAlignment="0" applyProtection="0"/>
    <xf numFmtId="0" fontId="16" fillId="0" borderId="50" applyNumberFormat="0" applyFill="0" applyAlignment="0" applyProtection="0"/>
    <xf numFmtId="0" fontId="16" fillId="0" borderId="50" applyNumberFormat="0" applyFill="0" applyAlignment="0" applyProtection="0"/>
    <xf numFmtId="41" fontId="19" fillId="67" borderId="0">
      <alignment horizontal="left"/>
    </xf>
    <xf numFmtId="0" fontId="34" fillId="0" borderId="51"/>
    <xf numFmtId="0" fontId="35" fillId="0" borderId="51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14" fillId="0" borderId="0" applyNumberFormat="0" applyFill="0" applyBorder="0" applyAlignment="0" applyProtection="0"/>
  </cellStyleXfs>
  <cellXfs count="153">
    <xf numFmtId="0" fontId="0" fillId="0" borderId="0" xfId="0"/>
    <xf numFmtId="0" fontId="18" fillId="0" borderId="0" xfId="0" applyFont="1" applyBorder="1"/>
    <xf numFmtId="0" fontId="18" fillId="0" borderId="13" xfId="0" applyFont="1" applyBorder="1"/>
    <xf numFmtId="165" fontId="18" fillId="0" borderId="0" xfId="1" applyNumberFormat="1" applyFont="1" applyBorder="1"/>
    <xf numFmtId="0" fontId="18" fillId="0" borderId="14" xfId="0" applyFont="1" applyBorder="1"/>
    <xf numFmtId="0" fontId="18" fillId="0" borderId="0" xfId="0" applyFont="1" applyBorder="1" applyAlignment="1">
      <alignment horizontal="center" wrapText="1"/>
    </xf>
    <xf numFmtId="0" fontId="18" fillId="0" borderId="0" xfId="0" quotePrefix="1" applyFont="1" applyBorder="1" applyAlignment="1">
      <alignment horizontal="center" wrapText="1"/>
    </xf>
    <xf numFmtId="0" fontId="18" fillId="0" borderId="14" xfId="0" quotePrefix="1" applyFont="1" applyBorder="1" applyAlignment="1">
      <alignment horizontal="center" wrapText="1"/>
    </xf>
    <xf numFmtId="165" fontId="18" fillId="0" borderId="0" xfId="1" applyNumberFormat="1" applyFont="1" applyBorder="1" applyAlignment="1">
      <alignment horizontal="center" wrapText="1"/>
    </xf>
    <xf numFmtId="0" fontId="18" fillId="0" borderId="14" xfId="0" applyFont="1" applyBorder="1" applyAlignment="1">
      <alignment horizontal="center" wrapText="1"/>
    </xf>
    <xf numFmtId="165" fontId="18" fillId="0" borderId="0" xfId="1" applyNumberFormat="1" applyFont="1" applyFill="1" applyBorder="1"/>
    <xf numFmtId="166" fontId="18" fillId="0" borderId="0" xfId="1" applyNumberFormat="1" applyFont="1" applyFill="1" applyBorder="1"/>
    <xf numFmtId="166" fontId="18" fillId="0" borderId="0" xfId="1" applyNumberFormat="1" applyFont="1" applyBorder="1"/>
    <xf numFmtId="166" fontId="18" fillId="0" borderId="0" xfId="0" applyNumberFormat="1" applyFont="1" applyBorder="1"/>
    <xf numFmtId="164" fontId="18" fillId="0" borderId="0" xfId="2" applyNumberFormat="1" applyFont="1" applyBorder="1"/>
    <xf numFmtId="167" fontId="18" fillId="0" borderId="14" xfId="2" applyNumberFormat="1" applyFont="1" applyBorder="1" applyAlignment="1">
      <alignment horizontal="center"/>
    </xf>
    <xf numFmtId="167" fontId="18" fillId="0" borderId="0" xfId="0" applyNumberFormat="1" applyFont="1" applyBorder="1"/>
    <xf numFmtId="164" fontId="18" fillId="0" borderId="0" xfId="0" applyNumberFormat="1" applyFont="1" applyBorder="1"/>
    <xf numFmtId="167" fontId="18" fillId="0" borderId="14" xfId="0" applyNumberFormat="1" applyFont="1" applyBorder="1" applyAlignment="1">
      <alignment horizontal="center"/>
    </xf>
    <xf numFmtId="0" fontId="18" fillId="0" borderId="14" xfId="0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165" fontId="18" fillId="0" borderId="0" xfId="1" applyNumberFormat="1" applyFont="1" applyFill="1" applyBorder="1" applyAlignment="1">
      <alignment horizontal="center" wrapText="1"/>
    </xf>
    <xf numFmtId="0" fontId="18" fillId="0" borderId="0" xfId="0" applyFont="1" applyFill="1" applyBorder="1" applyAlignment="1">
      <alignment horizontal="center" wrapText="1"/>
    </xf>
    <xf numFmtId="165" fontId="18" fillId="0" borderId="0" xfId="1" quotePrefix="1" applyNumberFormat="1" applyFont="1" applyBorder="1" applyAlignment="1">
      <alignment horizontal="center" wrapText="1"/>
    </xf>
    <xf numFmtId="168" fontId="18" fillId="0" borderId="14" xfId="0" applyNumberFormat="1" applyFont="1" applyBorder="1" applyAlignment="1">
      <alignment horizontal="right"/>
    </xf>
    <xf numFmtId="165" fontId="18" fillId="0" borderId="0" xfId="0" applyNumberFormat="1" applyFont="1" applyBorder="1"/>
    <xf numFmtId="0" fontId="18" fillId="0" borderId="14" xfId="0" applyFont="1" applyBorder="1" applyAlignment="1">
      <alignment horizontal="right"/>
    </xf>
    <xf numFmtId="0" fontId="0" fillId="0" borderId="0" xfId="0" applyFill="1" applyAlignment="1">
      <alignment horizontal="centerContinuous"/>
    </xf>
    <xf numFmtId="0" fontId="0" fillId="0" borderId="0" xfId="0" applyFill="1"/>
    <xf numFmtId="0" fontId="0" fillId="0" borderId="0" xfId="0" applyFill="1" applyAlignment="1">
      <alignment horizontal="center" wrapText="1"/>
    </xf>
    <xf numFmtId="0" fontId="0" fillId="0" borderId="18" xfId="0" quotePrefix="1" applyFill="1" applyBorder="1" applyAlignment="1">
      <alignment horizontal="center" wrapText="1"/>
    </xf>
    <xf numFmtId="0" fontId="0" fillId="0" borderId="18" xfId="0" applyFill="1" applyBorder="1" applyAlignment="1">
      <alignment horizontal="center" wrapText="1"/>
    </xf>
    <xf numFmtId="0" fontId="0" fillId="0" borderId="0" xfId="0" quotePrefix="1" applyFill="1" applyBorder="1" applyAlignment="1">
      <alignment horizontal="center" wrapText="1"/>
    </xf>
    <xf numFmtId="0" fontId="0" fillId="0" borderId="0" xfId="0" applyFill="1" applyBorder="1" applyAlignment="1">
      <alignment horizontal="center" wrapText="1"/>
    </xf>
    <xf numFmtId="169" fontId="18" fillId="0" borderId="0" xfId="2" applyNumberFormat="1" applyFill="1" applyBorder="1" applyAlignment="1"/>
    <xf numFmtId="0" fontId="0" fillId="0" borderId="0" xfId="0" applyFill="1" applyAlignment="1">
      <alignment horizontal="center"/>
    </xf>
    <xf numFmtId="165" fontId="18" fillId="0" borderId="0" xfId="1" applyNumberFormat="1" applyFill="1"/>
    <xf numFmtId="169" fontId="18" fillId="33" borderId="0" xfId="2" applyNumberFormat="1" applyFill="1" applyBorder="1" applyAlignment="1"/>
    <xf numFmtId="44" fontId="18" fillId="0" borderId="0" xfId="2" applyFill="1"/>
    <xf numFmtId="44" fontId="0" fillId="33" borderId="19" xfId="0" applyNumberFormat="1" applyFill="1" applyBorder="1"/>
    <xf numFmtId="44" fontId="0" fillId="0" borderId="19" xfId="0" applyNumberFormat="1" applyFill="1" applyBorder="1"/>
    <xf numFmtId="0" fontId="0" fillId="0" borderId="0" xfId="0" quotePrefix="1" applyFill="1" applyAlignment="1">
      <alignment horizontal="left"/>
    </xf>
    <xf numFmtId="170" fontId="0" fillId="33" borderId="19" xfId="0" applyNumberFormat="1" applyFill="1" applyBorder="1"/>
    <xf numFmtId="0" fontId="0" fillId="0" borderId="0" xfId="0" applyFill="1" applyAlignment="1">
      <alignment horizontal="left"/>
    </xf>
    <xf numFmtId="43" fontId="0" fillId="0" borderId="0" xfId="0" applyNumberFormat="1" applyFill="1"/>
    <xf numFmtId="0" fontId="0" fillId="0" borderId="18" xfId="0" applyFill="1" applyBorder="1" applyAlignment="1">
      <alignment horizontal="centerContinuous"/>
    </xf>
    <xf numFmtId="44" fontId="18" fillId="0" borderId="0" xfId="2" applyFont="1" applyFill="1"/>
    <xf numFmtId="10" fontId="18" fillId="0" borderId="0" xfId="3" applyNumberFormat="1" applyFill="1"/>
    <xf numFmtId="165" fontId="0" fillId="0" borderId="20" xfId="0" applyNumberFormat="1" applyFill="1" applyBorder="1"/>
    <xf numFmtId="44" fontId="18" fillId="0" borderId="20" xfId="2" applyFill="1" applyBorder="1"/>
    <xf numFmtId="10" fontId="18" fillId="0" borderId="20" xfId="3" applyNumberFormat="1" applyFill="1" applyBorder="1"/>
    <xf numFmtId="44" fontId="0" fillId="0" borderId="20" xfId="2" applyFont="1" applyFill="1" applyBorder="1"/>
    <xf numFmtId="0" fontId="0" fillId="0" borderId="18" xfId="0" applyFill="1" applyBorder="1" applyAlignment="1">
      <alignment horizontal="left"/>
    </xf>
    <xf numFmtId="0" fontId="0" fillId="0" borderId="18" xfId="0" applyFill="1" applyBorder="1"/>
    <xf numFmtId="0" fontId="0" fillId="0" borderId="21" xfId="0" applyFill="1" applyBorder="1"/>
    <xf numFmtId="0" fontId="18" fillId="0" borderId="22" xfId="0" quotePrefix="1" applyFont="1" applyFill="1" applyBorder="1" applyAlignment="1">
      <alignment horizontal="center" wrapText="1"/>
    </xf>
    <xf numFmtId="44" fontId="18" fillId="0" borderId="23" xfId="4" applyFont="1" applyFill="1" applyBorder="1"/>
    <xf numFmtId="0" fontId="18" fillId="0" borderId="24" xfId="0" applyFont="1" applyFill="1" applyBorder="1"/>
    <xf numFmtId="0" fontId="18" fillId="0" borderId="0" xfId="0" quotePrefix="1" applyFont="1" applyFill="1" applyAlignment="1">
      <alignment horizontal="left" indent="1"/>
    </xf>
    <xf numFmtId="171" fontId="18" fillId="0" borderId="24" xfId="5" applyNumberFormat="1" applyFont="1" applyFill="1" applyBorder="1"/>
    <xf numFmtId="0" fontId="18" fillId="0" borderId="0" xfId="0" applyFont="1" applyFill="1" applyAlignment="1">
      <alignment horizontal="left" indent="1"/>
    </xf>
    <xf numFmtId="171" fontId="18" fillId="0" borderId="25" xfId="5" applyNumberFormat="1" applyFont="1" applyFill="1" applyBorder="1"/>
    <xf numFmtId="0" fontId="18" fillId="0" borderId="0" xfId="0" quotePrefix="1" applyFont="1" applyBorder="1" applyAlignment="1">
      <alignment horizontal="left"/>
    </xf>
    <xf numFmtId="0" fontId="18" fillId="0" borderId="0" xfId="0" applyFont="1" applyBorder="1" applyAlignment="1">
      <alignment horizontal="left"/>
    </xf>
    <xf numFmtId="0" fontId="18" fillId="0" borderId="0" xfId="0" applyFont="1" applyBorder="1" applyAlignment="1">
      <alignment horizontal="left" indent="1"/>
    </xf>
    <xf numFmtId="0" fontId="18" fillId="0" borderId="0" xfId="0" quotePrefix="1" applyFont="1" applyBorder="1" applyAlignment="1">
      <alignment horizontal="left" indent="1"/>
    </xf>
    <xf numFmtId="0" fontId="18" fillId="0" borderId="13" xfId="0" applyFont="1" applyBorder="1" applyAlignment="1">
      <alignment horizontal="center"/>
    </xf>
    <xf numFmtId="0" fontId="18" fillId="0" borderId="13" xfId="0" applyFont="1" applyFill="1" applyBorder="1" applyAlignment="1">
      <alignment horizontal="center" vertical="top" wrapText="1"/>
    </xf>
    <xf numFmtId="0" fontId="18" fillId="0" borderId="0" xfId="0" applyFont="1" applyFill="1" applyBorder="1" applyAlignment="1">
      <alignment horizontal="center" vertical="top" wrapText="1"/>
    </xf>
    <xf numFmtId="165" fontId="18" fillId="0" borderId="0" xfId="1" applyNumberFormat="1" applyFont="1" applyFill="1" applyBorder="1" applyAlignment="1">
      <alignment horizontal="center" vertical="top" wrapText="1"/>
    </xf>
    <xf numFmtId="165" fontId="18" fillId="0" borderId="0" xfId="1" quotePrefix="1" applyNumberFormat="1" applyFont="1" applyFill="1" applyBorder="1" applyAlignment="1">
      <alignment horizontal="center" vertical="top" wrapText="1"/>
    </xf>
    <xf numFmtId="0" fontId="18" fillId="0" borderId="0" xfId="0" applyFont="1" applyBorder="1" applyAlignment="1">
      <alignment horizontal="center" vertical="top" wrapText="1"/>
    </xf>
    <xf numFmtId="0" fontId="18" fillId="0" borderId="0" xfId="0" quotePrefix="1" applyFont="1" applyBorder="1" applyAlignment="1">
      <alignment horizontal="center" vertical="top" wrapText="1"/>
    </xf>
    <xf numFmtId="0" fontId="18" fillId="0" borderId="14" xfId="0" quotePrefix="1" applyFont="1" applyBorder="1" applyAlignment="1">
      <alignment horizontal="center" vertical="top" wrapText="1"/>
    </xf>
    <xf numFmtId="0" fontId="18" fillId="0" borderId="0" xfId="0" applyFont="1" applyFill="1" applyBorder="1"/>
    <xf numFmtId="0" fontId="18" fillId="0" borderId="0" xfId="0" quotePrefix="1" applyFont="1" applyBorder="1" applyAlignment="1"/>
    <xf numFmtId="0" fontId="18" fillId="0" borderId="0" xfId="0" quotePrefix="1" applyFont="1" applyBorder="1" applyAlignment="1">
      <alignment horizontal="center"/>
    </xf>
    <xf numFmtId="0" fontId="18" fillId="0" borderId="0" xfId="0" applyFont="1" applyFill="1" applyBorder="1" applyAlignment="1">
      <alignment horizontal="center"/>
    </xf>
    <xf numFmtId="0" fontId="19" fillId="0" borderId="13" xfId="0" applyFont="1" applyBorder="1" applyAlignment="1">
      <alignment horizontal="center" wrapText="1"/>
    </xf>
    <xf numFmtId="0" fontId="19" fillId="0" borderId="13" xfId="0" applyFont="1" applyBorder="1" applyAlignment="1">
      <alignment horizontal="center"/>
    </xf>
    <xf numFmtId="0" fontId="19" fillId="0" borderId="15" xfId="0" applyFont="1" applyFill="1" applyBorder="1" applyAlignment="1">
      <alignment horizontal="center" wrapText="1"/>
    </xf>
    <xf numFmtId="0" fontId="19" fillId="0" borderId="16" xfId="0" applyFont="1" applyFill="1" applyBorder="1" applyAlignment="1">
      <alignment horizontal="center" wrapText="1"/>
    </xf>
    <xf numFmtId="0" fontId="19" fillId="0" borderId="16" xfId="0" quotePrefix="1" applyFont="1" applyFill="1" applyBorder="1" applyAlignment="1">
      <alignment horizontal="center" wrapText="1"/>
    </xf>
    <xf numFmtId="165" fontId="19" fillId="0" borderId="16" xfId="1" quotePrefix="1" applyNumberFormat="1" applyFont="1" applyFill="1" applyBorder="1" applyAlignment="1">
      <alignment horizontal="center" wrapText="1"/>
    </xf>
    <xf numFmtId="0" fontId="19" fillId="0" borderId="16" xfId="0" applyFont="1" applyBorder="1" applyAlignment="1">
      <alignment horizontal="center" wrapText="1"/>
    </xf>
    <xf numFmtId="0" fontId="19" fillId="0" borderId="16" xfId="0" quotePrefix="1" applyFont="1" applyBorder="1" applyAlignment="1">
      <alignment horizontal="center" wrapText="1"/>
    </xf>
    <xf numFmtId="0" fontId="19" fillId="0" borderId="17" xfId="0" quotePrefix="1" applyFont="1" applyBorder="1" applyAlignment="1">
      <alignment horizontal="center" wrapText="1"/>
    </xf>
    <xf numFmtId="0" fontId="19" fillId="0" borderId="15" xfId="0" applyFont="1" applyBorder="1" applyAlignment="1">
      <alignment horizontal="center" wrapText="1"/>
    </xf>
    <xf numFmtId="165" fontId="19" fillId="0" borderId="16" xfId="1" quotePrefix="1" applyNumberFormat="1" applyFont="1" applyBorder="1" applyAlignment="1">
      <alignment horizontal="center" wrapText="1"/>
    </xf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0" fontId="0" fillId="0" borderId="14" xfId="0" applyFill="1" applyBorder="1"/>
    <xf numFmtId="0" fontId="0" fillId="0" borderId="13" xfId="0" applyFill="1" applyBorder="1" applyAlignment="1">
      <alignment horizontal="center" wrapText="1"/>
    </xf>
    <xf numFmtId="0" fontId="18" fillId="0" borderId="13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 wrapText="1"/>
    </xf>
    <xf numFmtId="0" fontId="18" fillId="0" borderId="0" xfId="0" quotePrefix="1" applyFont="1" applyFill="1" applyBorder="1" applyAlignment="1">
      <alignment horizontal="center" vertical="center" wrapText="1"/>
    </xf>
    <xf numFmtId="0" fontId="0" fillId="0" borderId="13" xfId="0" applyFill="1" applyBorder="1" applyAlignment="1">
      <alignment horizontal="center"/>
    </xf>
    <xf numFmtId="0" fontId="18" fillId="0" borderId="0" xfId="1" applyNumberFormat="1" applyFill="1" applyBorder="1" applyAlignment="1">
      <alignment horizontal="center"/>
    </xf>
    <xf numFmtId="165" fontId="18" fillId="0" borderId="0" xfId="1" applyNumberFormat="1" applyFill="1" applyBorder="1"/>
    <xf numFmtId="44" fontId="18" fillId="0" borderId="0" xfId="2" applyFill="1" applyBorder="1"/>
    <xf numFmtId="164" fontId="18" fillId="0" borderId="0" xfId="2" applyNumberFormat="1" applyFill="1" applyBorder="1"/>
    <xf numFmtId="164" fontId="0" fillId="0" borderId="0" xfId="0" applyNumberFormat="1" applyFill="1" applyBorder="1"/>
    <xf numFmtId="0" fontId="18" fillId="0" borderId="0" xfId="1" applyNumberFormat="1" applyFont="1" applyFill="1" applyBorder="1" applyAlignment="1">
      <alignment horizontal="center"/>
    </xf>
    <xf numFmtId="0" fontId="0" fillId="0" borderId="0" xfId="0" quotePrefix="1" applyFill="1" applyBorder="1" applyAlignment="1">
      <alignment horizontal="left"/>
    </xf>
    <xf numFmtId="0" fontId="18" fillId="0" borderId="0" xfId="1" quotePrefix="1" applyNumberFormat="1" applyFont="1" applyFill="1" applyBorder="1" applyAlignment="1">
      <alignment horizontal="center"/>
    </xf>
    <xf numFmtId="165" fontId="18" fillId="0" borderId="0" xfId="1" quotePrefix="1" applyNumberFormat="1" applyFont="1" applyFill="1" applyBorder="1" applyAlignment="1">
      <alignment horizontal="left"/>
    </xf>
    <xf numFmtId="165" fontId="0" fillId="0" borderId="0" xfId="0" applyNumberFormat="1" applyFill="1" applyBorder="1"/>
    <xf numFmtId="0" fontId="0" fillId="0" borderId="0" xfId="0" applyFill="1" applyBorder="1" applyAlignment="1">
      <alignment horizontal="left"/>
    </xf>
    <xf numFmtId="165" fontId="18" fillId="0" borderId="0" xfId="1" applyNumberFormat="1" applyFont="1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0" fillId="0" borderId="16" xfId="0" applyFill="1" applyBorder="1"/>
    <xf numFmtId="0" fontId="0" fillId="0" borderId="16" xfId="0" applyFill="1" applyBorder="1" applyAlignment="1">
      <alignment horizontal="center"/>
    </xf>
    <xf numFmtId="43" fontId="18" fillId="0" borderId="0" xfId="1" applyNumberFormat="1" applyFill="1" applyBorder="1"/>
    <xf numFmtId="43" fontId="0" fillId="0" borderId="0" xfId="0" applyNumberFormat="1" applyFill="1" applyBorder="1"/>
    <xf numFmtId="9" fontId="0" fillId="0" borderId="16" xfId="3" applyFont="1" applyFill="1" applyBorder="1"/>
    <xf numFmtId="0" fontId="19" fillId="0" borderId="13" xfId="0" applyFont="1" applyFill="1" applyBorder="1"/>
    <xf numFmtId="0" fontId="19" fillId="0" borderId="0" xfId="0" applyFont="1" applyFill="1" applyBorder="1"/>
    <xf numFmtId="0" fontId="19" fillId="0" borderId="52" xfId="0" quotePrefix="1" applyFont="1" applyFill="1" applyBorder="1" applyAlignment="1">
      <alignment horizontal="center" wrapText="1"/>
    </xf>
    <xf numFmtId="0" fontId="19" fillId="0" borderId="0" xfId="0" applyFont="1" applyFill="1" applyBorder="1" applyAlignment="1">
      <alignment horizontal="center"/>
    </xf>
    <xf numFmtId="0" fontId="18" fillId="0" borderId="15" xfId="0" applyFont="1" applyBorder="1"/>
    <xf numFmtId="0" fontId="18" fillId="0" borderId="16" xfId="0" applyFont="1" applyBorder="1"/>
    <xf numFmtId="0" fontId="18" fillId="0" borderId="16" xfId="0" applyFont="1" applyBorder="1" applyAlignment="1">
      <alignment horizontal="center"/>
    </xf>
    <xf numFmtId="165" fontId="18" fillId="0" borderId="16" xfId="1" applyNumberFormat="1" applyFont="1" applyBorder="1"/>
    <xf numFmtId="0" fontId="18" fillId="0" borderId="17" xfId="0" applyFont="1" applyBorder="1"/>
    <xf numFmtId="164" fontId="0" fillId="90" borderId="0" xfId="0" applyNumberFormat="1" applyFill="1" applyBorder="1"/>
    <xf numFmtId="0" fontId="0" fillId="0" borderId="11" xfId="0" applyFill="1" applyBorder="1"/>
    <xf numFmtId="0" fontId="0" fillId="0" borderId="12" xfId="0" applyFill="1" applyBorder="1"/>
    <xf numFmtId="0" fontId="0" fillId="0" borderId="14" xfId="0" applyFill="1" applyBorder="1" applyAlignment="1">
      <alignment horizontal="center" wrapText="1"/>
    </xf>
    <xf numFmtId="0" fontId="0" fillId="0" borderId="17" xfId="0" applyFill="1" applyBorder="1"/>
    <xf numFmtId="0" fontId="18" fillId="0" borderId="19" xfId="0" applyFont="1" applyFill="1" applyBorder="1" applyAlignment="1">
      <alignment horizontal="center" vertical="center" wrapText="1"/>
    </xf>
    <xf numFmtId="169" fontId="18" fillId="0" borderId="19" xfId="2" applyNumberFormat="1" applyFill="1" applyBorder="1" applyAlignment="1"/>
    <xf numFmtId="44" fontId="0" fillId="33" borderId="53" xfId="0" applyNumberFormat="1" applyFill="1" applyBorder="1"/>
    <xf numFmtId="0" fontId="18" fillId="0" borderId="0" xfId="0" quotePrefix="1" applyFont="1" applyFill="1" applyBorder="1" applyAlignment="1">
      <alignment horizontal="left"/>
    </xf>
    <xf numFmtId="0" fontId="19" fillId="0" borderId="10" xfId="0" applyFont="1" applyFill="1" applyBorder="1" applyAlignment="1">
      <alignment horizontal="center"/>
    </xf>
    <xf numFmtId="0" fontId="19" fillId="0" borderId="11" xfId="0" applyFont="1" applyFill="1" applyBorder="1" applyAlignment="1">
      <alignment horizontal="center"/>
    </xf>
    <xf numFmtId="0" fontId="19" fillId="0" borderId="11" xfId="0" quotePrefix="1" applyFont="1" applyFill="1" applyBorder="1" applyAlignment="1">
      <alignment horizontal="center"/>
    </xf>
    <xf numFmtId="0" fontId="19" fillId="0" borderId="12" xfId="0" quotePrefix="1" applyFont="1" applyFill="1" applyBorder="1" applyAlignment="1">
      <alignment horizontal="center"/>
    </xf>
    <xf numFmtId="0" fontId="19" fillId="0" borderId="13" xfId="0" applyFont="1" applyFill="1" applyBorder="1" applyAlignment="1">
      <alignment horizontal="center"/>
    </xf>
    <xf numFmtId="0" fontId="19" fillId="0" borderId="0" xfId="0" applyFont="1" applyFill="1" applyBorder="1" applyAlignment="1">
      <alignment horizontal="center"/>
    </xf>
    <xf numFmtId="0" fontId="19" fillId="0" borderId="14" xfId="0" applyFont="1" applyFill="1" applyBorder="1" applyAlignment="1">
      <alignment horizontal="center"/>
    </xf>
    <xf numFmtId="0" fontId="19" fillId="0" borderId="13" xfId="0" quotePrefix="1" applyFont="1" applyFill="1" applyBorder="1" applyAlignment="1">
      <alignment horizontal="left"/>
    </xf>
    <xf numFmtId="0" fontId="19" fillId="0" borderId="0" xfId="0" quotePrefix="1" applyFont="1" applyFill="1" applyBorder="1" applyAlignment="1">
      <alignment horizontal="left"/>
    </xf>
    <xf numFmtId="0" fontId="19" fillId="0" borderId="14" xfId="0" quotePrefix="1" applyFont="1" applyFill="1" applyBorder="1" applyAlignment="1">
      <alignment horizontal="left"/>
    </xf>
    <xf numFmtId="0" fontId="19" fillId="0" borderId="15" xfId="0" quotePrefix="1" applyFont="1" applyFill="1" applyBorder="1" applyAlignment="1">
      <alignment horizontal="left"/>
    </xf>
    <xf numFmtId="0" fontId="19" fillId="0" borderId="16" xfId="0" quotePrefix="1" applyFont="1" applyFill="1" applyBorder="1" applyAlignment="1">
      <alignment horizontal="left"/>
    </xf>
    <xf numFmtId="0" fontId="19" fillId="0" borderId="17" xfId="0" quotePrefix="1" applyFont="1" applyFill="1" applyBorder="1" applyAlignment="1">
      <alignment horizontal="left"/>
    </xf>
    <xf numFmtId="0" fontId="18" fillId="0" borderId="0" xfId="0" quotePrefix="1" applyFont="1" applyBorder="1" applyAlignment="1">
      <alignment horizontal="left"/>
    </xf>
    <xf numFmtId="0" fontId="19" fillId="0" borderId="10" xfId="0" applyFont="1" applyBorder="1" applyAlignment="1">
      <alignment horizontal="center"/>
    </xf>
    <xf numFmtId="0" fontId="19" fillId="0" borderId="11" xfId="0" applyFont="1" applyBorder="1" applyAlignment="1">
      <alignment horizontal="center"/>
    </xf>
    <xf numFmtId="0" fontId="19" fillId="0" borderId="12" xfId="0" applyFont="1" applyBorder="1" applyAlignment="1">
      <alignment horizontal="center"/>
    </xf>
    <xf numFmtId="0" fontId="19" fillId="0" borderId="13" xfId="0" applyFont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19" fillId="0" borderId="14" xfId="0" applyFont="1" applyBorder="1" applyAlignment="1">
      <alignment horizontal="center"/>
    </xf>
  </cellXfs>
  <cellStyles count="6724">
    <cellStyle name="_x0013_" xfId="6"/>
    <cellStyle name="_x0013_ 2" xfId="7"/>
    <cellStyle name="_x0013_ 2 2" xfId="8"/>
    <cellStyle name="_x0013_ 3" xfId="9"/>
    <cellStyle name="_09GRC Gas Transport For Review" xfId="10"/>
    <cellStyle name="_09GRC Gas Transport For Review 2" xfId="11"/>
    <cellStyle name="_09GRC Gas Transport For Review 2 2" xfId="12"/>
    <cellStyle name="_09GRC Gas Transport For Review 3" xfId="13"/>
    <cellStyle name="_09GRC Gas Transport For Review_Book4" xfId="14"/>
    <cellStyle name="_09GRC Gas Transport For Review_Book4 2" xfId="15"/>
    <cellStyle name="_09GRC Gas Transport For Review_Book4 2 2" xfId="16"/>
    <cellStyle name="_09GRC Gas Transport For Review_Book4 3" xfId="17"/>
    <cellStyle name="_x0013__16.07E Wild Horse Wind Expansionwrkingfile" xfId="18"/>
    <cellStyle name="_x0013__16.07E Wild Horse Wind Expansionwrkingfile 2" xfId="19"/>
    <cellStyle name="_x0013__16.07E Wild Horse Wind Expansionwrkingfile 2 2" xfId="20"/>
    <cellStyle name="_x0013__16.07E Wild Horse Wind Expansionwrkingfile 3" xfId="21"/>
    <cellStyle name="_x0013__16.07E Wild Horse Wind Expansionwrkingfile SF" xfId="22"/>
    <cellStyle name="_x0013__16.07E Wild Horse Wind Expansionwrkingfile SF 2" xfId="23"/>
    <cellStyle name="_x0013__16.07E Wild Horse Wind Expansionwrkingfile SF 2 2" xfId="24"/>
    <cellStyle name="_x0013__16.07E Wild Horse Wind Expansionwrkingfile SF 3" xfId="25"/>
    <cellStyle name="_x0013__16.37E Wild Horse Expansion DeferralRevwrkingfile SF" xfId="26"/>
    <cellStyle name="_x0013__16.37E Wild Horse Expansion DeferralRevwrkingfile SF 2" xfId="27"/>
    <cellStyle name="_x0013__16.37E Wild Horse Expansion DeferralRevwrkingfile SF 2 2" xfId="28"/>
    <cellStyle name="_x0013__16.37E Wild Horse Expansion DeferralRevwrkingfile SF 3" xfId="29"/>
    <cellStyle name="_4.06E Pass Throughs" xfId="30"/>
    <cellStyle name="_4.06E Pass Throughs 2" xfId="31"/>
    <cellStyle name="_4.06E Pass Throughs 2 2" xfId="32"/>
    <cellStyle name="_4.06E Pass Throughs 2 2 2" xfId="33"/>
    <cellStyle name="_4.06E Pass Throughs 2 3" xfId="34"/>
    <cellStyle name="_4.06E Pass Throughs 3" xfId="35"/>
    <cellStyle name="_4.06E Pass Throughs 3 2" xfId="36"/>
    <cellStyle name="_4.06E Pass Throughs 3 2 2" xfId="37"/>
    <cellStyle name="_4.06E Pass Throughs 3 3" xfId="38"/>
    <cellStyle name="_4.06E Pass Throughs 3 3 2" xfId="39"/>
    <cellStyle name="_4.06E Pass Throughs 3 4" xfId="40"/>
    <cellStyle name="_4.06E Pass Throughs 3 4 2" xfId="41"/>
    <cellStyle name="_4.06E Pass Throughs 4" xfId="42"/>
    <cellStyle name="_4.06E Pass Throughs 4 2" xfId="43"/>
    <cellStyle name="_4.06E Pass Throughs 5" xfId="44"/>
    <cellStyle name="_4.06E Pass Throughs_04 07E Wild Horse Wind Expansion (C) (2)" xfId="45"/>
    <cellStyle name="_4.06E Pass Throughs_04 07E Wild Horse Wind Expansion (C) (2) 2" xfId="46"/>
    <cellStyle name="_4.06E Pass Throughs_04 07E Wild Horse Wind Expansion (C) (2) 2 2" xfId="47"/>
    <cellStyle name="_4.06E Pass Throughs_04 07E Wild Horse Wind Expansion (C) (2) 3" xfId="48"/>
    <cellStyle name="_4.06E Pass Throughs_04 07E Wild Horse Wind Expansion (C) (2)_Adj Bench DR 3 for Initial Briefs (Electric)" xfId="49"/>
    <cellStyle name="_4.06E Pass Throughs_04 07E Wild Horse Wind Expansion (C) (2)_Adj Bench DR 3 for Initial Briefs (Electric) 2" xfId="50"/>
    <cellStyle name="_4.06E Pass Throughs_04 07E Wild Horse Wind Expansion (C) (2)_Adj Bench DR 3 for Initial Briefs (Electric) 2 2" xfId="51"/>
    <cellStyle name="_4.06E Pass Throughs_04 07E Wild Horse Wind Expansion (C) (2)_Adj Bench DR 3 for Initial Briefs (Electric) 3" xfId="52"/>
    <cellStyle name="_4.06E Pass Throughs_04 07E Wild Horse Wind Expansion (C) (2)_Electric Rev Req Model (2009 GRC) " xfId="53"/>
    <cellStyle name="_4.06E Pass Throughs_04 07E Wild Horse Wind Expansion (C) (2)_Electric Rev Req Model (2009 GRC)  2" xfId="54"/>
    <cellStyle name="_4.06E Pass Throughs_04 07E Wild Horse Wind Expansion (C) (2)_Electric Rev Req Model (2009 GRC)  2 2" xfId="55"/>
    <cellStyle name="_4.06E Pass Throughs_04 07E Wild Horse Wind Expansion (C) (2)_Electric Rev Req Model (2009 GRC)  3" xfId="56"/>
    <cellStyle name="_4.06E Pass Throughs_04 07E Wild Horse Wind Expansion (C) (2)_Electric Rev Req Model (2009 GRC) Rebuttal" xfId="57"/>
    <cellStyle name="_4.06E Pass Throughs_04 07E Wild Horse Wind Expansion (C) (2)_Electric Rev Req Model (2009 GRC) Rebuttal 2" xfId="58"/>
    <cellStyle name="_4.06E Pass Throughs_04 07E Wild Horse Wind Expansion (C) (2)_Electric Rev Req Model (2009 GRC) Rebuttal 2 2" xfId="59"/>
    <cellStyle name="_4.06E Pass Throughs_04 07E Wild Horse Wind Expansion (C) (2)_Electric Rev Req Model (2009 GRC) Rebuttal 3" xfId="60"/>
    <cellStyle name="_4.06E Pass Throughs_04 07E Wild Horse Wind Expansion (C) (2)_Electric Rev Req Model (2009 GRC) Rebuttal REmoval of New  WH Solar AdjustMI" xfId="61"/>
    <cellStyle name="_4.06E Pass Throughs_04 07E Wild Horse Wind Expansion (C) (2)_Electric Rev Req Model (2009 GRC) Rebuttal REmoval of New  WH Solar AdjustMI 2" xfId="62"/>
    <cellStyle name="_4.06E Pass Throughs_04 07E Wild Horse Wind Expansion (C) (2)_Electric Rev Req Model (2009 GRC) Rebuttal REmoval of New  WH Solar AdjustMI 2 2" xfId="63"/>
    <cellStyle name="_4.06E Pass Throughs_04 07E Wild Horse Wind Expansion (C) (2)_Electric Rev Req Model (2009 GRC) Rebuttal REmoval of New  WH Solar AdjustMI 3" xfId="64"/>
    <cellStyle name="_4.06E Pass Throughs_04 07E Wild Horse Wind Expansion (C) (2)_Electric Rev Req Model (2009 GRC) Revised 01-18-2010" xfId="65"/>
    <cellStyle name="_4.06E Pass Throughs_04 07E Wild Horse Wind Expansion (C) (2)_Electric Rev Req Model (2009 GRC) Revised 01-18-2010 2" xfId="66"/>
    <cellStyle name="_4.06E Pass Throughs_04 07E Wild Horse Wind Expansion (C) (2)_Electric Rev Req Model (2009 GRC) Revised 01-18-2010 2 2" xfId="67"/>
    <cellStyle name="_4.06E Pass Throughs_04 07E Wild Horse Wind Expansion (C) (2)_Electric Rev Req Model (2009 GRC) Revised 01-18-2010 3" xfId="68"/>
    <cellStyle name="_4.06E Pass Throughs_04 07E Wild Horse Wind Expansion (C) (2)_Final Order Electric EXHIBIT A-1" xfId="69"/>
    <cellStyle name="_4.06E Pass Throughs_04 07E Wild Horse Wind Expansion (C) (2)_Final Order Electric EXHIBIT A-1 2" xfId="70"/>
    <cellStyle name="_4.06E Pass Throughs_04 07E Wild Horse Wind Expansion (C) (2)_Final Order Electric EXHIBIT A-1 2 2" xfId="71"/>
    <cellStyle name="_4.06E Pass Throughs_04 07E Wild Horse Wind Expansion (C) (2)_Final Order Electric EXHIBIT A-1 3" xfId="72"/>
    <cellStyle name="_4.06E Pass Throughs_04 07E Wild Horse Wind Expansion (C) (2)_TENASKA REGULATORY ASSET" xfId="73"/>
    <cellStyle name="_4.06E Pass Throughs_04 07E Wild Horse Wind Expansion (C) (2)_TENASKA REGULATORY ASSET 2" xfId="74"/>
    <cellStyle name="_4.06E Pass Throughs_04 07E Wild Horse Wind Expansion (C) (2)_TENASKA REGULATORY ASSET 2 2" xfId="75"/>
    <cellStyle name="_4.06E Pass Throughs_04 07E Wild Horse Wind Expansion (C) (2)_TENASKA REGULATORY ASSET 3" xfId="76"/>
    <cellStyle name="_4.06E Pass Throughs_16.37E Wild Horse Expansion DeferralRevwrkingfile SF" xfId="77"/>
    <cellStyle name="_4.06E Pass Throughs_16.37E Wild Horse Expansion DeferralRevwrkingfile SF 2" xfId="78"/>
    <cellStyle name="_4.06E Pass Throughs_16.37E Wild Horse Expansion DeferralRevwrkingfile SF 2 2" xfId="79"/>
    <cellStyle name="_4.06E Pass Throughs_16.37E Wild Horse Expansion DeferralRevwrkingfile SF 3" xfId="80"/>
    <cellStyle name="_4.06E Pass Throughs_2010 PTC's July1_Dec31 2010 " xfId="81"/>
    <cellStyle name="_4.06E Pass Throughs_2010 PTC's Sept10_Aug11 (Version 4)" xfId="82"/>
    <cellStyle name="_4.06E Pass Throughs_4 31 Regulatory Assets and Liabilities  7 06- Exhibit D" xfId="83"/>
    <cellStyle name="_4.06E Pass Throughs_4 31 Regulatory Assets and Liabilities  7 06- Exhibit D 2" xfId="84"/>
    <cellStyle name="_4.06E Pass Throughs_4 31 Regulatory Assets and Liabilities  7 06- Exhibit D 2 2" xfId="85"/>
    <cellStyle name="_4.06E Pass Throughs_4 31 Regulatory Assets and Liabilities  7 06- Exhibit D 3" xfId="86"/>
    <cellStyle name="_4.06E Pass Throughs_4 32 Regulatory Assets and Liabilities  7 06- Exhibit D" xfId="87"/>
    <cellStyle name="_4.06E Pass Throughs_4 32 Regulatory Assets and Liabilities  7 06- Exhibit D 2" xfId="88"/>
    <cellStyle name="_4.06E Pass Throughs_4 32 Regulatory Assets and Liabilities  7 06- Exhibit D 2 2" xfId="89"/>
    <cellStyle name="_4.06E Pass Throughs_4 32 Regulatory Assets and Liabilities  7 06- Exhibit D 3" xfId="90"/>
    <cellStyle name="_4.06E Pass Throughs_Att B to RECs proceeds proposal" xfId="91"/>
    <cellStyle name="_4.06E Pass Throughs_Backup for Attachment B 2010-09-09" xfId="92"/>
    <cellStyle name="_4.06E Pass Throughs_Bench Request - Attachment B" xfId="93"/>
    <cellStyle name="_4.06E Pass Throughs_Book2" xfId="94"/>
    <cellStyle name="_4.06E Pass Throughs_Book2 2" xfId="95"/>
    <cellStyle name="_4.06E Pass Throughs_Book2 2 2" xfId="96"/>
    <cellStyle name="_4.06E Pass Throughs_Book2 3" xfId="97"/>
    <cellStyle name="_4.06E Pass Throughs_Book2_Adj Bench DR 3 for Initial Briefs (Electric)" xfId="98"/>
    <cellStyle name="_4.06E Pass Throughs_Book2_Adj Bench DR 3 for Initial Briefs (Electric) 2" xfId="99"/>
    <cellStyle name="_4.06E Pass Throughs_Book2_Adj Bench DR 3 for Initial Briefs (Electric) 2 2" xfId="100"/>
    <cellStyle name="_4.06E Pass Throughs_Book2_Adj Bench DR 3 for Initial Briefs (Electric) 3" xfId="101"/>
    <cellStyle name="_4.06E Pass Throughs_Book2_Electric Rev Req Model (2009 GRC) Rebuttal" xfId="102"/>
    <cellStyle name="_4.06E Pass Throughs_Book2_Electric Rev Req Model (2009 GRC) Rebuttal 2" xfId="103"/>
    <cellStyle name="_4.06E Pass Throughs_Book2_Electric Rev Req Model (2009 GRC) Rebuttal 2 2" xfId="104"/>
    <cellStyle name="_4.06E Pass Throughs_Book2_Electric Rev Req Model (2009 GRC) Rebuttal 3" xfId="105"/>
    <cellStyle name="_4.06E Pass Throughs_Book2_Electric Rev Req Model (2009 GRC) Rebuttal REmoval of New  WH Solar AdjustMI" xfId="106"/>
    <cellStyle name="_4.06E Pass Throughs_Book2_Electric Rev Req Model (2009 GRC) Rebuttal REmoval of New  WH Solar AdjustMI 2" xfId="107"/>
    <cellStyle name="_4.06E Pass Throughs_Book2_Electric Rev Req Model (2009 GRC) Rebuttal REmoval of New  WH Solar AdjustMI 2 2" xfId="108"/>
    <cellStyle name="_4.06E Pass Throughs_Book2_Electric Rev Req Model (2009 GRC) Rebuttal REmoval of New  WH Solar AdjustMI 3" xfId="109"/>
    <cellStyle name="_4.06E Pass Throughs_Book2_Electric Rev Req Model (2009 GRC) Revised 01-18-2010" xfId="110"/>
    <cellStyle name="_4.06E Pass Throughs_Book2_Electric Rev Req Model (2009 GRC) Revised 01-18-2010 2" xfId="111"/>
    <cellStyle name="_4.06E Pass Throughs_Book2_Electric Rev Req Model (2009 GRC) Revised 01-18-2010 2 2" xfId="112"/>
    <cellStyle name="_4.06E Pass Throughs_Book2_Electric Rev Req Model (2009 GRC) Revised 01-18-2010 3" xfId="113"/>
    <cellStyle name="_4.06E Pass Throughs_Book2_Final Order Electric EXHIBIT A-1" xfId="114"/>
    <cellStyle name="_4.06E Pass Throughs_Book2_Final Order Electric EXHIBIT A-1 2" xfId="115"/>
    <cellStyle name="_4.06E Pass Throughs_Book2_Final Order Electric EXHIBIT A-1 2 2" xfId="116"/>
    <cellStyle name="_4.06E Pass Throughs_Book2_Final Order Electric EXHIBIT A-1 3" xfId="117"/>
    <cellStyle name="_4.06E Pass Throughs_Book4" xfId="118"/>
    <cellStyle name="_4.06E Pass Throughs_Book4 2" xfId="119"/>
    <cellStyle name="_4.06E Pass Throughs_Book4 2 2" xfId="120"/>
    <cellStyle name="_4.06E Pass Throughs_Book4 3" xfId="121"/>
    <cellStyle name="_4.06E Pass Throughs_Book9" xfId="122"/>
    <cellStyle name="_4.06E Pass Throughs_Book9 2" xfId="123"/>
    <cellStyle name="_4.06E Pass Throughs_Book9 2 2" xfId="124"/>
    <cellStyle name="_4.06E Pass Throughs_Book9 3" xfId="125"/>
    <cellStyle name="_4.06E Pass Throughs_INPUTS" xfId="126"/>
    <cellStyle name="_4.06E Pass Throughs_INPUTS 2" xfId="127"/>
    <cellStyle name="_4.06E Pass Throughs_INPUTS 2 2" xfId="128"/>
    <cellStyle name="_4.06E Pass Throughs_INPUTS 3" xfId="129"/>
    <cellStyle name="_4.06E Pass Throughs_Power Costs - Comparison bx Rbtl-Staff-Jt-PC" xfId="130"/>
    <cellStyle name="_4.06E Pass Throughs_Power Costs - Comparison bx Rbtl-Staff-Jt-PC 2" xfId="131"/>
    <cellStyle name="_4.06E Pass Throughs_Power Costs - Comparison bx Rbtl-Staff-Jt-PC 2 2" xfId="132"/>
    <cellStyle name="_4.06E Pass Throughs_Power Costs - Comparison bx Rbtl-Staff-Jt-PC 3" xfId="133"/>
    <cellStyle name="_4.06E Pass Throughs_Power Costs - Comparison bx Rbtl-Staff-Jt-PC_Adj Bench DR 3 for Initial Briefs (Electric)" xfId="134"/>
    <cellStyle name="_4.06E Pass Throughs_Power Costs - Comparison bx Rbtl-Staff-Jt-PC_Adj Bench DR 3 for Initial Briefs (Electric) 2" xfId="135"/>
    <cellStyle name="_4.06E Pass Throughs_Power Costs - Comparison bx Rbtl-Staff-Jt-PC_Adj Bench DR 3 for Initial Briefs (Electric) 2 2" xfId="136"/>
    <cellStyle name="_4.06E Pass Throughs_Power Costs - Comparison bx Rbtl-Staff-Jt-PC_Adj Bench DR 3 for Initial Briefs (Electric) 3" xfId="137"/>
    <cellStyle name="_4.06E Pass Throughs_Power Costs - Comparison bx Rbtl-Staff-Jt-PC_Electric Rev Req Model (2009 GRC) Rebuttal" xfId="138"/>
    <cellStyle name="_4.06E Pass Throughs_Power Costs - Comparison bx Rbtl-Staff-Jt-PC_Electric Rev Req Model (2009 GRC) Rebuttal 2" xfId="139"/>
    <cellStyle name="_4.06E Pass Throughs_Power Costs - Comparison bx Rbtl-Staff-Jt-PC_Electric Rev Req Model (2009 GRC) Rebuttal 2 2" xfId="140"/>
    <cellStyle name="_4.06E Pass Throughs_Power Costs - Comparison bx Rbtl-Staff-Jt-PC_Electric Rev Req Model (2009 GRC) Rebuttal 3" xfId="141"/>
    <cellStyle name="_4.06E Pass Throughs_Power Costs - Comparison bx Rbtl-Staff-Jt-PC_Electric Rev Req Model (2009 GRC) Rebuttal REmoval of New  WH Solar AdjustMI" xfId="142"/>
    <cellStyle name="_4.06E Pass Throughs_Power Costs - Comparison bx Rbtl-Staff-Jt-PC_Electric Rev Req Model (2009 GRC) Rebuttal REmoval of New  WH Solar AdjustMI 2" xfId="143"/>
    <cellStyle name="_4.06E Pass Throughs_Power Costs - Comparison bx Rbtl-Staff-Jt-PC_Electric Rev Req Model (2009 GRC) Rebuttal REmoval of New  WH Solar AdjustMI 2 2" xfId="144"/>
    <cellStyle name="_4.06E Pass Throughs_Power Costs - Comparison bx Rbtl-Staff-Jt-PC_Electric Rev Req Model (2009 GRC) Rebuttal REmoval of New  WH Solar AdjustMI 3" xfId="145"/>
    <cellStyle name="_4.06E Pass Throughs_Power Costs - Comparison bx Rbtl-Staff-Jt-PC_Electric Rev Req Model (2009 GRC) Revised 01-18-2010" xfId="146"/>
    <cellStyle name="_4.06E Pass Throughs_Power Costs - Comparison bx Rbtl-Staff-Jt-PC_Electric Rev Req Model (2009 GRC) Revised 01-18-2010 2" xfId="147"/>
    <cellStyle name="_4.06E Pass Throughs_Power Costs - Comparison bx Rbtl-Staff-Jt-PC_Electric Rev Req Model (2009 GRC) Revised 01-18-2010 2 2" xfId="148"/>
    <cellStyle name="_4.06E Pass Throughs_Power Costs - Comparison bx Rbtl-Staff-Jt-PC_Electric Rev Req Model (2009 GRC) Revised 01-18-2010 3" xfId="149"/>
    <cellStyle name="_4.06E Pass Throughs_Power Costs - Comparison bx Rbtl-Staff-Jt-PC_Final Order Electric EXHIBIT A-1" xfId="150"/>
    <cellStyle name="_4.06E Pass Throughs_Power Costs - Comparison bx Rbtl-Staff-Jt-PC_Final Order Electric EXHIBIT A-1 2" xfId="151"/>
    <cellStyle name="_4.06E Pass Throughs_Power Costs - Comparison bx Rbtl-Staff-Jt-PC_Final Order Electric EXHIBIT A-1 2 2" xfId="152"/>
    <cellStyle name="_4.06E Pass Throughs_Power Costs - Comparison bx Rbtl-Staff-Jt-PC_Final Order Electric EXHIBIT A-1 3" xfId="153"/>
    <cellStyle name="_4.06E Pass Throughs_Production Adj 4.37" xfId="154"/>
    <cellStyle name="_4.06E Pass Throughs_Production Adj 4.37 2" xfId="155"/>
    <cellStyle name="_4.06E Pass Throughs_Production Adj 4.37 2 2" xfId="156"/>
    <cellStyle name="_4.06E Pass Throughs_Production Adj 4.37 3" xfId="157"/>
    <cellStyle name="_4.06E Pass Throughs_Purchased Power Adj 4.03" xfId="158"/>
    <cellStyle name="_4.06E Pass Throughs_Purchased Power Adj 4.03 2" xfId="159"/>
    <cellStyle name="_4.06E Pass Throughs_Purchased Power Adj 4.03 2 2" xfId="160"/>
    <cellStyle name="_4.06E Pass Throughs_Purchased Power Adj 4.03 3" xfId="161"/>
    <cellStyle name="_4.06E Pass Throughs_Rebuttal Power Costs" xfId="162"/>
    <cellStyle name="_4.06E Pass Throughs_Rebuttal Power Costs 2" xfId="163"/>
    <cellStyle name="_4.06E Pass Throughs_Rebuttal Power Costs 2 2" xfId="164"/>
    <cellStyle name="_4.06E Pass Throughs_Rebuttal Power Costs 3" xfId="165"/>
    <cellStyle name="_4.06E Pass Throughs_Rebuttal Power Costs_Adj Bench DR 3 for Initial Briefs (Electric)" xfId="166"/>
    <cellStyle name="_4.06E Pass Throughs_Rebuttal Power Costs_Adj Bench DR 3 for Initial Briefs (Electric) 2" xfId="167"/>
    <cellStyle name="_4.06E Pass Throughs_Rebuttal Power Costs_Adj Bench DR 3 for Initial Briefs (Electric) 2 2" xfId="168"/>
    <cellStyle name="_4.06E Pass Throughs_Rebuttal Power Costs_Adj Bench DR 3 for Initial Briefs (Electric) 3" xfId="169"/>
    <cellStyle name="_4.06E Pass Throughs_Rebuttal Power Costs_Electric Rev Req Model (2009 GRC) Rebuttal" xfId="170"/>
    <cellStyle name="_4.06E Pass Throughs_Rebuttal Power Costs_Electric Rev Req Model (2009 GRC) Rebuttal 2" xfId="171"/>
    <cellStyle name="_4.06E Pass Throughs_Rebuttal Power Costs_Electric Rev Req Model (2009 GRC) Rebuttal 2 2" xfId="172"/>
    <cellStyle name="_4.06E Pass Throughs_Rebuttal Power Costs_Electric Rev Req Model (2009 GRC) Rebuttal 3" xfId="173"/>
    <cellStyle name="_4.06E Pass Throughs_Rebuttal Power Costs_Electric Rev Req Model (2009 GRC) Rebuttal REmoval of New  WH Solar AdjustMI" xfId="174"/>
    <cellStyle name="_4.06E Pass Throughs_Rebuttal Power Costs_Electric Rev Req Model (2009 GRC) Rebuttal REmoval of New  WH Solar AdjustMI 2" xfId="175"/>
    <cellStyle name="_4.06E Pass Throughs_Rebuttal Power Costs_Electric Rev Req Model (2009 GRC) Rebuttal REmoval of New  WH Solar AdjustMI 2 2" xfId="176"/>
    <cellStyle name="_4.06E Pass Throughs_Rebuttal Power Costs_Electric Rev Req Model (2009 GRC) Rebuttal REmoval of New  WH Solar AdjustMI 3" xfId="177"/>
    <cellStyle name="_4.06E Pass Throughs_Rebuttal Power Costs_Electric Rev Req Model (2009 GRC) Revised 01-18-2010" xfId="178"/>
    <cellStyle name="_4.06E Pass Throughs_Rebuttal Power Costs_Electric Rev Req Model (2009 GRC) Revised 01-18-2010 2" xfId="179"/>
    <cellStyle name="_4.06E Pass Throughs_Rebuttal Power Costs_Electric Rev Req Model (2009 GRC) Revised 01-18-2010 2 2" xfId="180"/>
    <cellStyle name="_4.06E Pass Throughs_Rebuttal Power Costs_Electric Rev Req Model (2009 GRC) Revised 01-18-2010 3" xfId="181"/>
    <cellStyle name="_4.06E Pass Throughs_Rebuttal Power Costs_Final Order Electric EXHIBIT A-1" xfId="182"/>
    <cellStyle name="_4.06E Pass Throughs_Rebuttal Power Costs_Final Order Electric EXHIBIT A-1 2" xfId="183"/>
    <cellStyle name="_4.06E Pass Throughs_Rebuttal Power Costs_Final Order Electric EXHIBIT A-1 2 2" xfId="184"/>
    <cellStyle name="_4.06E Pass Throughs_Rebuttal Power Costs_Final Order Electric EXHIBIT A-1 3" xfId="185"/>
    <cellStyle name="_4.06E Pass Throughs_RECS vs PTC's w Interest 6-28-10" xfId="186"/>
    <cellStyle name="_4.06E Pass Throughs_ROR &amp; CONV FACTOR" xfId="187"/>
    <cellStyle name="_4.06E Pass Throughs_ROR &amp; CONV FACTOR 2" xfId="188"/>
    <cellStyle name="_4.06E Pass Throughs_ROR &amp; CONV FACTOR 2 2" xfId="189"/>
    <cellStyle name="_4.06E Pass Throughs_ROR &amp; CONV FACTOR 3" xfId="190"/>
    <cellStyle name="_4.06E Pass Throughs_ROR 5.02" xfId="191"/>
    <cellStyle name="_4.06E Pass Throughs_ROR 5.02 2" xfId="192"/>
    <cellStyle name="_4.06E Pass Throughs_ROR 5.02 2 2" xfId="193"/>
    <cellStyle name="_4.06E Pass Throughs_ROR 5.02 3" xfId="194"/>
    <cellStyle name="_4.13E Montana Energy Tax" xfId="195"/>
    <cellStyle name="_4.13E Montana Energy Tax 2" xfId="196"/>
    <cellStyle name="_4.13E Montana Energy Tax 2 2" xfId="197"/>
    <cellStyle name="_4.13E Montana Energy Tax 2 2 2" xfId="198"/>
    <cellStyle name="_4.13E Montana Energy Tax 2 3" xfId="199"/>
    <cellStyle name="_4.13E Montana Energy Tax 3" xfId="200"/>
    <cellStyle name="_4.13E Montana Energy Tax 3 2" xfId="201"/>
    <cellStyle name="_4.13E Montana Energy Tax 3 2 2" xfId="202"/>
    <cellStyle name="_4.13E Montana Energy Tax 3 3" xfId="203"/>
    <cellStyle name="_4.13E Montana Energy Tax 3 3 2" xfId="204"/>
    <cellStyle name="_4.13E Montana Energy Tax 3 4" xfId="205"/>
    <cellStyle name="_4.13E Montana Energy Tax 3 4 2" xfId="206"/>
    <cellStyle name="_4.13E Montana Energy Tax 4" xfId="207"/>
    <cellStyle name="_4.13E Montana Energy Tax 4 2" xfId="208"/>
    <cellStyle name="_4.13E Montana Energy Tax 5" xfId="209"/>
    <cellStyle name="_4.13E Montana Energy Tax_04 07E Wild Horse Wind Expansion (C) (2)" xfId="210"/>
    <cellStyle name="_4.13E Montana Energy Tax_04 07E Wild Horse Wind Expansion (C) (2) 2" xfId="211"/>
    <cellStyle name="_4.13E Montana Energy Tax_04 07E Wild Horse Wind Expansion (C) (2) 2 2" xfId="212"/>
    <cellStyle name="_4.13E Montana Energy Tax_04 07E Wild Horse Wind Expansion (C) (2) 3" xfId="213"/>
    <cellStyle name="_4.13E Montana Energy Tax_04 07E Wild Horse Wind Expansion (C) (2)_Adj Bench DR 3 for Initial Briefs (Electric)" xfId="214"/>
    <cellStyle name="_4.13E Montana Energy Tax_04 07E Wild Horse Wind Expansion (C) (2)_Adj Bench DR 3 for Initial Briefs (Electric) 2" xfId="215"/>
    <cellStyle name="_4.13E Montana Energy Tax_04 07E Wild Horse Wind Expansion (C) (2)_Adj Bench DR 3 for Initial Briefs (Electric) 2 2" xfId="216"/>
    <cellStyle name="_4.13E Montana Energy Tax_04 07E Wild Horse Wind Expansion (C) (2)_Adj Bench DR 3 for Initial Briefs (Electric) 3" xfId="217"/>
    <cellStyle name="_4.13E Montana Energy Tax_04 07E Wild Horse Wind Expansion (C) (2)_Electric Rev Req Model (2009 GRC) " xfId="218"/>
    <cellStyle name="_4.13E Montana Energy Tax_04 07E Wild Horse Wind Expansion (C) (2)_Electric Rev Req Model (2009 GRC)  2" xfId="219"/>
    <cellStyle name="_4.13E Montana Energy Tax_04 07E Wild Horse Wind Expansion (C) (2)_Electric Rev Req Model (2009 GRC)  2 2" xfId="220"/>
    <cellStyle name="_4.13E Montana Energy Tax_04 07E Wild Horse Wind Expansion (C) (2)_Electric Rev Req Model (2009 GRC)  3" xfId="221"/>
    <cellStyle name="_4.13E Montana Energy Tax_04 07E Wild Horse Wind Expansion (C) (2)_Electric Rev Req Model (2009 GRC) Rebuttal" xfId="222"/>
    <cellStyle name="_4.13E Montana Energy Tax_04 07E Wild Horse Wind Expansion (C) (2)_Electric Rev Req Model (2009 GRC) Rebuttal 2" xfId="223"/>
    <cellStyle name="_4.13E Montana Energy Tax_04 07E Wild Horse Wind Expansion (C) (2)_Electric Rev Req Model (2009 GRC) Rebuttal 2 2" xfId="224"/>
    <cellStyle name="_4.13E Montana Energy Tax_04 07E Wild Horse Wind Expansion (C) (2)_Electric Rev Req Model (2009 GRC) Rebuttal 3" xfId="225"/>
    <cellStyle name="_4.13E Montana Energy Tax_04 07E Wild Horse Wind Expansion (C) (2)_Electric Rev Req Model (2009 GRC) Rebuttal REmoval of New  WH Solar AdjustMI" xfId="226"/>
    <cellStyle name="_4.13E Montana Energy Tax_04 07E Wild Horse Wind Expansion (C) (2)_Electric Rev Req Model (2009 GRC) Rebuttal REmoval of New  WH Solar AdjustMI 2" xfId="227"/>
    <cellStyle name="_4.13E Montana Energy Tax_04 07E Wild Horse Wind Expansion (C) (2)_Electric Rev Req Model (2009 GRC) Rebuttal REmoval of New  WH Solar AdjustMI 2 2" xfId="228"/>
    <cellStyle name="_4.13E Montana Energy Tax_04 07E Wild Horse Wind Expansion (C) (2)_Electric Rev Req Model (2009 GRC) Rebuttal REmoval of New  WH Solar AdjustMI 3" xfId="229"/>
    <cellStyle name="_4.13E Montana Energy Tax_04 07E Wild Horse Wind Expansion (C) (2)_Electric Rev Req Model (2009 GRC) Revised 01-18-2010" xfId="230"/>
    <cellStyle name="_4.13E Montana Energy Tax_04 07E Wild Horse Wind Expansion (C) (2)_Electric Rev Req Model (2009 GRC) Revised 01-18-2010 2" xfId="231"/>
    <cellStyle name="_4.13E Montana Energy Tax_04 07E Wild Horse Wind Expansion (C) (2)_Electric Rev Req Model (2009 GRC) Revised 01-18-2010 2 2" xfId="232"/>
    <cellStyle name="_4.13E Montana Energy Tax_04 07E Wild Horse Wind Expansion (C) (2)_Electric Rev Req Model (2009 GRC) Revised 01-18-2010 3" xfId="233"/>
    <cellStyle name="_4.13E Montana Energy Tax_04 07E Wild Horse Wind Expansion (C) (2)_Final Order Electric EXHIBIT A-1" xfId="234"/>
    <cellStyle name="_4.13E Montana Energy Tax_04 07E Wild Horse Wind Expansion (C) (2)_Final Order Electric EXHIBIT A-1 2" xfId="235"/>
    <cellStyle name="_4.13E Montana Energy Tax_04 07E Wild Horse Wind Expansion (C) (2)_Final Order Electric EXHIBIT A-1 2 2" xfId="236"/>
    <cellStyle name="_4.13E Montana Energy Tax_04 07E Wild Horse Wind Expansion (C) (2)_Final Order Electric EXHIBIT A-1 3" xfId="237"/>
    <cellStyle name="_4.13E Montana Energy Tax_04 07E Wild Horse Wind Expansion (C) (2)_TENASKA REGULATORY ASSET" xfId="238"/>
    <cellStyle name="_4.13E Montana Energy Tax_04 07E Wild Horse Wind Expansion (C) (2)_TENASKA REGULATORY ASSET 2" xfId="239"/>
    <cellStyle name="_4.13E Montana Energy Tax_04 07E Wild Horse Wind Expansion (C) (2)_TENASKA REGULATORY ASSET 2 2" xfId="240"/>
    <cellStyle name="_4.13E Montana Energy Tax_04 07E Wild Horse Wind Expansion (C) (2)_TENASKA REGULATORY ASSET 3" xfId="241"/>
    <cellStyle name="_4.13E Montana Energy Tax_16.37E Wild Horse Expansion DeferralRevwrkingfile SF" xfId="242"/>
    <cellStyle name="_4.13E Montana Energy Tax_16.37E Wild Horse Expansion DeferralRevwrkingfile SF 2" xfId="243"/>
    <cellStyle name="_4.13E Montana Energy Tax_16.37E Wild Horse Expansion DeferralRevwrkingfile SF 2 2" xfId="244"/>
    <cellStyle name="_4.13E Montana Energy Tax_16.37E Wild Horse Expansion DeferralRevwrkingfile SF 3" xfId="245"/>
    <cellStyle name="_4.13E Montana Energy Tax_2010 PTC's July1_Dec31 2010 " xfId="246"/>
    <cellStyle name="_4.13E Montana Energy Tax_2010 PTC's Sept10_Aug11 (Version 4)" xfId="247"/>
    <cellStyle name="_4.13E Montana Energy Tax_4 31 Regulatory Assets and Liabilities  7 06- Exhibit D" xfId="248"/>
    <cellStyle name="_4.13E Montana Energy Tax_4 31 Regulatory Assets and Liabilities  7 06- Exhibit D 2" xfId="249"/>
    <cellStyle name="_4.13E Montana Energy Tax_4 31 Regulatory Assets and Liabilities  7 06- Exhibit D 2 2" xfId="250"/>
    <cellStyle name="_4.13E Montana Energy Tax_4 31 Regulatory Assets and Liabilities  7 06- Exhibit D 3" xfId="251"/>
    <cellStyle name="_4.13E Montana Energy Tax_4 32 Regulatory Assets and Liabilities  7 06- Exhibit D" xfId="252"/>
    <cellStyle name="_4.13E Montana Energy Tax_4 32 Regulatory Assets and Liabilities  7 06- Exhibit D 2" xfId="253"/>
    <cellStyle name="_4.13E Montana Energy Tax_4 32 Regulatory Assets and Liabilities  7 06- Exhibit D 2 2" xfId="254"/>
    <cellStyle name="_4.13E Montana Energy Tax_4 32 Regulatory Assets and Liabilities  7 06- Exhibit D 3" xfId="255"/>
    <cellStyle name="_4.13E Montana Energy Tax_Att B to RECs proceeds proposal" xfId="256"/>
    <cellStyle name="_4.13E Montana Energy Tax_Backup for Attachment B 2010-09-09" xfId="257"/>
    <cellStyle name="_4.13E Montana Energy Tax_Bench Request - Attachment B" xfId="258"/>
    <cellStyle name="_4.13E Montana Energy Tax_Book2" xfId="259"/>
    <cellStyle name="_4.13E Montana Energy Tax_Book2 2" xfId="260"/>
    <cellStyle name="_4.13E Montana Energy Tax_Book2 2 2" xfId="261"/>
    <cellStyle name="_4.13E Montana Energy Tax_Book2 3" xfId="262"/>
    <cellStyle name="_4.13E Montana Energy Tax_Book2_Adj Bench DR 3 for Initial Briefs (Electric)" xfId="263"/>
    <cellStyle name="_4.13E Montana Energy Tax_Book2_Adj Bench DR 3 for Initial Briefs (Electric) 2" xfId="264"/>
    <cellStyle name="_4.13E Montana Energy Tax_Book2_Adj Bench DR 3 for Initial Briefs (Electric) 2 2" xfId="265"/>
    <cellStyle name="_4.13E Montana Energy Tax_Book2_Adj Bench DR 3 for Initial Briefs (Electric) 3" xfId="266"/>
    <cellStyle name="_4.13E Montana Energy Tax_Book2_Electric Rev Req Model (2009 GRC) Rebuttal" xfId="267"/>
    <cellStyle name="_4.13E Montana Energy Tax_Book2_Electric Rev Req Model (2009 GRC) Rebuttal 2" xfId="268"/>
    <cellStyle name="_4.13E Montana Energy Tax_Book2_Electric Rev Req Model (2009 GRC) Rebuttal 2 2" xfId="269"/>
    <cellStyle name="_4.13E Montana Energy Tax_Book2_Electric Rev Req Model (2009 GRC) Rebuttal 3" xfId="270"/>
    <cellStyle name="_4.13E Montana Energy Tax_Book2_Electric Rev Req Model (2009 GRC) Rebuttal REmoval of New  WH Solar AdjustMI" xfId="271"/>
    <cellStyle name="_4.13E Montana Energy Tax_Book2_Electric Rev Req Model (2009 GRC) Rebuttal REmoval of New  WH Solar AdjustMI 2" xfId="272"/>
    <cellStyle name="_4.13E Montana Energy Tax_Book2_Electric Rev Req Model (2009 GRC) Rebuttal REmoval of New  WH Solar AdjustMI 2 2" xfId="273"/>
    <cellStyle name="_4.13E Montana Energy Tax_Book2_Electric Rev Req Model (2009 GRC) Rebuttal REmoval of New  WH Solar AdjustMI 3" xfId="274"/>
    <cellStyle name="_4.13E Montana Energy Tax_Book2_Electric Rev Req Model (2009 GRC) Revised 01-18-2010" xfId="275"/>
    <cellStyle name="_4.13E Montana Energy Tax_Book2_Electric Rev Req Model (2009 GRC) Revised 01-18-2010 2" xfId="276"/>
    <cellStyle name="_4.13E Montana Energy Tax_Book2_Electric Rev Req Model (2009 GRC) Revised 01-18-2010 2 2" xfId="277"/>
    <cellStyle name="_4.13E Montana Energy Tax_Book2_Electric Rev Req Model (2009 GRC) Revised 01-18-2010 3" xfId="278"/>
    <cellStyle name="_4.13E Montana Energy Tax_Book2_Final Order Electric EXHIBIT A-1" xfId="279"/>
    <cellStyle name="_4.13E Montana Energy Tax_Book2_Final Order Electric EXHIBIT A-1 2" xfId="280"/>
    <cellStyle name="_4.13E Montana Energy Tax_Book2_Final Order Electric EXHIBIT A-1 2 2" xfId="281"/>
    <cellStyle name="_4.13E Montana Energy Tax_Book2_Final Order Electric EXHIBIT A-1 3" xfId="282"/>
    <cellStyle name="_4.13E Montana Energy Tax_Book4" xfId="283"/>
    <cellStyle name="_4.13E Montana Energy Tax_Book4 2" xfId="284"/>
    <cellStyle name="_4.13E Montana Energy Tax_Book4 2 2" xfId="285"/>
    <cellStyle name="_4.13E Montana Energy Tax_Book4 3" xfId="286"/>
    <cellStyle name="_4.13E Montana Energy Tax_Book9" xfId="287"/>
    <cellStyle name="_4.13E Montana Energy Tax_Book9 2" xfId="288"/>
    <cellStyle name="_4.13E Montana Energy Tax_Book9 2 2" xfId="289"/>
    <cellStyle name="_4.13E Montana Energy Tax_Book9 3" xfId="290"/>
    <cellStyle name="_4.13E Montana Energy Tax_INPUTS" xfId="291"/>
    <cellStyle name="_4.13E Montana Energy Tax_INPUTS 2" xfId="292"/>
    <cellStyle name="_4.13E Montana Energy Tax_INPUTS 2 2" xfId="293"/>
    <cellStyle name="_4.13E Montana Energy Tax_INPUTS 3" xfId="294"/>
    <cellStyle name="_4.13E Montana Energy Tax_Power Costs - Comparison bx Rbtl-Staff-Jt-PC" xfId="295"/>
    <cellStyle name="_4.13E Montana Energy Tax_Power Costs - Comparison bx Rbtl-Staff-Jt-PC 2" xfId="296"/>
    <cellStyle name="_4.13E Montana Energy Tax_Power Costs - Comparison bx Rbtl-Staff-Jt-PC 2 2" xfId="297"/>
    <cellStyle name="_4.13E Montana Energy Tax_Power Costs - Comparison bx Rbtl-Staff-Jt-PC 3" xfId="298"/>
    <cellStyle name="_4.13E Montana Energy Tax_Power Costs - Comparison bx Rbtl-Staff-Jt-PC_Adj Bench DR 3 for Initial Briefs (Electric)" xfId="299"/>
    <cellStyle name="_4.13E Montana Energy Tax_Power Costs - Comparison bx Rbtl-Staff-Jt-PC_Adj Bench DR 3 for Initial Briefs (Electric) 2" xfId="300"/>
    <cellStyle name="_4.13E Montana Energy Tax_Power Costs - Comparison bx Rbtl-Staff-Jt-PC_Adj Bench DR 3 for Initial Briefs (Electric) 2 2" xfId="301"/>
    <cellStyle name="_4.13E Montana Energy Tax_Power Costs - Comparison bx Rbtl-Staff-Jt-PC_Adj Bench DR 3 for Initial Briefs (Electric) 3" xfId="302"/>
    <cellStyle name="_4.13E Montana Energy Tax_Power Costs - Comparison bx Rbtl-Staff-Jt-PC_Electric Rev Req Model (2009 GRC) Rebuttal" xfId="303"/>
    <cellStyle name="_4.13E Montana Energy Tax_Power Costs - Comparison bx Rbtl-Staff-Jt-PC_Electric Rev Req Model (2009 GRC) Rebuttal 2" xfId="304"/>
    <cellStyle name="_4.13E Montana Energy Tax_Power Costs - Comparison bx Rbtl-Staff-Jt-PC_Electric Rev Req Model (2009 GRC) Rebuttal 2 2" xfId="305"/>
    <cellStyle name="_4.13E Montana Energy Tax_Power Costs - Comparison bx Rbtl-Staff-Jt-PC_Electric Rev Req Model (2009 GRC) Rebuttal 3" xfId="306"/>
    <cellStyle name="_4.13E Montana Energy Tax_Power Costs - Comparison bx Rbtl-Staff-Jt-PC_Electric Rev Req Model (2009 GRC) Rebuttal REmoval of New  WH Solar AdjustMI" xfId="307"/>
    <cellStyle name="_4.13E Montana Energy Tax_Power Costs - Comparison bx Rbtl-Staff-Jt-PC_Electric Rev Req Model (2009 GRC) Rebuttal REmoval of New  WH Solar AdjustMI 2" xfId="308"/>
    <cellStyle name="_4.13E Montana Energy Tax_Power Costs - Comparison bx Rbtl-Staff-Jt-PC_Electric Rev Req Model (2009 GRC) Rebuttal REmoval of New  WH Solar AdjustMI 2 2" xfId="309"/>
    <cellStyle name="_4.13E Montana Energy Tax_Power Costs - Comparison bx Rbtl-Staff-Jt-PC_Electric Rev Req Model (2009 GRC) Rebuttal REmoval of New  WH Solar AdjustMI 3" xfId="310"/>
    <cellStyle name="_4.13E Montana Energy Tax_Power Costs - Comparison bx Rbtl-Staff-Jt-PC_Electric Rev Req Model (2009 GRC) Revised 01-18-2010" xfId="311"/>
    <cellStyle name="_4.13E Montana Energy Tax_Power Costs - Comparison bx Rbtl-Staff-Jt-PC_Electric Rev Req Model (2009 GRC) Revised 01-18-2010 2" xfId="312"/>
    <cellStyle name="_4.13E Montana Energy Tax_Power Costs - Comparison bx Rbtl-Staff-Jt-PC_Electric Rev Req Model (2009 GRC) Revised 01-18-2010 2 2" xfId="313"/>
    <cellStyle name="_4.13E Montana Energy Tax_Power Costs - Comparison bx Rbtl-Staff-Jt-PC_Electric Rev Req Model (2009 GRC) Revised 01-18-2010 3" xfId="314"/>
    <cellStyle name="_4.13E Montana Energy Tax_Power Costs - Comparison bx Rbtl-Staff-Jt-PC_Final Order Electric EXHIBIT A-1" xfId="315"/>
    <cellStyle name="_4.13E Montana Energy Tax_Power Costs - Comparison bx Rbtl-Staff-Jt-PC_Final Order Electric EXHIBIT A-1 2" xfId="316"/>
    <cellStyle name="_4.13E Montana Energy Tax_Power Costs - Comparison bx Rbtl-Staff-Jt-PC_Final Order Electric EXHIBIT A-1 2 2" xfId="317"/>
    <cellStyle name="_4.13E Montana Energy Tax_Power Costs - Comparison bx Rbtl-Staff-Jt-PC_Final Order Electric EXHIBIT A-1 3" xfId="318"/>
    <cellStyle name="_4.13E Montana Energy Tax_Production Adj 4.37" xfId="319"/>
    <cellStyle name="_4.13E Montana Energy Tax_Production Adj 4.37 2" xfId="320"/>
    <cellStyle name="_4.13E Montana Energy Tax_Production Adj 4.37 2 2" xfId="321"/>
    <cellStyle name="_4.13E Montana Energy Tax_Production Adj 4.37 3" xfId="322"/>
    <cellStyle name="_4.13E Montana Energy Tax_Purchased Power Adj 4.03" xfId="323"/>
    <cellStyle name="_4.13E Montana Energy Tax_Purchased Power Adj 4.03 2" xfId="324"/>
    <cellStyle name="_4.13E Montana Energy Tax_Purchased Power Adj 4.03 2 2" xfId="325"/>
    <cellStyle name="_4.13E Montana Energy Tax_Purchased Power Adj 4.03 3" xfId="326"/>
    <cellStyle name="_4.13E Montana Energy Tax_Rebuttal Power Costs" xfId="327"/>
    <cellStyle name="_4.13E Montana Energy Tax_Rebuttal Power Costs 2" xfId="328"/>
    <cellStyle name="_4.13E Montana Energy Tax_Rebuttal Power Costs 2 2" xfId="329"/>
    <cellStyle name="_4.13E Montana Energy Tax_Rebuttal Power Costs 3" xfId="330"/>
    <cellStyle name="_4.13E Montana Energy Tax_Rebuttal Power Costs_Adj Bench DR 3 for Initial Briefs (Electric)" xfId="331"/>
    <cellStyle name="_4.13E Montana Energy Tax_Rebuttal Power Costs_Adj Bench DR 3 for Initial Briefs (Electric) 2" xfId="332"/>
    <cellStyle name="_4.13E Montana Energy Tax_Rebuttal Power Costs_Adj Bench DR 3 for Initial Briefs (Electric) 2 2" xfId="333"/>
    <cellStyle name="_4.13E Montana Energy Tax_Rebuttal Power Costs_Adj Bench DR 3 for Initial Briefs (Electric) 3" xfId="334"/>
    <cellStyle name="_4.13E Montana Energy Tax_Rebuttal Power Costs_Electric Rev Req Model (2009 GRC) Rebuttal" xfId="335"/>
    <cellStyle name="_4.13E Montana Energy Tax_Rebuttal Power Costs_Electric Rev Req Model (2009 GRC) Rebuttal 2" xfId="336"/>
    <cellStyle name="_4.13E Montana Energy Tax_Rebuttal Power Costs_Electric Rev Req Model (2009 GRC) Rebuttal 2 2" xfId="337"/>
    <cellStyle name="_4.13E Montana Energy Tax_Rebuttal Power Costs_Electric Rev Req Model (2009 GRC) Rebuttal 3" xfId="338"/>
    <cellStyle name="_4.13E Montana Energy Tax_Rebuttal Power Costs_Electric Rev Req Model (2009 GRC) Rebuttal REmoval of New  WH Solar AdjustMI" xfId="339"/>
    <cellStyle name="_4.13E Montana Energy Tax_Rebuttal Power Costs_Electric Rev Req Model (2009 GRC) Rebuttal REmoval of New  WH Solar AdjustMI 2" xfId="340"/>
    <cellStyle name="_4.13E Montana Energy Tax_Rebuttal Power Costs_Electric Rev Req Model (2009 GRC) Rebuttal REmoval of New  WH Solar AdjustMI 2 2" xfId="341"/>
    <cellStyle name="_4.13E Montana Energy Tax_Rebuttal Power Costs_Electric Rev Req Model (2009 GRC) Rebuttal REmoval of New  WH Solar AdjustMI 3" xfId="342"/>
    <cellStyle name="_4.13E Montana Energy Tax_Rebuttal Power Costs_Electric Rev Req Model (2009 GRC) Revised 01-18-2010" xfId="343"/>
    <cellStyle name="_4.13E Montana Energy Tax_Rebuttal Power Costs_Electric Rev Req Model (2009 GRC) Revised 01-18-2010 2" xfId="344"/>
    <cellStyle name="_4.13E Montana Energy Tax_Rebuttal Power Costs_Electric Rev Req Model (2009 GRC) Revised 01-18-2010 2 2" xfId="345"/>
    <cellStyle name="_4.13E Montana Energy Tax_Rebuttal Power Costs_Electric Rev Req Model (2009 GRC) Revised 01-18-2010 3" xfId="346"/>
    <cellStyle name="_4.13E Montana Energy Tax_Rebuttal Power Costs_Final Order Electric EXHIBIT A-1" xfId="347"/>
    <cellStyle name="_4.13E Montana Energy Tax_Rebuttal Power Costs_Final Order Electric EXHIBIT A-1 2" xfId="348"/>
    <cellStyle name="_4.13E Montana Energy Tax_Rebuttal Power Costs_Final Order Electric EXHIBIT A-1 2 2" xfId="349"/>
    <cellStyle name="_4.13E Montana Energy Tax_Rebuttal Power Costs_Final Order Electric EXHIBIT A-1 3" xfId="350"/>
    <cellStyle name="_4.13E Montana Energy Tax_RECS vs PTC's w Interest 6-28-10" xfId="351"/>
    <cellStyle name="_4.13E Montana Energy Tax_ROR &amp; CONV FACTOR" xfId="352"/>
    <cellStyle name="_4.13E Montana Energy Tax_ROR &amp; CONV FACTOR 2" xfId="353"/>
    <cellStyle name="_4.13E Montana Energy Tax_ROR &amp; CONV FACTOR 2 2" xfId="354"/>
    <cellStyle name="_4.13E Montana Energy Tax_ROR &amp; CONV FACTOR 3" xfId="355"/>
    <cellStyle name="_4.13E Montana Energy Tax_ROR 5.02" xfId="356"/>
    <cellStyle name="_4.13E Montana Energy Tax_ROR 5.02 2" xfId="357"/>
    <cellStyle name="_4.13E Montana Energy Tax_ROR 5.02 2 2" xfId="358"/>
    <cellStyle name="_4.13E Montana Energy Tax_ROR 5.02 3" xfId="359"/>
    <cellStyle name="_x0013__Adj Bench DR 3 for Initial Briefs (Electric)" xfId="360"/>
    <cellStyle name="_x0013__Adj Bench DR 3 for Initial Briefs (Electric) 2" xfId="361"/>
    <cellStyle name="_x0013__Adj Bench DR 3 for Initial Briefs (Electric) 2 2" xfId="362"/>
    <cellStyle name="_x0013__Adj Bench DR 3 for Initial Briefs (Electric) 3" xfId="363"/>
    <cellStyle name="_AURORA WIP" xfId="364"/>
    <cellStyle name="_AURORA WIP 2" xfId="365"/>
    <cellStyle name="_AURORA WIP 2 2" xfId="366"/>
    <cellStyle name="_AURORA WIP 3" xfId="367"/>
    <cellStyle name="_Book1" xfId="368"/>
    <cellStyle name="_Book1 (2)" xfId="369"/>
    <cellStyle name="_Book1 (2) 2" xfId="370"/>
    <cellStyle name="_Book1 (2) 2 2" xfId="371"/>
    <cellStyle name="_Book1 (2) 2 2 2" xfId="372"/>
    <cellStyle name="_Book1 (2) 2 3" xfId="373"/>
    <cellStyle name="_Book1 (2) 3" xfId="374"/>
    <cellStyle name="_Book1 (2) 3 2" xfId="375"/>
    <cellStyle name="_Book1 (2) 3 2 2" xfId="376"/>
    <cellStyle name="_Book1 (2) 3 3" xfId="377"/>
    <cellStyle name="_Book1 (2) 3 3 2" xfId="378"/>
    <cellStyle name="_Book1 (2) 3 4" xfId="379"/>
    <cellStyle name="_Book1 (2) 3 4 2" xfId="380"/>
    <cellStyle name="_Book1 (2) 4" xfId="381"/>
    <cellStyle name="_Book1 (2) 4 2" xfId="382"/>
    <cellStyle name="_Book1 (2) 5" xfId="383"/>
    <cellStyle name="_Book1 (2)_04 07E Wild Horse Wind Expansion (C) (2)" xfId="384"/>
    <cellStyle name="_Book1 (2)_04 07E Wild Horse Wind Expansion (C) (2) 2" xfId="385"/>
    <cellStyle name="_Book1 (2)_04 07E Wild Horse Wind Expansion (C) (2) 2 2" xfId="386"/>
    <cellStyle name="_Book1 (2)_04 07E Wild Horse Wind Expansion (C) (2) 3" xfId="387"/>
    <cellStyle name="_Book1 (2)_04 07E Wild Horse Wind Expansion (C) (2)_Adj Bench DR 3 for Initial Briefs (Electric)" xfId="388"/>
    <cellStyle name="_Book1 (2)_04 07E Wild Horse Wind Expansion (C) (2)_Adj Bench DR 3 for Initial Briefs (Electric) 2" xfId="389"/>
    <cellStyle name="_Book1 (2)_04 07E Wild Horse Wind Expansion (C) (2)_Adj Bench DR 3 for Initial Briefs (Electric) 2 2" xfId="390"/>
    <cellStyle name="_Book1 (2)_04 07E Wild Horse Wind Expansion (C) (2)_Adj Bench DR 3 for Initial Briefs (Electric) 3" xfId="391"/>
    <cellStyle name="_Book1 (2)_04 07E Wild Horse Wind Expansion (C) (2)_Electric Rev Req Model (2009 GRC) " xfId="392"/>
    <cellStyle name="_Book1 (2)_04 07E Wild Horse Wind Expansion (C) (2)_Electric Rev Req Model (2009 GRC)  2" xfId="393"/>
    <cellStyle name="_Book1 (2)_04 07E Wild Horse Wind Expansion (C) (2)_Electric Rev Req Model (2009 GRC)  2 2" xfId="394"/>
    <cellStyle name="_Book1 (2)_04 07E Wild Horse Wind Expansion (C) (2)_Electric Rev Req Model (2009 GRC)  3" xfId="395"/>
    <cellStyle name="_Book1 (2)_04 07E Wild Horse Wind Expansion (C) (2)_Electric Rev Req Model (2009 GRC) Rebuttal" xfId="396"/>
    <cellStyle name="_Book1 (2)_04 07E Wild Horse Wind Expansion (C) (2)_Electric Rev Req Model (2009 GRC) Rebuttal 2" xfId="397"/>
    <cellStyle name="_Book1 (2)_04 07E Wild Horse Wind Expansion (C) (2)_Electric Rev Req Model (2009 GRC) Rebuttal 2 2" xfId="398"/>
    <cellStyle name="_Book1 (2)_04 07E Wild Horse Wind Expansion (C) (2)_Electric Rev Req Model (2009 GRC) Rebuttal 3" xfId="399"/>
    <cellStyle name="_Book1 (2)_04 07E Wild Horse Wind Expansion (C) (2)_Electric Rev Req Model (2009 GRC) Rebuttal REmoval of New  WH Solar AdjustMI" xfId="400"/>
    <cellStyle name="_Book1 (2)_04 07E Wild Horse Wind Expansion (C) (2)_Electric Rev Req Model (2009 GRC) Rebuttal REmoval of New  WH Solar AdjustMI 2" xfId="401"/>
    <cellStyle name="_Book1 (2)_04 07E Wild Horse Wind Expansion (C) (2)_Electric Rev Req Model (2009 GRC) Rebuttal REmoval of New  WH Solar AdjustMI 2 2" xfId="402"/>
    <cellStyle name="_Book1 (2)_04 07E Wild Horse Wind Expansion (C) (2)_Electric Rev Req Model (2009 GRC) Rebuttal REmoval of New  WH Solar AdjustMI 3" xfId="403"/>
    <cellStyle name="_Book1 (2)_04 07E Wild Horse Wind Expansion (C) (2)_Electric Rev Req Model (2009 GRC) Revised 01-18-2010" xfId="404"/>
    <cellStyle name="_Book1 (2)_04 07E Wild Horse Wind Expansion (C) (2)_Electric Rev Req Model (2009 GRC) Revised 01-18-2010 2" xfId="405"/>
    <cellStyle name="_Book1 (2)_04 07E Wild Horse Wind Expansion (C) (2)_Electric Rev Req Model (2009 GRC) Revised 01-18-2010 2 2" xfId="406"/>
    <cellStyle name="_Book1 (2)_04 07E Wild Horse Wind Expansion (C) (2)_Electric Rev Req Model (2009 GRC) Revised 01-18-2010 3" xfId="407"/>
    <cellStyle name="_Book1 (2)_04 07E Wild Horse Wind Expansion (C) (2)_Final Order Electric EXHIBIT A-1" xfId="408"/>
    <cellStyle name="_Book1 (2)_04 07E Wild Horse Wind Expansion (C) (2)_Final Order Electric EXHIBIT A-1 2" xfId="409"/>
    <cellStyle name="_Book1 (2)_04 07E Wild Horse Wind Expansion (C) (2)_Final Order Electric EXHIBIT A-1 2 2" xfId="410"/>
    <cellStyle name="_Book1 (2)_04 07E Wild Horse Wind Expansion (C) (2)_Final Order Electric EXHIBIT A-1 3" xfId="411"/>
    <cellStyle name="_Book1 (2)_04 07E Wild Horse Wind Expansion (C) (2)_TENASKA REGULATORY ASSET" xfId="412"/>
    <cellStyle name="_Book1 (2)_04 07E Wild Horse Wind Expansion (C) (2)_TENASKA REGULATORY ASSET 2" xfId="413"/>
    <cellStyle name="_Book1 (2)_04 07E Wild Horse Wind Expansion (C) (2)_TENASKA REGULATORY ASSET 2 2" xfId="414"/>
    <cellStyle name="_Book1 (2)_04 07E Wild Horse Wind Expansion (C) (2)_TENASKA REGULATORY ASSET 3" xfId="415"/>
    <cellStyle name="_Book1 (2)_16.37E Wild Horse Expansion DeferralRevwrkingfile SF" xfId="416"/>
    <cellStyle name="_Book1 (2)_16.37E Wild Horse Expansion DeferralRevwrkingfile SF 2" xfId="417"/>
    <cellStyle name="_Book1 (2)_16.37E Wild Horse Expansion DeferralRevwrkingfile SF 2 2" xfId="418"/>
    <cellStyle name="_Book1 (2)_16.37E Wild Horse Expansion DeferralRevwrkingfile SF 3" xfId="419"/>
    <cellStyle name="_Book1 (2)_2010 PTC's July1_Dec31 2010 " xfId="420"/>
    <cellStyle name="_Book1 (2)_2010 PTC's Sept10_Aug11 (Version 4)" xfId="421"/>
    <cellStyle name="_Book1 (2)_4 31 Regulatory Assets and Liabilities  7 06- Exhibit D" xfId="422"/>
    <cellStyle name="_Book1 (2)_4 31 Regulatory Assets and Liabilities  7 06- Exhibit D 2" xfId="423"/>
    <cellStyle name="_Book1 (2)_4 31 Regulatory Assets and Liabilities  7 06- Exhibit D 2 2" xfId="424"/>
    <cellStyle name="_Book1 (2)_4 31 Regulatory Assets and Liabilities  7 06- Exhibit D 3" xfId="425"/>
    <cellStyle name="_Book1 (2)_4 32 Regulatory Assets and Liabilities  7 06- Exhibit D" xfId="426"/>
    <cellStyle name="_Book1 (2)_4 32 Regulatory Assets and Liabilities  7 06- Exhibit D 2" xfId="427"/>
    <cellStyle name="_Book1 (2)_4 32 Regulatory Assets and Liabilities  7 06- Exhibit D 2 2" xfId="428"/>
    <cellStyle name="_Book1 (2)_4 32 Regulatory Assets and Liabilities  7 06- Exhibit D 3" xfId="429"/>
    <cellStyle name="_Book1 (2)_Att B to RECs proceeds proposal" xfId="430"/>
    <cellStyle name="_Book1 (2)_Backup for Attachment B 2010-09-09" xfId="431"/>
    <cellStyle name="_Book1 (2)_Bench Request - Attachment B" xfId="432"/>
    <cellStyle name="_Book1 (2)_Book2" xfId="433"/>
    <cellStyle name="_Book1 (2)_Book2 2" xfId="434"/>
    <cellStyle name="_Book1 (2)_Book2 2 2" xfId="435"/>
    <cellStyle name="_Book1 (2)_Book2 3" xfId="436"/>
    <cellStyle name="_Book1 (2)_Book2_Adj Bench DR 3 for Initial Briefs (Electric)" xfId="437"/>
    <cellStyle name="_Book1 (2)_Book2_Adj Bench DR 3 for Initial Briefs (Electric) 2" xfId="438"/>
    <cellStyle name="_Book1 (2)_Book2_Adj Bench DR 3 for Initial Briefs (Electric) 2 2" xfId="439"/>
    <cellStyle name="_Book1 (2)_Book2_Adj Bench DR 3 for Initial Briefs (Electric) 3" xfId="440"/>
    <cellStyle name="_Book1 (2)_Book2_Electric Rev Req Model (2009 GRC) Rebuttal" xfId="441"/>
    <cellStyle name="_Book1 (2)_Book2_Electric Rev Req Model (2009 GRC) Rebuttal 2" xfId="442"/>
    <cellStyle name="_Book1 (2)_Book2_Electric Rev Req Model (2009 GRC) Rebuttal 2 2" xfId="443"/>
    <cellStyle name="_Book1 (2)_Book2_Electric Rev Req Model (2009 GRC) Rebuttal 3" xfId="444"/>
    <cellStyle name="_Book1 (2)_Book2_Electric Rev Req Model (2009 GRC) Rebuttal REmoval of New  WH Solar AdjustMI" xfId="445"/>
    <cellStyle name="_Book1 (2)_Book2_Electric Rev Req Model (2009 GRC) Rebuttal REmoval of New  WH Solar AdjustMI 2" xfId="446"/>
    <cellStyle name="_Book1 (2)_Book2_Electric Rev Req Model (2009 GRC) Rebuttal REmoval of New  WH Solar AdjustMI 2 2" xfId="447"/>
    <cellStyle name="_Book1 (2)_Book2_Electric Rev Req Model (2009 GRC) Rebuttal REmoval of New  WH Solar AdjustMI 3" xfId="448"/>
    <cellStyle name="_Book1 (2)_Book2_Electric Rev Req Model (2009 GRC) Revised 01-18-2010" xfId="449"/>
    <cellStyle name="_Book1 (2)_Book2_Electric Rev Req Model (2009 GRC) Revised 01-18-2010 2" xfId="450"/>
    <cellStyle name="_Book1 (2)_Book2_Electric Rev Req Model (2009 GRC) Revised 01-18-2010 2 2" xfId="451"/>
    <cellStyle name="_Book1 (2)_Book2_Electric Rev Req Model (2009 GRC) Revised 01-18-2010 3" xfId="452"/>
    <cellStyle name="_Book1 (2)_Book2_Final Order Electric EXHIBIT A-1" xfId="453"/>
    <cellStyle name="_Book1 (2)_Book2_Final Order Electric EXHIBIT A-1 2" xfId="454"/>
    <cellStyle name="_Book1 (2)_Book2_Final Order Electric EXHIBIT A-1 2 2" xfId="455"/>
    <cellStyle name="_Book1 (2)_Book2_Final Order Electric EXHIBIT A-1 3" xfId="456"/>
    <cellStyle name="_Book1 (2)_Book4" xfId="457"/>
    <cellStyle name="_Book1 (2)_Book4 2" xfId="458"/>
    <cellStyle name="_Book1 (2)_Book4 2 2" xfId="459"/>
    <cellStyle name="_Book1 (2)_Book4 3" xfId="460"/>
    <cellStyle name="_Book1 (2)_Book9" xfId="461"/>
    <cellStyle name="_Book1 (2)_Book9 2" xfId="462"/>
    <cellStyle name="_Book1 (2)_Book9 2 2" xfId="463"/>
    <cellStyle name="_Book1 (2)_Book9 3" xfId="464"/>
    <cellStyle name="_Book1 (2)_INPUTS" xfId="465"/>
    <cellStyle name="_Book1 (2)_INPUTS 2" xfId="466"/>
    <cellStyle name="_Book1 (2)_INPUTS 2 2" xfId="467"/>
    <cellStyle name="_Book1 (2)_INPUTS 3" xfId="468"/>
    <cellStyle name="_Book1 (2)_Power Costs - Comparison bx Rbtl-Staff-Jt-PC" xfId="469"/>
    <cellStyle name="_Book1 (2)_Power Costs - Comparison bx Rbtl-Staff-Jt-PC 2" xfId="470"/>
    <cellStyle name="_Book1 (2)_Power Costs - Comparison bx Rbtl-Staff-Jt-PC 2 2" xfId="471"/>
    <cellStyle name="_Book1 (2)_Power Costs - Comparison bx Rbtl-Staff-Jt-PC 3" xfId="472"/>
    <cellStyle name="_Book1 (2)_Power Costs - Comparison bx Rbtl-Staff-Jt-PC_Adj Bench DR 3 for Initial Briefs (Electric)" xfId="473"/>
    <cellStyle name="_Book1 (2)_Power Costs - Comparison bx Rbtl-Staff-Jt-PC_Adj Bench DR 3 for Initial Briefs (Electric) 2" xfId="474"/>
    <cellStyle name="_Book1 (2)_Power Costs - Comparison bx Rbtl-Staff-Jt-PC_Adj Bench DR 3 for Initial Briefs (Electric) 2 2" xfId="475"/>
    <cellStyle name="_Book1 (2)_Power Costs - Comparison bx Rbtl-Staff-Jt-PC_Adj Bench DR 3 for Initial Briefs (Electric) 3" xfId="476"/>
    <cellStyle name="_Book1 (2)_Power Costs - Comparison bx Rbtl-Staff-Jt-PC_Electric Rev Req Model (2009 GRC) Rebuttal" xfId="477"/>
    <cellStyle name="_Book1 (2)_Power Costs - Comparison bx Rbtl-Staff-Jt-PC_Electric Rev Req Model (2009 GRC) Rebuttal 2" xfId="478"/>
    <cellStyle name="_Book1 (2)_Power Costs - Comparison bx Rbtl-Staff-Jt-PC_Electric Rev Req Model (2009 GRC) Rebuttal 2 2" xfId="479"/>
    <cellStyle name="_Book1 (2)_Power Costs - Comparison bx Rbtl-Staff-Jt-PC_Electric Rev Req Model (2009 GRC) Rebuttal 3" xfId="480"/>
    <cellStyle name="_Book1 (2)_Power Costs - Comparison bx Rbtl-Staff-Jt-PC_Electric Rev Req Model (2009 GRC) Rebuttal REmoval of New  WH Solar AdjustMI" xfId="481"/>
    <cellStyle name="_Book1 (2)_Power Costs - Comparison bx Rbtl-Staff-Jt-PC_Electric Rev Req Model (2009 GRC) Rebuttal REmoval of New  WH Solar AdjustMI 2" xfId="482"/>
    <cellStyle name="_Book1 (2)_Power Costs - Comparison bx Rbtl-Staff-Jt-PC_Electric Rev Req Model (2009 GRC) Rebuttal REmoval of New  WH Solar AdjustMI 2 2" xfId="483"/>
    <cellStyle name="_Book1 (2)_Power Costs - Comparison bx Rbtl-Staff-Jt-PC_Electric Rev Req Model (2009 GRC) Rebuttal REmoval of New  WH Solar AdjustMI 3" xfId="484"/>
    <cellStyle name="_Book1 (2)_Power Costs - Comparison bx Rbtl-Staff-Jt-PC_Electric Rev Req Model (2009 GRC) Revised 01-18-2010" xfId="485"/>
    <cellStyle name="_Book1 (2)_Power Costs - Comparison bx Rbtl-Staff-Jt-PC_Electric Rev Req Model (2009 GRC) Revised 01-18-2010 2" xfId="486"/>
    <cellStyle name="_Book1 (2)_Power Costs - Comparison bx Rbtl-Staff-Jt-PC_Electric Rev Req Model (2009 GRC) Revised 01-18-2010 2 2" xfId="487"/>
    <cellStyle name="_Book1 (2)_Power Costs - Comparison bx Rbtl-Staff-Jt-PC_Electric Rev Req Model (2009 GRC) Revised 01-18-2010 3" xfId="488"/>
    <cellStyle name="_Book1 (2)_Power Costs - Comparison bx Rbtl-Staff-Jt-PC_Final Order Electric EXHIBIT A-1" xfId="489"/>
    <cellStyle name="_Book1 (2)_Power Costs - Comparison bx Rbtl-Staff-Jt-PC_Final Order Electric EXHIBIT A-1 2" xfId="490"/>
    <cellStyle name="_Book1 (2)_Power Costs - Comparison bx Rbtl-Staff-Jt-PC_Final Order Electric EXHIBIT A-1 2 2" xfId="491"/>
    <cellStyle name="_Book1 (2)_Power Costs - Comparison bx Rbtl-Staff-Jt-PC_Final Order Electric EXHIBIT A-1 3" xfId="492"/>
    <cellStyle name="_Book1 (2)_Production Adj 4.37" xfId="493"/>
    <cellStyle name="_Book1 (2)_Production Adj 4.37 2" xfId="494"/>
    <cellStyle name="_Book1 (2)_Production Adj 4.37 2 2" xfId="495"/>
    <cellStyle name="_Book1 (2)_Production Adj 4.37 3" xfId="496"/>
    <cellStyle name="_Book1 (2)_Purchased Power Adj 4.03" xfId="497"/>
    <cellStyle name="_Book1 (2)_Purchased Power Adj 4.03 2" xfId="498"/>
    <cellStyle name="_Book1 (2)_Purchased Power Adj 4.03 2 2" xfId="499"/>
    <cellStyle name="_Book1 (2)_Purchased Power Adj 4.03 3" xfId="500"/>
    <cellStyle name="_Book1 (2)_Rebuttal Power Costs" xfId="501"/>
    <cellStyle name="_Book1 (2)_Rebuttal Power Costs 2" xfId="502"/>
    <cellStyle name="_Book1 (2)_Rebuttal Power Costs 2 2" xfId="503"/>
    <cellStyle name="_Book1 (2)_Rebuttal Power Costs 3" xfId="504"/>
    <cellStyle name="_Book1 (2)_Rebuttal Power Costs_Adj Bench DR 3 for Initial Briefs (Electric)" xfId="505"/>
    <cellStyle name="_Book1 (2)_Rebuttal Power Costs_Adj Bench DR 3 for Initial Briefs (Electric) 2" xfId="506"/>
    <cellStyle name="_Book1 (2)_Rebuttal Power Costs_Adj Bench DR 3 for Initial Briefs (Electric) 2 2" xfId="507"/>
    <cellStyle name="_Book1 (2)_Rebuttal Power Costs_Adj Bench DR 3 for Initial Briefs (Electric) 3" xfId="508"/>
    <cellStyle name="_Book1 (2)_Rebuttal Power Costs_Electric Rev Req Model (2009 GRC) Rebuttal" xfId="509"/>
    <cellStyle name="_Book1 (2)_Rebuttal Power Costs_Electric Rev Req Model (2009 GRC) Rebuttal 2" xfId="510"/>
    <cellStyle name="_Book1 (2)_Rebuttal Power Costs_Electric Rev Req Model (2009 GRC) Rebuttal 2 2" xfId="511"/>
    <cellStyle name="_Book1 (2)_Rebuttal Power Costs_Electric Rev Req Model (2009 GRC) Rebuttal 3" xfId="512"/>
    <cellStyle name="_Book1 (2)_Rebuttal Power Costs_Electric Rev Req Model (2009 GRC) Rebuttal REmoval of New  WH Solar AdjustMI" xfId="513"/>
    <cellStyle name="_Book1 (2)_Rebuttal Power Costs_Electric Rev Req Model (2009 GRC) Rebuttal REmoval of New  WH Solar AdjustMI 2" xfId="514"/>
    <cellStyle name="_Book1 (2)_Rebuttal Power Costs_Electric Rev Req Model (2009 GRC) Rebuttal REmoval of New  WH Solar AdjustMI 2 2" xfId="515"/>
    <cellStyle name="_Book1 (2)_Rebuttal Power Costs_Electric Rev Req Model (2009 GRC) Rebuttal REmoval of New  WH Solar AdjustMI 3" xfId="516"/>
    <cellStyle name="_Book1 (2)_Rebuttal Power Costs_Electric Rev Req Model (2009 GRC) Revised 01-18-2010" xfId="517"/>
    <cellStyle name="_Book1 (2)_Rebuttal Power Costs_Electric Rev Req Model (2009 GRC) Revised 01-18-2010 2" xfId="518"/>
    <cellStyle name="_Book1 (2)_Rebuttal Power Costs_Electric Rev Req Model (2009 GRC) Revised 01-18-2010 2 2" xfId="519"/>
    <cellStyle name="_Book1 (2)_Rebuttal Power Costs_Electric Rev Req Model (2009 GRC) Revised 01-18-2010 3" xfId="520"/>
    <cellStyle name="_Book1 (2)_Rebuttal Power Costs_Final Order Electric EXHIBIT A-1" xfId="521"/>
    <cellStyle name="_Book1 (2)_Rebuttal Power Costs_Final Order Electric EXHIBIT A-1 2" xfId="522"/>
    <cellStyle name="_Book1 (2)_Rebuttal Power Costs_Final Order Electric EXHIBIT A-1 2 2" xfId="523"/>
    <cellStyle name="_Book1 (2)_Rebuttal Power Costs_Final Order Electric EXHIBIT A-1 3" xfId="524"/>
    <cellStyle name="_Book1 (2)_RECS vs PTC's w Interest 6-28-10" xfId="525"/>
    <cellStyle name="_Book1 (2)_ROR &amp; CONV FACTOR" xfId="526"/>
    <cellStyle name="_Book1 (2)_ROR &amp; CONV FACTOR 2" xfId="527"/>
    <cellStyle name="_Book1 (2)_ROR &amp; CONV FACTOR 2 2" xfId="528"/>
    <cellStyle name="_Book1 (2)_ROR &amp; CONV FACTOR 3" xfId="529"/>
    <cellStyle name="_Book1 (2)_ROR 5.02" xfId="530"/>
    <cellStyle name="_Book1 (2)_ROR 5.02 2" xfId="531"/>
    <cellStyle name="_Book1 (2)_ROR 5.02 2 2" xfId="532"/>
    <cellStyle name="_Book1 (2)_ROR 5.02 3" xfId="533"/>
    <cellStyle name="_Book1 10" xfId="534"/>
    <cellStyle name="_Book1 10 2" xfId="535"/>
    <cellStyle name="_Book1 11" xfId="536"/>
    <cellStyle name="_Book1 2" xfId="537"/>
    <cellStyle name="_Book1 2 2" xfId="538"/>
    <cellStyle name="_Book1 2 2 2" xfId="539"/>
    <cellStyle name="_Book1 2 3" xfId="540"/>
    <cellStyle name="_Book1 3" xfId="541"/>
    <cellStyle name="_Book1 3 2" xfId="542"/>
    <cellStyle name="_Book1 4" xfId="543"/>
    <cellStyle name="_Book1 4 2" xfId="544"/>
    <cellStyle name="_Book1 5" xfId="545"/>
    <cellStyle name="_Book1 5 2" xfId="546"/>
    <cellStyle name="_Book1 6" xfId="547"/>
    <cellStyle name="_Book1 6 2" xfId="548"/>
    <cellStyle name="_Book1 7" xfId="549"/>
    <cellStyle name="_Book1 7 2" xfId="550"/>
    <cellStyle name="_Book1 8" xfId="551"/>
    <cellStyle name="_Book1 8 2" xfId="552"/>
    <cellStyle name="_Book1 9" xfId="553"/>
    <cellStyle name="_Book1 9 2" xfId="554"/>
    <cellStyle name="_Book1_(C) WHE Proforma with ITC cash grant 10 Yr Amort_for deferral_102809" xfId="555"/>
    <cellStyle name="_Book1_(C) WHE Proforma with ITC cash grant 10 Yr Amort_for deferral_102809 2" xfId="556"/>
    <cellStyle name="_Book1_(C) WHE Proforma with ITC cash grant 10 Yr Amort_for deferral_102809 2 2" xfId="557"/>
    <cellStyle name="_Book1_(C) WHE Proforma with ITC cash grant 10 Yr Amort_for deferral_102809 3" xfId="558"/>
    <cellStyle name="_Book1_(C) WHE Proforma with ITC cash grant 10 Yr Amort_for deferral_102809_16.07E Wild Horse Wind Expansionwrkingfile" xfId="559"/>
    <cellStyle name="_Book1_(C) WHE Proforma with ITC cash grant 10 Yr Amort_for deferral_102809_16.07E Wild Horse Wind Expansionwrkingfile 2" xfId="560"/>
    <cellStyle name="_Book1_(C) WHE Proforma with ITC cash grant 10 Yr Amort_for deferral_102809_16.07E Wild Horse Wind Expansionwrkingfile 2 2" xfId="561"/>
    <cellStyle name="_Book1_(C) WHE Proforma with ITC cash grant 10 Yr Amort_for deferral_102809_16.07E Wild Horse Wind Expansionwrkingfile 3" xfId="562"/>
    <cellStyle name="_Book1_(C) WHE Proforma with ITC cash grant 10 Yr Amort_for deferral_102809_16.07E Wild Horse Wind Expansionwrkingfile SF" xfId="563"/>
    <cellStyle name="_Book1_(C) WHE Proforma with ITC cash grant 10 Yr Amort_for deferral_102809_16.07E Wild Horse Wind Expansionwrkingfile SF 2" xfId="564"/>
    <cellStyle name="_Book1_(C) WHE Proforma with ITC cash grant 10 Yr Amort_for deferral_102809_16.07E Wild Horse Wind Expansionwrkingfile SF 2 2" xfId="565"/>
    <cellStyle name="_Book1_(C) WHE Proforma with ITC cash grant 10 Yr Amort_for deferral_102809_16.07E Wild Horse Wind Expansionwrkingfile SF 3" xfId="566"/>
    <cellStyle name="_Book1_(C) WHE Proforma with ITC cash grant 10 Yr Amort_for deferral_102809_16.37E Wild Horse Expansion DeferralRevwrkingfile SF" xfId="567"/>
    <cellStyle name="_Book1_(C) WHE Proforma with ITC cash grant 10 Yr Amort_for deferral_102809_16.37E Wild Horse Expansion DeferralRevwrkingfile SF 2" xfId="568"/>
    <cellStyle name="_Book1_(C) WHE Proforma with ITC cash grant 10 Yr Amort_for deferral_102809_16.37E Wild Horse Expansion DeferralRevwrkingfile SF 2 2" xfId="569"/>
    <cellStyle name="_Book1_(C) WHE Proforma with ITC cash grant 10 Yr Amort_for deferral_102809_16.37E Wild Horse Expansion DeferralRevwrkingfile SF 3" xfId="570"/>
    <cellStyle name="_Book1_(C) WHE Proforma with ITC cash grant 10 Yr Amort_for rebuttal_120709" xfId="571"/>
    <cellStyle name="_Book1_(C) WHE Proforma with ITC cash grant 10 Yr Amort_for rebuttal_120709 2" xfId="572"/>
    <cellStyle name="_Book1_(C) WHE Proforma with ITC cash grant 10 Yr Amort_for rebuttal_120709 2 2" xfId="573"/>
    <cellStyle name="_Book1_(C) WHE Proforma with ITC cash grant 10 Yr Amort_for rebuttal_120709 3" xfId="574"/>
    <cellStyle name="_Book1_04.07E Wild Horse Wind Expansion" xfId="575"/>
    <cellStyle name="_Book1_04.07E Wild Horse Wind Expansion 2" xfId="576"/>
    <cellStyle name="_Book1_04.07E Wild Horse Wind Expansion 2 2" xfId="577"/>
    <cellStyle name="_Book1_04.07E Wild Horse Wind Expansion 3" xfId="578"/>
    <cellStyle name="_Book1_04.07E Wild Horse Wind Expansion_16.07E Wild Horse Wind Expansionwrkingfile" xfId="579"/>
    <cellStyle name="_Book1_04.07E Wild Horse Wind Expansion_16.07E Wild Horse Wind Expansionwrkingfile 2" xfId="580"/>
    <cellStyle name="_Book1_04.07E Wild Horse Wind Expansion_16.07E Wild Horse Wind Expansionwrkingfile 2 2" xfId="581"/>
    <cellStyle name="_Book1_04.07E Wild Horse Wind Expansion_16.07E Wild Horse Wind Expansionwrkingfile 3" xfId="582"/>
    <cellStyle name="_Book1_04.07E Wild Horse Wind Expansion_16.07E Wild Horse Wind Expansionwrkingfile SF" xfId="583"/>
    <cellStyle name="_Book1_04.07E Wild Horse Wind Expansion_16.07E Wild Horse Wind Expansionwrkingfile SF 2" xfId="584"/>
    <cellStyle name="_Book1_04.07E Wild Horse Wind Expansion_16.07E Wild Horse Wind Expansionwrkingfile SF 2 2" xfId="585"/>
    <cellStyle name="_Book1_04.07E Wild Horse Wind Expansion_16.07E Wild Horse Wind Expansionwrkingfile SF 3" xfId="586"/>
    <cellStyle name="_Book1_04.07E Wild Horse Wind Expansion_16.37E Wild Horse Expansion DeferralRevwrkingfile SF" xfId="587"/>
    <cellStyle name="_Book1_04.07E Wild Horse Wind Expansion_16.37E Wild Horse Expansion DeferralRevwrkingfile SF 2" xfId="588"/>
    <cellStyle name="_Book1_04.07E Wild Horse Wind Expansion_16.37E Wild Horse Expansion DeferralRevwrkingfile SF 2 2" xfId="589"/>
    <cellStyle name="_Book1_04.07E Wild Horse Wind Expansion_16.37E Wild Horse Expansion DeferralRevwrkingfile SF 3" xfId="590"/>
    <cellStyle name="_Book1_16.07E Wild Horse Wind Expansionwrkingfile" xfId="591"/>
    <cellStyle name="_Book1_16.07E Wild Horse Wind Expansionwrkingfile 2" xfId="592"/>
    <cellStyle name="_Book1_16.07E Wild Horse Wind Expansionwrkingfile 2 2" xfId="593"/>
    <cellStyle name="_Book1_16.07E Wild Horse Wind Expansionwrkingfile 3" xfId="594"/>
    <cellStyle name="_Book1_16.07E Wild Horse Wind Expansionwrkingfile SF" xfId="595"/>
    <cellStyle name="_Book1_16.07E Wild Horse Wind Expansionwrkingfile SF 2" xfId="596"/>
    <cellStyle name="_Book1_16.07E Wild Horse Wind Expansionwrkingfile SF 2 2" xfId="597"/>
    <cellStyle name="_Book1_16.07E Wild Horse Wind Expansionwrkingfile SF 3" xfId="598"/>
    <cellStyle name="_Book1_16.37E Wild Horse Expansion DeferralRevwrkingfile SF" xfId="599"/>
    <cellStyle name="_Book1_16.37E Wild Horse Expansion DeferralRevwrkingfile SF 2" xfId="600"/>
    <cellStyle name="_Book1_16.37E Wild Horse Expansion DeferralRevwrkingfile SF 2 2" xfId="601"/>
    <cellStyle name="_Book1_16.37E Wild Horse Expansion DeferralRevwrkingfile SF 3" xfId="602"/>
    <cellStyle name="_Book1_4 31 Regulatory Assets and Liabilities  7 06- Exhibit D" xfId="603"/>
    <cellStyle name="_Book1_4 31 Regulatory Assets and Liabilities  7 06- Exhibit D 2" xfId="604"/>
    <cellStyle name="_Book1_4 31 Regulatory Assets and Liabilities  7 06- Exhibit D 2 2" xfId="605"/>
    <cellStyle name="_Book1_4 31 Regulatory Assets and Liabilities  7 06- Exhibit D 3" xfId="606"/>
    <cellStyle name="_Book1_4 32 Regulatory Assets and Liabilities  7 06- Exhibit D" xfId="607"/>
    <cellStyle name="_Book1_4 32 Regulatory Assets and Liabilities  7 06- Exhibit D 2" xfId="608"/>
    <cellStyle name="_Book1_4 32 Regulatory Assets and Liabilities  7 06- Exhibit D 2 2" xfId="609"/>
    <cellStyle name="_Book1_4 32 Regulatory Assets and Liabilities  7 06- Exhibit D 3" xfId="610"/>
    <cellStyle name="_Book1_Book2" xfId="611"/>
    <cellStyle name="_Book1_Book2 2" xfId="612"/>
    <cellStyle name="_Book1_Book2 2 2" xfId="613"/>
    <cellStyle name="_Book1_Book2 3" xfId="614"/>
    <cellStyle name="_Book1_Book2_Adj Bench DR 3 for Initial Briefs (Electric)" xfId="615"/>
    <cellStyle name="_Book1_Book2_Adj Bench DR 3 for Initial Briefs (Electric) 2" xfId="616"/>
    <cellStyle name="_Book1_Book2_Adj Bench DR 3 for Initial Briefs (Electric) 2 2" xfId="617"/>
    <cellStyle name="_Book1_Book2_Adj Bench DR 3 for Initial Briefs (Electric) 3" xfId="618"/>
    <cellStyle name="_Book1_Book2_Electric Rev Req Model (2009 GRC) Rebuttal" xfId="619"/>
    <cellStyle name="_Book1_Book2_Electric Rev Req Model (2009 GRC) Rebuttal 2" xfId="620"/>
    <cellStyle name="_Book1_Book2_Electric Rev Req Model (2009 GRC) Rebuttal 2 2" xfId="621"/>
    <cellStyle name="_Book1_Book2_Electric Rev Req Model (2009 GRC) Rebuttal 3" xfId="622"/>
    <cellStyle name="_Book1_Book2_Electric Rev Req Model (2009 GRC) Rebuttal REmoval of New  WH Solar AdjustMI" xfId="623"/>
    <cellStyle name="_Book1_Book2_Electric Rev Req Model (2009 GRC) Rebuttal REmoval of New  WH Solar AdjustMI 2" xfId="624"/>
    <cellStyle name="_Book1_Book2_Electric Rev Req Model (2009 GRC) Rebuttal REmoval of New  WH Solar AdjustMI 2 2" xfId="625"/>
    <cellStyle name="_Book1_Book2_Electric Rev Req Model (2009 GRC) Rebuttal REmoval of New  WH Solar AdjustMI 3" xfId="626"/>
    <cellStyle name="_Book1_Book2_Electric Rev Req Model (2009 GRC) Revised 01-18-2010" xfId="627"/>
    <cellStyle name="_Book1_Book2_Electric Rev Req Model (2009 GRC) Revised 01-18-2010 2" xfId="628"/>
    <cellStyle name="_Book1_Book2_Electric Rev Req Model (2009 GRC) Revised 01-18-2010 2 2" xfId="629"/>
    <cellStyle name="_Book1_Book2_Electric Rev Req Model (2009 GRC) Revised 01-18-2010 3" xfId="630"/>
    <cellStyle name="_Book1_Book2_Final Order Electric EXHIBIT A-1" xfId="631"/>
    <cellStyle name="_Book1_Book2_Final Order Electric EXHIBIT A-1 2" xfId="632"/>
    <cellStyle name="_Book1_Book2_Final Order Electric EXHIBIT A-1 2 2" xfId="633"/>
    <cellStyle name="_Book1_Book2_Final Order Electric EXHIBIT A-1 3" xfId="634"/>
    <cellStyle name="_Book1_Book4" xfId="635"/>
    <cellStyle name="_Book1_Book4 2" xfId="636"/>
    <cellStyle name="_Book1_Book4 2 2" xfId="637"/>
    <cellStyle name="_Book1_Book4 3" xfId="638"/>
    <cellStyle name="_Book1_Book9" xfId="639"/>
    <cellStyle name="_Book1_Book9 2" xfId="640"/>
    <cellStyle name="_Book1_Book9 2 2" xfId="641"/>
    <cellStyle name="_Book1_Book9 3" xfId="642"/>
    <cellStyle name="_Book1_Electric COS Inputs" xfId="643"/>
    <cellStyle name="_Book1_Electric COS Inputs 2" xfId="644"/>
    <cellStyle name="_Book1_Electric COS Inputs 2 2" xfId="645"/>
    <cellStyle name="_Book1_Electric COS Inputs 2 2 2" xfId="646"/>
    <cellStyle name="_Book1_Electric COS Inputs 2 3" xfId="647"/>
    <cellStyle name="_Book1_Electric COS Inputs 2 3 2" xfId="648"/>
    <cellStyle name="_Book1_Electric COS Inputs 2 4" xfId="649"/>
    <cellStyle name="_Book1_Electric COS Inputs 2 4 2" xfId="650"/>
    <cellStyle name="_Book1_Electric COS Inputs 3" xfId="651"/>
    <cellStyle name="_Book1_Electric COS Inputs 3 2" xfId="652"/>
    <cellStyle name="_Book1_Electric COS Inputs 4" xfId="653"/>
    <cellStyle name="_Book1_Electric COS Inputs 4 2" xfId="654"/>
    <cellStyle name="_Book1_Electric COS Inputs 5" xfId="655"/>
    <cellStyle name="_Book1_Power Costs - Comparison bx Rbtl-Staff-Jt-PC" xfId="656"/>
    <cellStyle name="_Book1_Power Costs - Comparison bx Rbtl-Staff-Jt-PC 2" xfId="657"/>
    <cellStyle name="_Book1_Power Costs - Comparison bx Rbtl-Staff-Jt-PC 2 2" xfId="658"/>
    <cellStyle name="_Book1_Power Costs - Comparison bx Rbtl-Staff-Jt-PC 3" xfId="659"/>
    <cellStyle name="_Book1_Power Costs - Comparison bx Rbtl-Staff-Jt-PC_Adj Bench DR 3 for Initial Briefs (Electric)" xfId="660"/>
    <cellStyle name="_Book1_Power Costs - Comparison bx Rbtl-Staff-Jt-PC_Adj Bench DR 3 for Initial Briefs (Electric) 2" xfId="661"/>
    <cellStyle name="_Book1_Power Costs - Comparison bx Rbtl-Staff-Jt-PC_Adj Bench DR 3 for Initial Briefs (Electric) 2 2" xfId="662"/>
    <cellStyle name="_Book1_Power Costs - Comparison bx Rbtl-Staff-Jt-PC_Adj Bench DR 3 for Initial Briefs (Electric) 3" xfId="663"/>
    <cellStyle name="_Book1_Power Costs - Comparison bx Rbtl-Staff-Jt-PC_Electric Rev Req Model (2009 GRC) Rebuttal" xfId="664"/>
    <cellStyle name="_Book1_Power Costs - Comparison bx Rbtl-Staff-Jt-PC_Electric Rev Req Model (2009 GRC) Rebuttal 2" xfId="665"/>
    <cellStyle name="_Book1_Power Costs - Comparison bx Rbtl-Staff-Jt-PC_Electric Rev Req Model (2009 GRC) Rebuttal 2 2" xfId="666"/>
    <cellStyle name="_Book1_Power Costs - Comparison bx Rbtl-Staff-Jt-PC_Electric Rev Req Model (2009 GRC) Rebuttal 3" xfId="667"/>
    <cellStyle name="_Book1_Power Costs - Comparison bx Rbtl-Staff-Jt-PC_Electric Rev Req Model (2009 GRC) Rebuttal REmoval of New  WH Solar AdjustMI" xfId="668"/>
    <cellStyle name="_Book1_Power Costs - Comparison bx Rbtl-Staff-Jt-PC_Electric Rev Req Model (2009 GRC) Rebuttal REmoval of New  WH Solar AdjustMI 2" xfId="669"/>
    <cellStyle name="_Book1_Power Costs - Comparison bx Rbtl-Staff-Jt-PC_Electric Rev Req Model (2009 GRC) Rebuttal REmoval of New  WH Solar AdjustMI 2 2" xfId="670"/>
    <cellStyle name="_Book1_Power Costs - Comparison bx Rbtl-Staff-Jt-PC_Electric Rev Req Model (2009 GRC) Rebuttal REmoval of New  WH Solar AdjustMI 3" xfId="671"/>
    <cellStyle name="_Book1_Power Costs - Comparison bx Rbtl-Staff-Jt-PC_Electric Rev Req Model (2009 GRC) Revised 01-18-2010" xfId="672"/>
    <cellStyle name="_Book1_Power Costs - Comparison bx Rbtl-Staff-Jt-PC_Electric Rev Req Model (2009 GRC) Revised 01-18-2010 2" xfId="673"/>
    <cellStyle name="_Book1_Power Costs - Comparison bx Rbtl-Staff-Jt-PC_Electric Rev Req Model (2009 GRC) Revised 01-18-2010 2 2" xfId="674"/>
    <cellStyle name="_Book1_Power Costs - Comparison bx Rbtl-Staff-Jt-PC_Electric Rev Req Model (2009 GRC) Revised 01-18-2010 3" xfId="675"/>
    <cellStyle name="_Book1_Power Costs - Comparison bx Rbtl-Staff-Jt-PC_Final Order Electric EXHIBIT A-1" xfId="676"/>
    <cellStyle name="_Book1_Power Costs - Comparison bx Rbtl-Staff-Jt-PC_Final Order Electric EXHIBIT A-1 2" xfId="677"/>
    <cellStyle name="_Book1_Power Costs - Comparison bx Rbtl-Staff-Jt-PC_Final Order Electric EXHIBIT A-1 2 2" xfId="678"/>
    <cellStyle name="_Book1_Power Costs - Comparison bx Rbtl-Staff-Jt-PC_Final Order Electric EXHIBIT A-1 3" xfId="679"/>
    <cellStyle name="_Book1_Production Adj 4.37" xfId="680"/>
    <cellStyle name="_Book1_Production Adj 4.37 2" xfId="681"/>
    <cellStyle name="_Book1_Production Adj 4.37 2 2" xfId="682"/>
    <cellStyle name="_Book1_Production Adj 4.37 3" xfId="683"/>
    <cellStyle name="_Book1_Purchased Power Adj 4.03" xfId="684"/>
    <cellStyle name="_Book1_Purchased Power Adj 4.03 2" xfId="685"/>
    <cellStyle name="_Book1_Purchased Power Adj 4.03 2 2" xfId="686"/>
    <cellStyle name="_Book1_Purchased Power Adj 4.03 3" xfId="687"/>
    <cellStyle name="_Book1_Rebuttal Power Costs" xfId="688"/>
    <cellStyle name="_Book1_Rebuttal Power Costs 2" xfId="689"/>
    <cellStyle name="_Book1_Rebuttal Power Costs 2 2" xfId="690"/>
    <cellStyle name="_Book1_Rebuttal Power Costs 3" xfId="691"/>
    <cellStyle name="_Book1_Rebuttal Power Costs_Adj Bench DR 3 for Initial Briefs (Electric)" xfId="692"/>
    <cellStyle name="_Book1_Rebuttal Power Costs_Adj Bench DR 3 for Initial Briefs (Electric) 2" xfId="693"/>
    <cellStyle name="_Book1_Rebuttal Power Costs_Adj Bench DR 3 for Initial Briefs (Electric) 2 2" xfId="694"/>
    <cellStyle name="_Book1_Rebuttal Power Costs_Adj Bench DR 3 for Initial Briefs (Electric) 3" xfId="695"/>
    <cellStyle name="_Book1_Rebuttal Power Costs_Electric Rev Req Model (2009 GRC) Rebuttal" xfId="696"/>
    <cellStyle name="_Book1_Rebuttal Power Costs_Electric Rev Req Model (2009 GRC) Rebuttal 2" xfId="697"/>
    <cellStyle name="_Book1_Rebuttal Power Costs_Electric Rev Req Model (2009 GRC) Rebuttal 2 2" xfId="698"/>
    <cellStyle name="_Book1_Rebuttal Power Costs_Electric Rev Req Model (2009 GRC) Rebuttal 3" xfId="699"/>
    <cellStyle name="_Book1_Rebuttal Power Costs_Electric Rev Req Model (2009 GRC) Rebuttal REmoval of New  WH Solar AdjustMI" xfId="700"/>
    <cellStyle name="_Book1_Rebuttal Power Costs_Electric Rev Req Model (2009 GRC) Rebuttal REmoval of New  WH Solar AdjustMI 2" xfId="701"/>
    <cellStyle name="_Book1_Rebuttal Power Costs_Electric Rev Req Model (2009 GRC) Rebuttal REmoval of New  WH Solar AdjustMI 2 2" xfId="702"/>
    <cellStyle name="_Book1_Rebuttal Power Costs_Electric Rev Req Model (2009 GRC) Rebuttal REmoval of New  WH Solar AdjustMI 3" xfId="703"/>
    <cellStyle name="_Book1_Rebuttal Power Costs_Electric Rev Req Model (2009 GRC) Revised 01-18-2010" xfId="704"/>
    <cellStyle name="_Book1_Rebuttal Power Costs_Electric Rev Req Model (2009 GRC) Revised 01-18-2010 2" xfId="705"/>
    <cellStyle name="_Book1_Rebuttal Power Costs_Electric Rev Req Model (2009 GRC) Revised 01-18-2010 2 2" xfId="706"/>
    <cellStyle name="_Book1_Rebuttal Power Costs_Electric Rev Req Model (2009 GRC) Revised 01-18-2010 3" xfId="707"/>
    <cellStyle name="_Book1_Rebuttal Power Costs_Final Order Electric EXHIBIT A-1" xfId="708"/>
    <cellStyle name="_Book1_Rebuttal Power Costs_Final Order Electric EXHIBIT A-1 2" xfId="709"/>
    <cellStyle name="_Book1_Rebuttal Power Costs_Final Order Electric EXHIBIT A-1 2 2" xfId="710"/>
    <cellStyle name="_Book1_Rebuttal Power Costs_Final Order Electric EXHIBIT A-1 3" xfId="711"/>
    <cellStyle name="_Book1_ROR 5.02" xfId="712"/>
    <cellStyle name="_Book1_ROR 5.02 2" xfId="713"/>
    <cellStyle name="_Book1_ROR 5.02 2 2" xfId="714"/>
    <cellStyle name="_Book1_ROR 5.02 3" xfId="715"/>
    <cellStyle name="_Book2" xfId="716"/>
    <cellStyle name="_x0013__Book2" xfId="717"/>
    <cellStyle name="_Book2 10" xfId="718"/>
    <cellStyle name="_x0013__Book2 10" xfId="719"/>
    <cellStyle name="_Book2 10 2" xfId="720"/>
    <cellStyle name="_Book2 11" xfId="721"/>
    <cellStyle name="_Book2 11 2" xfId="722"/>
    <cellStyle name="_Book2 12" xfId="723"/>
    <cellStyle name="_Book2 12 2" xfId="724"/>
    <cellStyle name="_Book2 13" xfId="725"/>
    <cellStyle name="_Book2 13 2" xfId="726"/>
    <cellStyle name="_Book2 14" xfId="727"/>
    <cellStyle name="_Book2 14 2" xfId="728"/>
    <cellStyle name="_Book2 15" xfId="729"/>
    <cellStyle name="_Book2 15 2" xfId="730"/>
    <cellStyle name="_Book2 16" xfId="731"/>
    <cellStyle name="_Book2 16 2" xfId="732"/>
    <cellStyle name="_Book2 17" xfId="733"/>
    <cellStyle name="_Book2 17 2" xfId="734"/>
    <cellStyle name="_Book2 18" xfId="735"/>
    <cellStyle name="_Book2 18 2" xfId="736"/>
    <cellStyle name="_Book2 19" xfId="737"/>
    <cellStyle name="_Book2 2" xfId="738"/>
    <cellStyle name="_x0013__Book2 2" xfId="739"/>
    <cellStyle name="_Book2 2 10" xfId="740"/>
    <cellStyle name="_Book2 2 2" xfId="741"/>
    <cellStyle name="_x0013__Book2 2 2" xfId="742"/>
    <cellStyle name="_Book2 2 2 2" xfId="743"/>
    <cellStyle name="_Book2 2 3" xfId="744"/>
    <cellStyle name="_Book2 2 3 2" xfId="745"/>
    <cellStyle name="_Book2 2 4" xfId="746"/>
    <cellStyle name="_Book2 2 4 2" xfId="747"/>
    <cellStyle name="_Book2 2 5" xfId="748"/>
    <cellStyle name="_Book2 2 5 2" xfId="749"/>
    <cellStyle name="_Book2 2 6" xfId="750"/>
    <cellStyle name="_Book2 2 6 2" xfId="751"/>
    <cellStyle name="_Book2 2 7" xfId="752"/>
    <cellStyle name="_Book2 2 7 2" xfId="753"/>
    <cellStyle name="_Book2 2 8" xfId="754"/>
    <cellStyle name="_Book2 2 8 2" xfId="755"/>
    <cellStyle name="_Book2 2 9" xfId="756"/>
    <cellStyle name="_Book2 2 9 2" xfId="757"/>
    <cellStyle name="_Book2 20" xfId="758"/>
    <cellStyle name="_Book2 21" xfId="759"/>
    <cellStyle name="_Book2 22" xfId="760"/>
    <cellStyle name="_Book2 23" xfId="761"/>
    <cellStyle name="_Book2 24" xfId="762"/>
    <cellStyle name="_Book2 25" xfId="763"/>
    <cellStyle name="_Book2 26" xfId="764"/>
    <cellStyle name="_Book2 27" xfId="765"/>
    <cellStyle name="_Book2 28" xfId="766"/>
    <cellStyle name="_Book2 29" xfId="767"/>
    <cellStyle name="_Book2 3" xfId="768"/>
    <cellStyle name="_x0013__Book2 3" xfId="769"/>
    <cellStyle name="_Book2 3 10" xfId="770"/>
    <cellStyle name="_Book2 3 10 2" xfId="771"/>
    <cellStyle name="_Book2 3 11" xfId="772"/>
    <cellStyle name="_Book2 3 11 2" xfId="773"/>
    <cellStyle name="_Book2 3 12" xfId="774"/>
    <cellStyle name="_Book2 3 12 2" xfId="775"/>
    <cellStyle name="_Book2 3 13" xfId="776"/>
    <cellStyle name="_Book2 3 13 2" xfId="777"/>
    <cellStyle name="_Book2 3 14" xfId="778"/>
    <cellStyle name="_Book2 3 14 2" xfId="779"/>
    <cellStyle name="_Book2 3 15" xfId="780"/>
    <cellStyle name="_Book2 3 15 2" xfId="781"/>
    <cellStyle name="_Book2 3 16" xfId="782"/>
    <cellStyle name="_Book2 3 16 2" xfId="783"/>
    <cellStyle name="_Book2 3 17" xfId="784"/>
    <cellStyle name="_Book2 3 17 2" xfId="785"/>
    <cellStyle name="_Book2 3 18" xfId="786"/>
    <cellStyle name="_Book2 3 18 2" xfId="787"/>
    <cellStyle name="_Book2 3 19" xfId="788"/>
    <cellStyle name="_Book2 3 19 2" xfId="789"/>
    <cellStyle name="_Book2 3 2" xfId="790"/>
    <cellStyle name="_x0013__Book2 3 2" xfId="791"/>
    <cellStyle name="_Book2 3 2 2" xfId="792"/>
    <cellStyle name="_Book2 3 20" xfId="793"/>
    <cellStyle name="_Book2 3 20 2" xfId="794"/>
    <cellStyle name="_Book2 3 21" xfId="795"/>
    <cellStyle name="_Book2 3 21 2" xfId="796"/>
    <cellStyle name="_Book2 3 22" xfId="797"/>
    <cellStyle name="_Book2 3 23" xfId="798"/>
    <cellStyle name="_Book2 3 24" xfId="799"/>
    <cellStyle name="_Book2 3 25" xfId="800"/>
    <cellStyle name="_Book2 3 26" xfId="801"/>
    <cellStyle name="_Book2 3 27" xfId="802"/>
    <cellStyle name="_Book2 3 28" xfId="803"/>
    <cellStyle name="_Book2 3 29" xfId="804"/>
    <cellStyle name="_Book2 3 3" xfId="805"/>
    <cellStyle name="_Book2 3 3 2" xfId="806"/>
    <cellStyle name="_Book2 3 30" xfId="807"/>
    <cellStyle name="_Book2 3 31" xfId="808"/>
    <cellStyle name="_Book2 3 32" xfId="809"/>
    <cellStyle name="_Book2 3 33" xfId="810"/>
    <cellStyle name="_Book2 3 34" xfId="811"/>
    <cellStyle name="_Book2 3 35" xfId="812"/>
    <cellStyle name="_Book2 3 36" xfId="813"/>
    <cellStyle name="_Book2 3 37" xfId="814"/>
    <cellStyle name="_Book2 3 38" xfId="815"/>
    <cellStyle name="_Book2 3 39" xfId="816"/>
    <cellStyle name="_Book2 3 4" xfId="817"/>
    <cellStyle name="_Book2 3 4 2" xfId="818"/>
    <cellStyle name="_Book2 3 40" xfId="819"/>
    <cellStyle name="_Book2 3 41" xfId="820"/>
    <cellStyle name="_Book2 3 42" xfId="821"/>
    <cellStyle name="_Book2 3 43" xfId="822"/>
    <cellStyle name="_Book2 3 44" xfId="823"/>
    <cellStyle name="_Book2 3 45" xfId="824"/>
    <cellStyle name="_Book2 3 5" xfId="825"/>
    <cellStyle name="_Book2 3 5 2" xfId="826"/>
    <cellStyle name="_Book2 3 6" xfId="827"/>
    <cellStyle name="_Book2 3 6 2" xfId="828"/>
    <cellStyle name="_Book2 3 7" xfId="829"/>
    <cellStyle name="_Book2 3 7 2" xfId="830"/>
    <cellStyle name="_Book2 3 8" xfId="831"/>
    <cellStyle name="_Book2 3 8 2" xfId="832"/>
    <cellStyle name="_Book2 3 9" xfId="833"/>
    <cellStyle name="_Book2 3 9 2" xfId="834"/>
    <cellStyle name="_Book2 30" xfId="835"/>
    <cellStyle name="_Book2 31" xfId="836"/>
    <cellStyle name="_Book2 32" xfId="837"/>
    <cellStyle name="_Book2 33" xfId="838"/>
    <cellStyle name="_Book2 4" xfId="839"/>
    <cellStyle name="_x0013__Book2 4" xfId="840"/>
    <cellStyle name="_Book2 4 10" xfId="841"/>
    <cellStyle name="_Book2 4 10 2" xfId="842"/>
    <cellStyle name="_Book2 4 11" xfId="843"/>
    <cellStyle name="_Book2 4 11 2" xfId="844"/>
    <cellStyle name="_Book2 4 12" xfId="845"/>
    <cellStyle name="_Book2 4 12 2" xfId="846"/>
    <cellStyle name="_Book2 4 13" xfId="847"/>
    <cellStyle name="_Book2 4 13 2" xfId="848"/>
    <cellStyle name="_Book2 4 14" xfId="849"/>
    <cellStyle name="_Book2 4 14 2" xfId="850"/>
    <cellStyle name="_Book2 4 15" xfId="851"/>
    <cellStyle name="_Book2 4 15 2" xfId="852"/>
    <cellStyle name="_Book2 4 16" xfId="853"/>
    <cellStyle name="_Book2 4 16 2" xfId="854"/>
    <cellStyle name="_Book2 4 17" xfId="855"/>
    <cellStyle name="_Book2 4 17 2" xfId="856"/>
    <cellStyle name="_Book2 4 18" xfId="857"/>
    <cellStyle name="_Book2 4 18 2" xfId="858"/>
    <cellStyle name="_Book2 4 19" xfId="859"/>
    <cellStyle name="_Book2 4 19 2" xfId="860"/>
    <cellStyle name="_Book2 4 2" xfId="861"/>
    <cellStyle name="_x0013__Book2 4 2" xfId="862"/>
    <cellStyle name="_Book2 4 2 2" xfId="863"/>
    <cellStyle name="_Book2 4 20" xfId="864"/>
    <cellStyle name="_Book2 4 20 2" xfId="865"/>
    <cellStyle name="_Book2 4 21" xfId="866"/>
    <cellStyle name="_Book2 4 22" xfId="867"/>
    <cellStyle name="_Book2 4 23" xfId="868"/>
    <cellStyle name="_Book2 4 24" xfId="869"/>
    <cellStyle name="_Book2 4 25" xfId="870"/>
    <cellStyle name="_Book2 4 26" xfId="871"/>
    <cellStyle name="_Book2 4 27" xfId="872"/>
    <cellStyle name="_Book2 4 28" xfId="873"/>
    <cellStyle name="_Book2 4 29" xfId="874"/>
    <cellStyle name="_Book2 4 3" xfId="875"/>
    <cellStyle name="_Book2 4 3 2" xfId="876"/>
    <cellStyle name="_Book2 4 30" xfId="877"/>
    <cellStyle name="_Book2 4 31" xfId="878"/>
    <cellStyle name="_Book2 4 32" xfId="879"/>
    <cellStyle name="_Book2 4 33" xfId="880"/>
    <cellStyle name="_Book2 4 34" xfId="881"/>
    <cellStyle name="_Book2 4 35" xfId="882"/>
    <cellStyle name="_Book2 4 36" xfId="883"/>
    <cellStyle name="_Book2 4 37" xfId="884"/>
    <cellStyle name="_Book2 4 38" xfId="885"/>
    <cellStyle name="_Book2 4 39" xfId="886"/>
    <cellStyle name="_Book2 4 4" xfId="887"/>
    <cellStyle name="_Book2 4 4 2" xfId="888"/>
    <cellStyle name="_Book2 4 40" xfId="889"/>
    <cellStyle name="_Book2 4 41" xfId="890"/>
    <cellStyle name="_Book2 4 42" xfId="891"/>
    <cellStyle name="_Book2 4 43" xfId="892"/>
    <cellStyle name="_Book2 4 44" xfId="893"/>
    <cellStyle name="_Book2 4 45" xfId="894"/>
    <cellStyle name="_Book2 4 5" xfId="895"/>
    <cellStyle name="_Book2 4 5 2" xfId="896"/>
    <cellStyle name="_Book2 4 6" xfId="897"/>
    <cellStyle name="_Book2 4 6 2" xfId="898"/>
    <cellStyle name="_Book2 4 7" xfId="899"/>
    <cellStyle name="_Book2 4 7 2" xfId="900"/>
    <cellStyle name="_Book2 4 8" xfId="901"/>
    <cellStyle name="_Book2 4 8 2" xfId="902"/>
    <cellStyle name="_Book2 4 9" xfId="903"/>
    <cellStyle name="_Book2 4 9 2" xfId="904"/>
    <cellStyle name="_Book2 5" xfId="905"/>
    <cellStyle name="_x0013__Book2 5" xfId="906"/>
    <cellStyle name="_Book2 5 2" xfId="907"/>
    <cellStyle name="_x0013__Book2 5 2" xfId="908"/>
    <cellStyle name="_Book2 5 2 2" xfId="909"/>
    <cellStyle name="_Book2 5 3" xfId="910"/>
    <cellStyle name="_Book2 5 3 2" xfId="911"/>
    <cellStyle name="_Book2 5 4" xfId="912"/>
    <cellStyle name="_Book2 5 4 2" xfId="913"/>
    <cellStyle name="_Book2 5 5" xfId="914"/>
    <cellStyle name="_Book2 5 5 2" xfId="915"/>
    <cellStyle name="_Book2 5 6" xfId="916"/>
    <cellStyle name="_Book2 5 6 2" xfId="917"/>
    <cellStyle name="_Book2 5 7" xfId="918"/>
    <cellStyle name="_Book2 6" xfId="919"/>
    <cellStyle name="_x0013__Book2 6" xfId="920"/>
    <cellStyle name="_Book2 6 2" xfId="921"/>
    <cellStyle name="_x0013__Book2 6 2" xfId="922"/>
    <cellStyle name="_Book2 7" xfId="923"/>
    <cellStyle name="_x0013__Book2 7" xfId="924"/>
    <cellStyle name="_Book2 7 2" xfId="925"/>
    <cellStyle name="_x0013__Book2 7 2" xfId="926"/>
    <cellStyle name="_Book2 8" xfId="927"/>
    <cellStyle name="_x0013__Book2 8" xfId="928"/>
    <cellStyle name="_Book2 8 2" xfId="929"/>
    <cellStyle name="_x0013__Book2 8 2" xfId="930"/>
    <cellStyle name="_Book2 9" xfId="931"/>
    <cellStyle name="_x0013__Book2 9" xfId="932"/>
    <cellStyle name="_Book2 9 2" xfId="933"/>
    <cellStyle name="_x0013__Book2 9 2" xfId="934"/>
    <cellStyle name="_Book2_04 07E Wild Horse Wind Expansion (C) (2)" xfId="935"/>
    <cellStyle name="_Book2_04 07E Wild Horse Wind Expansion (C) (2) 2" xfId="936"/>
    <cellStyle name="_Book2_04 07E Wild Horse Wind Expansion (C) (2) 2 2" xfId="937"/>
    <cellStyle name="_Book2_04 07E Wild Horse Wind Expansion (C) (2) 3" xfId="938"/>
    <cellStyle name="_Book2_04 07E Wild Horse Wind Expansion (C) (2)_Adj Bench DR 3 for Initial Briefs (Electric)" xfId="939"/>
    <cellStyle name="_Book2_04 07E Wild Horse Wind Expansion (C) (2)_Adj Bench DR 3 for Initial Briefs (Electric) 2" xfId="940"/>
    <cellStyle name="_Book2_04 07E Wild Horse Wind Expansion (C) (2)_Adj Bench DR 3 for Initial Briefs (Electric) 2 2" xfId="941"/>
    <cellStyle name="_Book2_04 07E Wild Horse Wind Expansion (C) (2)_Adj Bench DR 3 for Initial Briefs (Electric) 3" xfId="942"/>
    <cellStyle name="_Book2_04 07E Wild Horse Wind Expansion (C) (2)_Electric Rev Req Model (2009 GRC) " xfId="943"/>
    <cellStyle name="_Book2_04 07E Wild Horse Wind Expansion (C) (2)_Electric Rev Req Model (2009 GRC)  2" xfId="944"/>
    <cellStyle name="_Book2_04 07E Wild Horse Wind Expansion (C) (2)_Electric Rev Req Model (2009 GRC)  2 2" xfId="945"/>
    <cellStyle name="_Book2_04 07E Wild Horse Wind Expansion (C) (2)_Electric Rev Req Model (2009 GRC)  3" xfId="946"/>
    <cellStyle name="_Book2_04 07E Wild Horse Wind Expansion (C) (2)_Electric Rev Req Model (2009 GRC) Rebuttal" xfId="947"/>
    <cellStyle name="_Book2_04 07E Wild Horse Wind Expansion (C) (2)_Electric Rev Req Model (2009 GRC) Rebuttal 2" xfId="948"/>
    <cellStyle name="_Book2_04 07E Wild Horse Wind Expansion (C) (2)_Electric Rev Req Model (2009 GRC) Rebuttal 2 2" xfId="949"/>
    <cellStyle name="_Book2_04 07E Wild Horse Wind Expansion (C) (2)_Electric Rev Req Model (2009 GRC) Rebuttal 3" xfId="950"/>
    <cellStyle name="_Book2_04 07E Wild Horse Wind Expansion (C) (2)_Electric Rev Req Model (2009 GRC) Rebuttal REmoval of New  WH Solar AdjustMI" xfId="951"/>
    <cellStyle name="_Book2_04 07E Wild Horse Wind Expansion (C) (2)_Electric Rev Req Model (2009 GRC) Rebuttal REmoval of New  WH Solar AdjustMI 2" xfId="952"/>
    <cellStyle name="_Book2_04 07E Wild Horse Wind Expansion (C) (2)_Electric Rev Req Model (2009 GRC) Rebuttal REmoval of New  WH Solar AdjustMI 2 2" xfId="953"/>
    <cellStyle name="_Book2_04 07E Wild Horse Wind Expansion (C) (2)_Electric Rev Req Model (2009 GRC) Rebuttal REmoval of New  WH Solar AdjustMI 3" xfId="954"/>
    <cellStyle name="_Book2_04 07E Wild Horse Wind Expansion (C) (2)_Electric Rev Req Model (2009 GRC) Revised 01-18-2010" xfId="955"/>
    <cellStyle name="_Book2_04 07E Wild Horse Wind Expansion (C) (2)_Electric Rev Req Model (2009 GRC) Revised 01-18-2010 2" xfId="956"/>
    <cellStyle name="_Book2_04 07E Wild Horse Wind Expansion (C) (2)_Electric Rev Req Model (2009 GRC) Revised 01-18-2010 2 2" xfId="957"/>
    <cellStyle name="_Book2_04 07E Wild Horse Wind Expansion (C) (2)_Electric Rev Req Model (2009 GRC) Revised 01-18-2010 3" xfId="958"/>
    <cellStyle name="_Book2_04 07E Wild Horse Wind Expansion (C) (2)_Final Order Electric EXHIBIT A-1" xfId="959"/>
    <cellStyle name="_Book2_04 07E Wild Horse Wind Expansion (C) (2)_Final Order Electric EXHIBIT A-1 2" xfId="960"/>
    <cellStyle name="_Book2_04 07E Wild Horse Wind Expansion (C) (2)_Final Order Electric EXHIBIT A-1 2 2" xfId="961"/>
    <cellStyle name="_Book2_04 07E Wild Horse Wind Expansion (C) (2)_Final Order Electric EXHIBIT A-1 3" xfId="962"/>
    <cellStyle name="_Book2_04 07E Wild Horse Wind Expansion (C) (2)_TENASKA REGULATORY ASSET" xfId="963"/>
    <cellStyle name="_Book2_04 07E Wild Horse Wind Expansion (C) (2)_TENASKA REGULATORY ASSET 2" xfId="964"/>
    <cellStyle name="_Book2_04 07E Wild Horse Wind Expansion (C) (2)_TENASKA REGULATORY ASSET 2 2" xfId="965"/>
    <cellStyle name="_Book2_04 07E Wild Horse Wind Expansion (C) (2)_TENASKA REGULATORY ASSET 3" xfId="966"/>
    <cellStyle name="_Book2_16.37E Wild Horse Expansion DeferralRevwrkingfile SF" xfId="967"/>
    <cellStyle name="_Book2_16.37E Wild Horse Expansion DeferralRevwrkingfile SF 2" xfId="968"/>
    <cellStyle name="_Book2_16.37E Wild Horse Expansion DeferralRevwrkingfile SF 2 2" xfId="969"/>
    <cellStyle name="_Book2_16.37E Wild Horse Expansion DeferralRevwrkingfile SF 3" xfId="970"/>
    <cellStyle name="_Book2_2010 PTC's July1_Dec31 2010 " xfId="971"/>
    <cellStyle name="_Book2_2010 PTC's Sept10_Aug11 (Version 4)" xfId="972"/>
    <cellStyle name="_Book2_4 31 Regulatory Assets and Liabilities  7 06- Exhibit D" xfId="973"/>
    <cellStyle name="_Book2_4 31 Regulatory Assets and Liabilities  7 06- Exhibit D 2" xfId="974"/>
    <cellStyle name="_Book2_4 31 Regulatory Assets and Liabilities  7 06- Exhibit D 2 2" xfId="975"/>
    <cellStyle name="_Book2_4 31 Regulatory Assets and Liabilities  7 06- Exhibit D 3" xfId="976"/>
    <cellStyle name="_Book2_4 32 Regulatory Assets and Liabilities  7 06- Exhibit D" xfId="977"/>
    <cellStyle name="_Book2_4 32 Regulatory Assets and Liabilities  7 06- Exhibit D 2" xfId="978"/>
    <cellStyle name="_Book2_4 32 Regulatory Assets and Liabilities  7 06- Exhibit D 2 2" xfId="979"/>
    <cellStyle name="_Book2_4 32 Regulatory Assets and Liabilities  7 06- Exhibit D 3" xfId="980"/>
    <cellStyle name="_x0013__Book2_Adj Bench DR 3 for Initial Briefs (Electric)" xfId="981"/>
    <cellStyle name="_x0013__Book2_Adj Bench DR 3 for Initial Briefs (Electric) 2" xfId="982"/>
    <cellStyle name="_x0013__Book2_Adj Bench DR 3 for Initial Briefs (Electric) 2 2" xfId="983"/>
    <cellStyle name="_x0013__Book2_Adj Bench DR 3 for Initial Briefs (Electric) 3" xfId="984"/>
    <cellStyle name="_Book2_Att B to RECs proceeds proposal" xfId="985"/>
    <cellStyle name="_Book2_Backup for Attachment B 2010-09-09" xfId="986"/>
    <cellStyle name="_Book2_Bench Request - Attachment B" xfId="987"/>
    <cellStyle name="_Book2_Book2" xfId="988"/>
    <cellStyle name="_Book2_Book2 2" xfId="989"/>
    <cellStyle name="_Book2_Book2 2 2" xfId="990"/>
    <cellStyle name="_Book2_Book2 3" xfId="991"/>
    <cellStyle name="_Book2_Book2_Adj Bench DR 3 for Initial Briefs (Electric)" xfId="992"/>
    <cellStyle name="_Book2_Book2_Adj Bench DR 3 for Initial Briefs (Electric) 2" xfId="993"/>
    <cellStyle name="_Book2_Book2_Adj Bench DR 3 for Initial Briefs (Electric) 2 2" xfId="994"/>
    <cellStyle name="_Book2_Book2_Adj Bench DR 3 for Initial Briefs (Electric) 3" xfId="995"/>
    <cellStyle name="_Book2_Book2_Electric Rev Req Model (2009 GRC) Rebuttal" xfId="996"/>
    <cellStyle name="_Book2_Book2_Electric Rev Req Model (2009 GRC) Rebuttal 2" xfId="997"/>
    <cellStyle name="_Book2_Book2_Electric Rev Req Model (2009 GRC) Rebuttal 2 2" xfId="998"/>
    <cellStyle name="_Book2_Book2_Electric Rev Req Model (2009 GRC) Rebuttal 3" xfId="999"/>
    <cellStyle name="_Book2_Book2_Electric Rev Req Model (2009 GRC) Rebuttal REmoval of New  WH Solar AdjustMI" xfId="1000"/>
    <cellStyle name="_Book2_Book2_Electric Rev Req Model (2009 GRC) Rebuttal REmoval of New  WH Solar AdjustMI 2" xfId="1001"/>
    <cellStyle name="_Book2_Book2_Electric Rev Req Model (2009 GRC) Rebuttal REmoval of New  WH Solar AdjustMI 2 2" xfId="1002"/>
    <cellStyle name="_Book2_Book2_Electric Rev Req Model (2009 GRC) Rebuttal REmoval of New  WH Solar AdjustMI 3" xfId="1003"/>
    <cellStyle name="_Book2_Book2_Electric Rev Req Model (2009 GRC) Revised 01-18-2010" xfId="1004"/>
    <cellStyle name="_Book2_Book2_Electric Rev Req Model (2009 GRC) Revised 01-18-2010 2" xfId="1005"/>
    <cellStyle name="_Book2_Book2_Electric Rev Req Model (2009 GRC) Revised 01-18-2010 2 2" xfId="1006"/>
    <cellStyle name="_Book2_Book2_Electric Rev Req Model (2009 GRC) Revised 01-18-2010 3" xfId="1007"/>
    <cellStyle name="_Book2_Book2_Final Order Electric EXHIBIT A-1" xfId="1008"/>
    <cellStyle name="_Book2_Book2_Final Order Electric EXHIBIT A-1 2" xfId="1009"/>
    <cellStyle name="_Book2_Book2_Final Order Electric EXHIBIT A-1 2 2" xfId="1010"/>
    <cellStyle name="_Book2_Book2_Final Order Electric EXHIBIT A-1 3" xfId="1011"/>
    <cellStyle name="_Book2_Book4" xfId="1012"/>
    <cellStyle name="_Book2_Book4 2" xfId="1013"/>
    <cellStyle name="_Book2_Book4 2 2" xfId="1014"/>
    <cellStyle name="_Book2_Book4 3" xfId="1015"/>
    <cellStyle name="_Book2_Book9" xfId="1016"/>
    <cellStyle name="_Book2_Book9 2" xfId="1017"/>
    <cellStyle name="_Book2_Book9 2 2" xfId="1018"/>
    <cellStyle name="_Book2_Book9 3" xfId="1019"/>
    <cellStyle name="_Book2_Check the Interest Calculation" xfId="1020"/>
    <cellStyle name="_Book2_Check the Interest Calculation_Scenario 1 REC vs PTC Offset" xfId="1021"/>
    <cellStyle name="_Book2_Check the Interest Calculation_Scenario 3" xfId="1022"/>
    <cellStyle name="_x0013__Book2_Electric Rev Req Model (2009 GRC) Rebuttal" xfId="1023"/>
    <cellStyle name="_x0013__Book2_Electric Rev Req Model (2009 GRC) Rebuttal 2" xfId="1024"/>
    <cellStyle name="_x0013__Book2_Electric Rev Req Model (2009 GRC) Rebuttal 2 2" xfId="1025"/>
    <cellStyle name="_x0013__Book2_Electric Rev Req Model (2009 GRC) Rebuttal 3" xfId="1026"/>
    <cellStyle name="_x0013__Book2_Electric Rev Req Model (2009 GRC) Rebuttal REmoval of New  WH Solar AdjustMI" xfId="1027"/>
    <cellStyle name="_x0013__Book2_Electric Rev Req Model (2009 GRC) Rebuttal REmoval of New  WH Solar AdjustMI 2" xfId="1028"/>
    <cellStyle name="_x0013__Book2_Electric Rev Req Model (2009 GRC) Rebuttal REmoval of New  WH Solar AdjustMI 2 2" xfId="1029"/>
    <cellStyle name="_x0013__Book2_Electric Rev Req Model (2009 GRC) Rebuttal REmoval of New  WH Solar AdjustMI 3" xfId="1030"/>
    <cellStyle name="_x0013__Book2_Electric Rev Req Model (2009 GRC) Revised 01-18-2010" xfId="1031"/>
    <cellStyle name="_x0013__Book2_Electric Rev Req Model (2009 GRC) Revised 01-18-2010 2" xfId="1032"/>
    <cellStyle name="_x0013__Book2_Electric Rev Req Model (2009 GRC) Revised 01-18-2010 2 2" xfId="1033"/>
    <cellStyle name="_x0013__Book2_Electric Rev Req Model (2009 GRC) Revised 01-18-2010 3" xfId="1034"/>
    <cellStyle name="_x0013__Book2_Final Order Electric EXHIBIT A-1" xfId="1035"/>
    <cellStyle name="_x0013__Book2_Final Order Electric EXHIBIT A-1 2" xfId="1036"/>
    <cellStyle name="_x0013__Book2_Final Order Electric EXHIBIT A-1 2 2" xfId="1037"/>
    <cellStyle name="_x0013__Book2_Final Order Electric EXHIBIT A-1 3" xfId="1038"/>
    <cellStyle name="_Book2_INPUTS" xfId="1039"/>
    <cellStyle name="_Book2_INPUTS 2" xfId="1040"/>
    <cellStyle name="_Book2_INPUTS 2 2" xfId="1041"/>
    <cellStyle name="_Book2_INPUTS 3" xfId="1042"/>
    <cellStyle name="_Book2_Power Costs - Comparison bx Rbtl-Staff-Jt-PC" xfId="1043"/>
    <cellStyle name="_Book2_Power Costs - Comparison bx Rbtl-Staff-Jt-PC 2" xfId="1044"/>
    <cellStyle name="_Book2_Power Costs - Comparison bx Rbtl-Staff-Jt-PC 2 2" xfId="1045"/>
    <cellStyle name="_Book2_Power Costs - Comparison bx Rbtl-Staff-Jt-PC 3" xfId="1046"/>
    <cellStyle name="_Book2_Power Costs - Comparison bx Rbtl-Staff-Jt-PC_Adj Bench DR 3 for Initial Briefs (Electric)" xfId="1047"/>
    <cellStyle name="_Book2_Power Costs - Comparison bx Rbtl-Staff-Jt-PC_Adj Bench DR 3 for Initial Briefs (Electric) 2" xfId="1048"/>
    <cellStyle name="_Book2_Power Costs - Comparison bx Rbtl-Staff-Jt-PC_Adj Bench DR 3 for Initial Briefs (Electric) 2 2" xfId="1049"/>
    <cellStyle name="_Book2_Power Costs - Comparison bx Rbtl-Staff-Jt-PC_Adj Bench DR 3 for Initial Briefs (Electric) 3" xfId="1050"/>
    <cellStyle name="_Book2_Power Costs - Comparison bx Rbtl-Staff-Jt-PC_Electric Rev Req Model (2009 GRC) Rebuttal" xfId="1051"/>
    <cellStyle name="_Book2_Power Costs - Comparison bx Rbtl-Staff-Jt-PC_Electric Rev Req Model (2009 GRC) Rebuttal 2" xfId="1052"/>
    <cellStyle name="_Book2_Power Costs - Comparison bx Rbtl-Staff-Jt-PC_Electric Rev Req Model (2009 GRC) Rebuttal 2 2" xfId="1053"/>
    <cellStyle name="_Book2_Power Costs - Comparison bx Rbtl-Staff-Jt-PC_Electric Rev Req Model (2009 GRC) Rebuttal 3" xfId="1054"/>
    <cellStyle name="_Book2_Power Costs - Comparison bx Rbtl-Staff-Jt-PC_Electric Rev Req Model (2009 GRC) Rebuttal REmoval of New  WH Solar AdjustMI" xfId="1055"/>
    <cellStyle name="_Book2_Power Costs - Comparison bx Rbtl-Staff-Jt-PC_Electric Rev Req Model (2009 GRC) Rebuttal REmoval of New  WH Solar AdjustMI 2" xfId="1056"/>
    <cellStyle name="_Book2_Power Costs - Comparison bx Rbtl-Staff-Jt-PC_Electric Rev Req Model (2009 GRC) Rebuttal REmoval of New  WH Solar AdjustMI 2 2" xfId="1057"/>
    <cellStyle name="_Book2_Power Costs - Comparison bx Rbtl-Staff-Jt-PC_Electric Rev Req Model (2009 GRC) Rebuttal REmoval of New  WH Solar AdjustMI 3" xfId="1058"/>
    <cellStyle name="_Book2_Power Costs - Comparison bx Rbtl-Staff-Jt-PC_Electric Rev Req Model (2009 GRC) Revised 01-18-2010" xfId="1059"/>
    <cellStyle name="_Book2_Power Costs - Comparison bx Rbtl-Staff-Jt-PC_Electric Rev Req Model (2009 GRC) Revised 01-18-2010 2" xfId="1060"/>
    <cellStyle name="_Book2_Power Costs - Comparison bx Rbtl-Staff-Jt-PC_Electric Rev Req Model (2009 GRC) Revised 01-18-2010 2 2" xfId="1061"/>
    <cellStyle name="_Book2_Power Costs - Comparison bx Rbtl-Staff-Jt-PC_Electric Rev Req Model (2009 GRC) Revised 01-18-2010 3" xfId="1062"/>
    <cellStyle name="_Book2_Power Costs - Comparison bx Rbtl-Staff-Jt-PC_Final Order Electric EXHIBIT A-1" xfId="1063"/>
    <cellStyle name="_Book2_Power Costs - Comparison bx Rbtl-Staff-Jt-PC_Final Order Electric EXHIBIT A-1 2" xfId="1064"/>
    <cellStyle name="_Book2_Power Costs - Comparison bx Rbtl-Staff-Jt-PC_Final Order Electric EXHIBIT A-1 2 2" xfId="1065"/>
    <cellStyle name="_Book2_Power Costs - Comparison bx Rbtl-Staff-Jt-PC_Final Order Electric EXHIBIT A-1 3" xfId="1066"/>
    <cellStyle name="_Book2_Production Adj 4.37" xfId="1067"/>
    <cellStyle name="_Book2_Production Adj 4.37 2" xfId="1068"/>
    <cellStyle name="_Book2_Production Adj 4.37 2 2" xfId="1069"/>
    <cellStyle name="_Book2_Production Adj 4.37 3" xfId="1070"/>
    <cellStyle name="_Book2_Purchased Power Adj 4.03" xfId="1071"/>
    <cellStyle name="_Book2_Purchased Power Adj 4.03 2" xfId="1072"/>
    <cellStyle name="_Book2_Purchased Power Adj 4.03 2 2" xfId="1073"/>
    <cellStyle name="_Book2_Purchased Power Adj 4.03 3" xfId="1074"/>
    <cellStyle name="_Book2_Rebuttal Power Costs" xfId="1075"/>
    <cellStyle name="_Book2_Rebuttal Power Costs 2" xfId="1076"/>
    <cellStyle name="_Book2_Rebuttal Power Costs 2 2" xfId="1077"/>
    <cellStyle name="_Book2_Rebuttal Power Costs 3" xfId="1078"/>
    <cellStyle name="_Book2_Rebuttal Power Costs_Adj Bench DR 3 for Initial Briefs (Electric)" xfId="1079"/>
    <cellStyle name="_Book2_Rebuttal Power Costs_Adj Bench DR 3 for Initial Briefs (Electric) 2" xfId="1080"/>
    <cellStyle name="_Book2_Rebuttal Power Costs_Adj Bench DR 3 for Initial Briefs (Electric) 2 2" xfId="1081"/>
    <cellStyle name="_Book2_Rebuttal Power Costs_Adj Bench DR 3 for Initial Briefs (Electric) 3" xfId="1082"/>
    <cellStyle name="_Book2_Rebuttal Power Costs_Electric Rev Req Model (2009 GRC) Rebuttal" xfId="1083"/>
    <cellStyle name="_Book2_Rebuttal Power Costs_Electric Rev Req Model (2009 GRC) Rebuttal 2" xfId="1084"/>
    <cellStyle name="_Book2_Rebuttal Power Costs_Electric Rev Req Model (2009 GRC) Rebuttal 2 2" xfId="1085"/>
    <cellStyle name="_Book2_Rebuttal Power Costs_Electric Rev Req Model (2009 GRC) Rebuttal 3" xfId="1086"/>
    <cellStyle name="_Book2_Rebuttal Power Costs_Electric Rev Req Model (2009 GRC) Rebuttal REmoval of New  WH Solar AdjustMI" xfId="1087"/>
    <cellStyle name="_Book2_Rebuttal Power Costs_Electric Rev Req Model (2009 GRC) Rebuttal REmoval of New  WH Solar AdjustMI 2" xfId="1088"/>
    <cellStyle name="_Book2_Rebuttal Power Costs_Electric Rev Req Model (2009 GRC) Rebuttal REmoval of New  WH Solar AdjustMI 2 2" xfId="1089"/>
    <cellStyle name="_Book2_Rebuttal Power Costs_Electric Rev Req Model (2009 GRC) Rebuttal REmoval of New  WH Solar AdjustMI 3" xfId="1090"/>
    <cellStyle name="_Book2_Rebuttal Power Costs_Electric Rev Req Model (2009 GRC) Revised 01-18-2010" xfId="1091"/>
    <cellStyle name="_Book2_Rebuttal Power Costs_Electric Rev Req Model (2009 GRC) Revised 01-18-2010 2" xfId="1092"/>
    <cellStyle name="_Book2_Rebuttal Power Costs_Electric Rev Req Model (2009 GRC) Revised 01-18-2010 2 2" xfId="1093"/>
    <cellStyle name="_Book2_Rebuttal Power Costs_Electric Rev Req Model (2009 GRC) Revised 01-18-2010 3" xfId="1094"/>
    <cellStyle name="_Book2_Rebuttal Power Costs_Final Order Electric EXHIBIT A-1" xfId="1095"/>
    <cellStyle name="_Book2_Rebuttal Power Costs_Final Order Electric EXHIBIT A-1 2" xfId="1096"/>
    <cellStyle name="_Book2_Rebuttal Power Costs_Final Order Electric EXHIBIT A-1 2 2" xfId="1097"/>
    <cellStyle name="_Book2_Rebuttal Power Costs_Final Order Electric EXHIBIT A-1 3" xfId="1098"/>
    <cellStyle name="_Book2_RECS vs PTC's w Interest 6-28-10" xfId="1099"/>
    <cellStyle name="_Book2_ROR &amp; CONV FACTOR" xfId="1100"/>
    <cellStyle name="_Book2_ROR &amp; CONV FACTOR 2" xfId="1101"/>
    <cellStyle name="_Book2_ROR &amp; CONV FACTOR 2 2" xfId="1102"/>
    <cellStyle name="_Book2_ROR &amp; CONV FACTOR 3" xfId="1103"/>
    <cellStyle name="_Book2_ROR 5.02" xfId="1104"/>
    <cellStyle name="_Book2_ROR 5.02 2" xfId="1105"/>
    <cellStyle name="_Book2_ROR 5.02 2 2" xfId="1106"/>
    <cellStyle name="_Book2_ROR 5.02 3" xfId="1107"/>
    <cellStyle name="_Book3" xfId="1108"/>
    <cellStyle name="_Book5" xfId="1109"/>
    <cellStyle name="_Chelan Debt Forecast 12.19.05" xfId="1110"/>
    <cellStyle name="_Chelan Debt Forecast 12.19.05 2" xfId="1111"/>
    <cellStyle name="_Chelan Debt Forecast 12.19.05 2 2" xfId="1112"/>
    <cellStyle name="_Chelan Debt Forecast 12.19.05 2 2 2" xfId="1113"/>
    <cellStyle name="_Chelan Debt Forecast 12.19.05 2 3" xfId="1114"/>
    <cellStyle name="_Chelan Debt Forecast 12.19.05 3" xfId="1115"/>
    <cellStyle name="_Chelan Debt Forecast 12.19.05 3 2" xfId="1116"/>
    <cellStyle name="_Chelan Debt Forecast 12.19.05 3 2 2" xfId="1117"/>
    <cellStyle name="_Chelan Debt Forecast 12.19.05 3 3" xfId="1118"/>
    <cellStyle name="_Chelan Debt Forecast 12.19.05 3 3 2" xfId="1119"/>
    <cellStyle name="_Chelan Debt Forecast 12.19.05 3 4" xfId="1120"/>
    <cellStyle name="_Chelan Debt Forecast 12.19.05 3 4 2" xfId="1121"/>
    <cellStyle name="_Chelan Debt Forecast 12.19.05 4" xfId="1122"/>
    <cellStyle name="_Chelan Debt Forecast 12.19.05 4 2" xfId="1123"/>
    <cellStyle name="_Chelan Debt Forecast 12.19.05 5" xfId="1124"/>
    <cellStyle name="_Chelan Debt Forecast 12.19.05_(C) WHE Proforma with ITC cash grant 10 Yr Amort_for deferral_102809" xfId="1125"/>
    <cellStyle name="_Chelan Debt Forecast 12.19.05_(C) WHE Proforma with ITC cash grant 10 Yr Amort_for deferral_102809 2" xfId="1126"/>
    <cellStyle name="_Chelan Debt Forecast 12.19.05_(C) WHE Proforma with ITC cash grant 10 Yr Amort_for deferral_102809 2 2" xfId="1127"/>
    <cellStyle name="_Chelan Debt Forecast 12.19.05_(C) WHE Proforma with ITC cash grant 10 Yr Amort_for deferral_102809 3" xfId="1128"/>
    <cellStyle name="_Chelan Debt Forecast 12.19.05_(C) WHE Proforma with ITC cash grant 10 Yr Amort_for deferral_102809_16.07E Wild Horse Wind Expansionwrkingfile" xfId="1129"/>
    <cellStyle name="_Chelan Debt Forecast 12.19.05_(C) WHE Proforma with ITC cash grant 10 Yr Amort_for deferral_102809_16.07E Wild Horse Wind Expansionwrkingfile 2" xfId="1130"/>
    <cellStyle name="_Chelan Debt Forecast 12.19.05_(C) WHE Proforma with ITC cash grant 10 Yr Amort_for deferral_102809_16.07E Wild Horse Wind Expansionwrkingfile 2 2" xfId="1131"/>
    <cellStyle name="_Chelan Debt Forecast 12.19.05_(C) WHE Proforma with ITC cash grant 10 Yr Amort_for deferral_102809_16.07E Wild Horse Wind Expansionwrkingfile 3" xfId="1132"/>
    <cellStyle name="_Chelan Debt Forecast 12.19.05_(C) WHE Proforma with ITC cash grant 10 Yr Amort_for deferral_102809_16.07E Wild Horse Wind Expansionwrkingfile SF" xfId="1133"/>
    <cellStyle name="_Chelan Debt Forecast 12.19.05_(C) WHE Proforma with ITC cash grant 10 Yr Amort_for deferral_102809_16.07E Wild Horse Wind Expansionwrkingfile SF 2" xfId="1134"/>
    <cellStyle name="_Chelan Debt Forecast 12.19.05_(C) WHE Proforma with ITC cash grant 10 Yr Amort_for deferral_102809_16.07E Wild Horse Wind Expansionwrkingfile SF 2 2" xfId="1135"/>
    <cellStyle name="_Chelan Debt Forecast 12.19.05_(C) WHE Proforma with ITC cash grant 10 Yr Amort_for deferral_102809_16.07E Wild Horse Wind Expansionwrkingfile SF 3" xfId="1136"/>
    <cellStyle name="_Chelan Debt Forecast 12.19.05_(C) WHE Proforma with ITC cash grant 10 Yr Amort_for deferral_102809_16.37E Wild Horse Expansion DeferralRevwrkingfile SF" xfId="1137"/>
    <cellStyle name="_Chelan Debt Forecast 12.19.05_(C) WHE Proforma with ITC cash grant 10 Yr Amort_for deferral_102809_16.37E Wild Horse Expansion DeferralRevwrkingfile SF 2" xfId="1138"/>
    <cellStyle name="_Chelan Debt Forecast 12.19.05_(C) WHE Proforma with ITC cash grant 10 Yr Amort_for deferral_102809_16.37E Wild Horse Expansion DeferralRevwrkingfile SF 2 2" xfId="1139"/>
    <cellStyle name="_Chelan Debt Forecast 12.19.05_(C) WHE Proforma with ITC cash grant 10 Yr Amort_for deferral_102809_16.37E Wild Horse Expansion DeferralRevwrkingfile SF 3" xfId="1140"/>
    <cellStyle name="_Chelan Debt Forecast 12.19.05_(C) WHE Proforma with ITC cash grant 10 Yr Amort_for rebuttal_120709" xfId="1141"/>
    <cellStyle name="_Chelan Debt Forecast 12.19.05_(C) WHE Proforma with ITC cash grant 10 Yr Amort_for rebuttal_120709 2" xfId="1142"/>
    <cellStyle name="_Chelan Debt Forecast 12.19.05_(C) WHE Proforma with ITC cash grant 10 Yr Amort_for rebuttal_120709 2 2" xfId="1143"/>
    <cellStyle name="_Chelan Debt Forecast 12.19.05_(C) WHE Proforma with ITC cash grant 10 Yr Amort_for rebuttal_120709 3" xfId="1144"/>
    <cellStyle name="_Chelan Debt Forecast 12.19.05_04.07E Wild Horse Wind Expansion" xfId="1145"/>
    <cellStyle name="_Chelan Debt Forecast 12.19.05_04.07E Wild Horse Wind Expansion 2" xfId="1146"/>
    <cellStyle name="_Chelan Debt Forecast 12.19.05_04.07E Wild Horse Wind Expansion 2 2" xfId="1147"/>
    <cellStyle name="_Chelan Debt Forecast 12.19.05_04.07E Wild Horse Wind Expansion 3" xfId="1148"/>
    <cellStyle name="_Chelan Debt Forecast 12.19.05_04.07E Wild Horse Wind Expansion_16.07E Wild Horse Wind Expansionwrkingfile" xfId="1149"/>
    <cellStyle name="_Chelan Debt Forecast 12.19.05_04.07E Wild Horse Wind Expansion_16.07E Wild Horse Wind Expansionwrkingfile 2" xfId="1150"/>
    <cellStyle name="_Chelan Debt Forecast 12.19.05_04.07E Wild Horse Wind Expansion_16.07E Wild Horse Wind Expansionwrkingfile 2 2" xfId="1151"/>
    <cellStyle name="_Chelan Debt Forecast 12.19.05_04.07E Wild Horse Wind Expansion_16.07E Wild Horse Wind Expansionwrkingfile 3" xfId="1152"/>
    <cellStyle name="_Chelan Debt Forecast 12.19.05_04.07E Wild Horse Wind Expansion_16.07E Wild Horse Wind Expansionwrkingfile SF" xfId="1153"/>
    <cellStyle name="_Chelan Debt Forecast 12.19.05_04.07E Wild Horse Wind Expansion_16.07E Wild Horse Wind Expansionwrkingfile SF 2" xfId="1154"/>
    <cellStyle name="_Chelan Debt Forecast 12.19.05_04.07E Wild Horse Wind Expansion_16.07E Wild Horse Wind Expansionwrkingfile SF 2 2" xfId="1155"/>
    <cellStyle name="_Chelan Debt Forecast 12.19.05_04.07E Wild Horse Wind Expansion_16.07E Wild Horse Wind Expansionwrkingfile SF 3" xfId="1156"/>
    <cellStyle name="_Chelan Debt Forecast 12.19.05_04.07E Wild Horse Wind Expansion_16.37E Wild Horse Expansion DeferralRevwrkingfile SF" xfId="1157"/>
    <cellStyle name="_Chelan Debt Forecast 12.19.05_04.07E Wild Horse Wind Expansion_16.37E Wild Horse Expansion DeferralRevwrkingfile SF 2" xfId="1158"/>
    <cellStyle name="_Chelan Debt Forecast 12.19.05_04.07E Wild Horse Wind Expansion_16.37E Wild Horse Expansion DeferralRevwrkingfile SF 2 2" xfId="1159"/>
    <cellStyle name="_Chelan Debt Forecast 12.19.05_04.07E Wild Horse Wind Expansion_16.37E Wild Horse Expansion DeferralRevwrkingfile SF 3" xfId="1160"/>
    <cellStyle name="_Chelan Debt Forecast 12.19.05_16.07E Wild Horse Wind Expansionwrkingfile" xfId="1161"/>
    <cellStyle name="_Chelan Debt Forecast 12.19.05_16.07E Wild Horse Wind Expansionwrkingfile 2" xfId="1162"/>
    <cellStyle name="_Chelan Debt Forecast 12.19.05_16.07E Wild Horse Wind Expansionwrkingfile 2 2" xfId="1163"/>
    <cellStyle name="_Chelan Debt Forecast 12.19.05_16.07E Wild Horse Wind Expansionwrkingfile 3" xfId="1164"/>
    <cellStyle name="_Chelan Debt Forecast 12.19.05_16.07E Wild Horse Wind Expansionwrkingfile SF" xfId="1165"/>
    <cellStyle name="_Chelan Debt Forecast 12.19.05_16.07E Wild Horse Wind Expansionwrkingfile SF 2" xfId="1166"/>
    <cellStyle name="_Chelan Debt Forecast 12.19.05_16.07E Wild Horse Wind Expansionwrkingfile SF 2 2" xfId="1167"/>
    <cellStyle name="_Chelan Debt Forecast 12.19.05_16.07E Wild Horse Wind Expansionwrkingfile SF 3" xfId="1168"/>
    <cellStyle name="_Chelan Debt Forecast 12.19.05_16.37E Wild Horse Expansion DeferralRevwrkingfile SF" xfId="1169"/>
    <cellStyle name="_Chelan Debt Forecast 12.19.05_16.37E Wild Horse Expansion DeferralRevwrkingfile SF 2" xfId="1170"/>
    <cellStyle name="_Chelan Debt Forecast 12.19.05_16.37E Wild Horse Expansion DeferralRevwrkingfile SF 2 2" xfId="1171"/>
    <cellStyle name="_Chelan Debt Forecast 12.19.05_16.37E Wild Horse Expansion DeferralRevwrkingfile SF 3" xfId="1172"/>
    <cellStyle name="_Chelan Debt Forecast 12.19.05_2010 PTC's July1_Dec31 2010 " xfId="1173"/>
    <cellStyle name="_Chelan Debt Forecast 12.19.05_2010 PTC's Sept10_Aug11 (Version 4)" xfId="1174"/>
    <cellStyle name="_Chelan Debt Forecast 12.19.05_4 31 Regulatory Assets and Liabilities  7 06- Exhibit D" xfId="1175"/>
    <cellStyle name="_Chelan Debt Forecast 12.19.05_4 31 Regulatory Assets and Liabilities  7 06- Exhibit D 2" xfId="1176"/>
    <cellStyle name="_Chelan Debt Forecast 12.19.05_4 31 Regulatory Assets and Liabilities  7 06- Exhibit D 2 2" xfId="1177"/>
    <cellStyle name="_Chelan Debt Forecast 12.19.05_4 31 Regulatory Assets and Liabilities  7 06- Exhibit D 3" xfId="1178"/>
    <cellStyle name="_Chelan Debt Forecast 12.19.05_4 32 Regulatory Assets and Liabilities  7 06- Exhibit D" xfId="1179"/>
    <cellStyle name="_Chelan Debt Forecast 12.19.05_4 32 Regulatory Assets and Liabilities  7 06- Exhibit D 2" xfId="1180"/>
    <cellStyle name="_Chelan Debt Forecast 12.19.05_4 32 Regulatory Assets and Liabilities  7 06- Exhibit D 2 2" xfId="1181"/>
    <cellStyle name="_Chelan Debt Forecast 12.19.05_4 32 Regulatory Assets and Liabilities  7 06- Exhibit D 3" xfId="1182"/>
    <cellStyle name="_Chelan Debt Forecast 12.19.05_Att B to RECs proceeds proposal" xfId="1183"/>
    <cellStyle name="_Chelan Debt Forecast 12.19.05_Backup for Attachment B 2010-09-09" xfId="1184"/>
    <cellStyle name="_Chelan Debt Forecast 12.19.05_Bench Request - Attachment B" xfId="1185"/>
    <cellStyle name="_Chelan Debt Forecast 12.19.05_Book2" xfId="1186"/>
    <cellStyle name="_Chelan Debt Forecast 12.19.05_Book2 2" xfId="1187"/>
    <cellStyle name="_Chelan Debt Forecast 12.19.05_Book2 2 2" xfId="1188"/>
    <cellStyle name="_Chelan Debt Forecast 12.19.05_Book2 3" xfId="1189"/>
    <cellStyle name="_Chelan Debt Forecast 12.19.05_Book2_Adj Bench DR 3 for Initial Briefs (Electric)" xfId="1190"/>
    <cellStyle name="_Chelan Debt Forecast 12.19.05_Book2_Adj Bench DR 3 for Initial Briefs (Electric) 2" xfId="1191"/>
    <cellStyle name="_Chelan Debt Forecast 12.19.05_Book2_Adj Bench DR 3 for Initial Briefs (Electric) 2 2" xfId="1192"/>
    <cellStyle name="_Chelan Debt Forecast 12.19.05_Book2_Adj Bench DR 3 for Initial Briefs (Electric) 3" xfId="1193"/>
    <cellStyle name="_Chelan Debt Forecast 12.19.05_Book2_Electric Rev Req Model (2009 GRC) Rebuttal" xfId="1194"/>
    <cellStyle name="_Chelan Debt Forecast 12.19.05_Book2_Electric Rev Req Model (2009 GRC) Rebuttal 2" xfId="1195"/>
    <cellStyle name="_Chelan Debt Forecast 12.19.05_Book2_Electric Rev Req Model (2009 GRC) Rebuttal 2 2" xfId="1196"/>
    <cellStyle name="_Chelan Debt Forecast 12.19.05_Book2_Electric Rev Req Model (2009 GRC) Rebuttal 3" xfId="1197"/>
    <cellStyle name="_Chelan Debt Forecast 12.19.05_Book2_Electric Rev Req Model (2009 GRC) Rebuttal REmoval of New  WH Solar AdjustMI" xfId="1198"/>
    <cellStyle name="_Chelan Debt Forecast 12.19.05_Book2_Electric Rev Req Model (2009 GRC) Rebuttal REmoval of New  WH Solar AdjustMI 2" xfId="1199"/>
    <cellStyle name="_Chelan Debt Forecast 12.19.05_Book2_Electric Rev Req Model (2009 GRC) Rebuttal REmoval of New  WH Solar AdjustMI 2 2" xfId="1200"/>
    <cellStyle name="_Chelan Debt Forecast 12.19.05_Book2_Electric Rev Req Model (2009 GRC) Rebuttal REmoval of New  WH Solar AdjustMI 3" xfId="1201"/>
    <cellStyle name="_Chelan Debt Forecast 12.19.05_Book2_Electric Rev Req Model (2009 GRC) Revised 01-18-2010" xfId="1202"/>
    <cellStyle name="_Chelan Debt Forecast 12.19.05_Book2_Electric Rev Req Model (2009 GRC) Revised 01-18-2010 2" xfId="1203"/>
    <cellStyle name="_Chelan Debt Forecast 12.19.05_Book2_Electric Rev Req Model (2009 GRC) Revised 01-18-2010 2 2" xfId="1204"/>
    <cellStyle name="_Chelan Debt Forecast 12.19.05_Book2_Electric Rev Req Model (2009 GRC) Revised 01-18-2010 3" xfId="1205"/>
    <cellStyle name="_Chelan Debt Forecast 12.19.05_Book2_Final Order Electric EXHIBIT A-1" xfId="1206"/>
    <cellStyle name="_Chelan Debt Forecast 12.19.05_Book2_Final Order Electric EXHIBIT A-1 2" xfId="1207"/>
    <cellStyle name="_Chelan Debt Forecast 12.19.05_Book2_Final Order Electric EXHIBIT A-1 2 2" xfId="1208"/>
    <cellStyle name="_Chelan Debt Forecast 12.19.05_Book2_Final Order Electric EXHIBIT A-1 3" xfId="1209"/>
    <cellStyle name="_Chelan Debt Forecast 12.19.05_Book4" xfId="1210"/>
    <cellStyle name="_Chelan Debt Forecast 12.19.05_Book4 2" xfId="1211"/>
    <cellStyle name="_Chelan Debt Forecast 12.19.05_Book4 2 2" xfId="1212"/>
    <cellStyle name="_Chelan Debt Forecast 12.19.05_Book4 3" xfId="1213"/>
    <cellStyle name="_Chelan Debt Forecast 12.19.05_Book9" xfId="1214"/>
    <cellStyle name="_Chelan Debt Forecast 12.19.05_Book9 2" xfId="1215"/>
    <cellStyle name="_Chelan Debt Forecast 12.19.05_Book9 2 2" xfId="1216"/>
    <cellStyle name="_Chelan Debt Forecast 12.19.05_Book9 3" xfId="1217"/>
    <cellStyle name="_Chelan Debt Forecast 12.19.05_Check the Interest Calculation" xfId="1218"/>
    <cellStyle name="_Chelan Debt Forecast 12.19.05_Check the Interest Calculation_Scenario 1 REC vs PTC Offset" xfId="1219"/>
    <cellStyle name="_Chelan Debt Forecast 12.19.05_Check the Interest Calculation_Scenario 3" xfId="1220"/>
    <cellStyle name="_Chelan Debt Forecast 12.19.05_INPUTS" xfId="1221"/>
    <cellStyle name="_Chelan Debt Forecast 12.19.05_INPUTS 2" xfId="1222"/>
    <cellStyle name="_Chelan Debt Forecast 12.19.05_INPUTS 2 2" xfId="1223"/>
    <cellStyle name="_Chelan Debt Forecast 12.19.05_INPUTS 3" xfId="1224"/>
    <cellStyle name="_Chelan Debt Forecast 12.19.05_Power Costs - Comparison bx Rbtl-Staff-Jt-PC" xfId="1225"/>
    <cellStyle name="_Chelan Debt Forecast 12.19.05_Power Costs - Comparison bx Rbtl-Staff-Jt-PC 2" xfId="1226"/>
    <cellStyle name="_Chelan Debt Forecast 12.19.05_Power Costs - Comparison bx Rbtl-Staff-Jt-PC 2 2" xfId="1227"/>
    <cellStyle name="_Chelan Debt Forecast 12.19.05_Power Costs - Comparison bx Rbtl-Staff-Jt-PC 3" xfId="1228"/>
    <cellStyle name="_Chelan Debt Forecast 12.19.05_Power Costs - Comparison bx Rbtl-Staff-Jt-PC_Adj Bench DR 3 for Initial Briefs (Electric)" xfId="1229"/>
    <cellStyle name="_Chelan Debt Forecast 12.19.05_Power Costs - Comparison bx Rbtl-Staff-Jt-PC_Adj Bench DR 3 for Initial Briefs (Electric) 2" xfId="1230"/>
    <cellStyle name="_Chelan Debt Forecast 12.19.05_Power Costs - Comparison bx Rbtl-Staff-Jt-PC_Adj Bench DR 3 for Initial Briefs (Electric) 2 2" xfId="1231"/>
    <cellStyle name="_Chelan Debt Forecast 12.19.05_Power Costs - Comparison bx Rbtl-Staff-Jt-PC_Adj Bench DR 3 for Initial Briefs (Electric) 3" xfId="1232"/>
    <cellStyle name="_Chelan Debt Forecast 12.19.05_Power Costs - Comparison bx Rbtl-Staff-Jt-PC_Electric Rev Req Model (2009 GRC) Rebuttal" xfId="1233"/>
    <cellStyle name="_Chelan Debt Forecast 12.19.05_Power Costs - Comparison bx Rbtl-Staff-Jt-PC_Electric Rev Req Model (2009 GRC) Rebuttal 2" xfId="1234"/>
    <cellStyle name="_Chelan Debt Forecast 12.19.05_Power Costs - Comparison bx Rbtl-Staff-Jt-PC_Electric Rev Req Model (2009 GRC) Rebuttal 2 2" xfId="1235"/>
    <cellStyle name="_Chelan Debt Forecast 12.19.05_Power Costs - Comparison bx Rbtl-Staff-Jt-PC_Electric Rev Req Model (2009 GRC) Rebuttal 3" xfId="1236"/>
    <cellStyle name="_Chelan Debt Forecast 12.19.05_Power Costs - Comparison bx Rbtl-Staff-Jt-PC_Electric Rev Req Model (2009 GRC) Rebuttal REmoval of New  WH Solar AdjustMI" xfId="1237"/>
    <cellStyle name="_Chelan Debt Forecast 12.19.05_Power Costs - Comparison bx Rbtl-Staff-Jt-PC_Electric Rev Req Model (2009 GRC) Rebuttal REmoval of New  WH Solar AdjustMI 2" xfId="1238"/>
    <cellStyle name="_Chelan Debt Forecast 12.19.05_Power Costs - Comparison bx Rbtl-Staff-Jt-PC_Electric Rev Req Model (2009 GRC) Rebuttal REmoval of New  WH Solar AdjustMI 2 2" xfId="1239"/>
    <cellStyle name="_Chelan Debt Forecast 12.19.05_Power Costs - Comparison bx Rbtl-Staff-Jt-PC_Electric Rev Req Model (2009 GRC) Rebuttal REmoval of New  WH Solar AdjustMI 3" xfId="1240"/>
    <cellStyle name="_Chelan Debt Forecast 12.19.05_Power Costs - Comparison bx Rbtl-Staff-Jt-PC_Electric Rev Req Model (2009 GRC) Revised 01-18-2010" xfId="1241"/>
    <cellStyle name="_Chelan Debt Forecast 12.19.05_Power Costs - Comparison bx Rbtl-Staff-Jt-PC_Electric Rev Req Model (2009 GRC) Revised 01-18-2010 2" xfId="1242"/>
    <cellStyle name="_Chelan Debt Forecast 12.19.05_Power Costs - Comparison bx Rbtl-Staff-Jt-PC_Electric Rev Req Model (2009 GRC) Revised 01-18-2010 2 2" xfId="1243"/>
    <cellStyle name="_Chelan Debt Forecast 12.19.05_Power Costs - Comparison bx Rbtl-Staff-Jt-PC_Electric Rev Req Model (2009 GRC) Revised 01-18-2010 3" xfId="1244"/>
    <cellStyle name="_Chelan Debt Forecast 12.19.05_Power Costs - Comparison bx Rbtl-Staff-Jt-PC_Final Order Electric EXHIBIT A-1" xfId="1245"/>
    <cellStyle name="_Chelan Debt Forecast 12.19.05_Power Costs - Comparison bx Rbtl-Staff-Jt-PC_Final Order Electric EXHIBIT A-1 2" xfId="1246"/>
    <cellStyle name="_Chelan Debt Forecast 12.19.05_Power Costs - Comparison bx Rbtl-Staff-Jt-PC_Final Order Electric EXHIBIT A-1 2 2" xfId="1247"/>
    <cellStyle name="_Chelan Debt Forecast 12.19.05_Power Costs - Comparison bx Rbtl-Staff-Jt-PC_Final Order Electric EXHIBIT A-1 3" xfId="1248"/>
    <cellStyle name="_Chelan Debt Forecast 12.19.05_Production Adj 4.37" xfId="1249"/>
    <cellStyle name="_Chelan Debt Forecast 12.19.05_Production Adj 4.37 2" xfId="1250"/>
    <cellStyle name="_Chelan Debt Forecast 12.19.05_Production Adj 4.37 2 2" xfId="1251"/>
    <cellStyle name="_Chelan Debt Forecast 12.19.05_Production Adj 4.37 3" xfId="1252"/>
    <cellStyle name="_Chelan Debt Forecast 12.19.05_Purchased Power Adj 4.03" xfId="1253"/>
    <cellStyle name="_Chelan Debt Forecast 12.19.05_Purchased Power Adj 4.03 2" xfId="1254"/>
    <cellStyle name="_Chelan Debt Forecast 12.19.05_Purchased Power Adj 4.03 2 2" xfId="1255"/>
    <cellStyle name="_Chelan Debt Forecast 12.19.05_Purchased Power Adj 4.03 3" xfId="1256"/>
    <cellStyle name="_Chelan Debt Forecast 12.19.05_Rebuttal Power Costs" xfId="1257"/>
    <cellStyle name="_Chelan Debt Forecast 12.19.05_Rebuttal Power Costs 2" xfId="1258"/>
    <cellStyle name="_Chelan Debt Forecast 12.19.05_Rebuttal Power Costs 2 2" xfId="1259"/>
    <cellStyle name="_Chelan Debt Forecast 12.19.05_Rebuttal Power Costs 3" xfId="1260"/>
    <cellStyle name="_Chelan Debt Forecast 12.19.05_Rebuttal Power Costs_Adj Bench DR 3 for Initial Briefs (Electric)" xfId="1261"/>
    <cellStyle name="_Chelan Debt Forecast 12.19.05_Rebuttal Power Costs_Adj Bench DR 3 for Initial Briefs (Electric) 2" xfId="1262"/>
    <cellStyle name="_Chelan Debt Forecast 12.19.05_Rebuttal Power Costs_Adj Bench DR 3 for Initial Briefs (Electric) 2 2" xfId="1263"/>
    <cellStyle name="_Chelan Debt Forecast 12.19.05_Rebuttal Power Costs_Adj Bench DR 3 for Initial Briefs (Electric) 3" xfId="1264"/>
    <cellStyle name="_Chelan Debt Forecast 12.19.05_Rebuttal Power Costs_Electric Rev Req Model (2009 GRC) Rebuttal" xfId="1265"/>
    <cellStyle name="_Chelan Debt Forecast 12.19.05_Rebuttal Power Costs_Electric Rev Req Model (2009 GRC) Rebuttal 2" xfId="1266"/>
    <cellStyle name="_Chelan Debt Forecast 12.19.05_Rebuttal Power Costs_Electric Rev Req Model (2009 GRC) Rebuttal 2 2" xfId="1267"/>
    <cellStyle name="_Chelan Debt Forecast 12.19.05_Rebuttal Power Costs_Electric Rev Req Model (2009 GRC) Rebuttal 3" xfId="1268"/>
    <cellStyle name="_Chelan Debt Forecast 12.19.05_Rebuttal Power Costs_Electric Rev Req Model (2009 GRC) Rebuttal REmoval of New  WH Solar AdjustMI" xfId="1269"/>
    <cellStyle name="_Chelan Debt Forecast 12.19.05_Rebuttal Power Costs_Electric Rev Req Model (2009 GRC) Rebuttal REmoval of New  WH Solar AdjustMI 2" xfId="1270"/>
    <cellStyle name="_Chelan Debt Forecast 12.19.05_Rebuttal Power Costs_Electric Rev Req Model (2009 GRC) Rebuttal REmoval of New  WH Solar AdjustMI 2 2" xfId="1271"/>
    <cellStyle name="_Chelan Debt Forecast 12.19.05_Rebuttal Power Costs_Electric Rev Req Model (2009 GRC) Rebuttal REmoval of New  WH Solar AdjustMI 3" xfId="1272"/>
    <cellStyle name="_Chelan Debt Forecast 12.19.05_Rebuttal Power Costs_Electric Rev Req Model (2009 GRC) Revised 01-18-2010" xfId="1273"/>
    <cellStyle name="_Chelan Debt Forecast 12.19.05_Rebuttal Power Costs_Electric Rev Req Model (2009 GRC) Revised 01-18-2010 2" xfId="1274"/>
    <cellStyle name="_Chelan Debt Forecast 12.19.05_Rebuttal Power Costs_Electric Rev Req Model (2009 GRC) Revised 01-18-2010 2 2" xfId="1275"/>
    <cellStyle name="_Chelan Debt Forecast 12.19.05_Rebuttal Power Costs_Electric Rev Req Model (2009 GRC) Revised 01-18-2010 3" xfId="1276"/>
    <cellStyle name="_Chelan Debt Forecast 12.19.05_Rebuttal Power Costs_Final Order Electric EXHIBIT A-1" xfId="1277"/>
    <cellStyle name="_Chelan Debt Forecast 12.19.05_Rebuttal Power Costs_Final Order Electric EXHIBIT A-1 2" xfId="1278"/>
    <cellStyle name="_Chelan Debt Forecast 12.19.05_Rebuttal Power Costs_Final Order Electric EXHIBIT A-1 2 2" xfId="1279"/>
    <cellStyle name="_Chelan Debt Forecast 12.19.05_Rebuttal Power Costs_Final Order Electric EXHIBIT A-1 3" xfId="1280"/>
    <cellStyle name="_Chelan Debt Forecast 12.19.05_RECS vs PTC's w Interest 6-28-10" xfId="1281"/>
    <cellStyle name="_Chelan Debt Forecast 12.19.05_ROR &amp; CONV FACTOR" xfId="1282"/>
    <cellStyle name="_Chelan Debt Forecast 12.19.05_ROR &amp; CONV FACTOR 2" xfId="1283"/>
    <cellStyle name="_Chelan Debt Forecast 12.19.05_ROR &amp; CONV FACTOR 2 2" xfId="1284"/>
    <cellStyle name="_Chelan Debt Forecast 12.19.05_ROR &amp; CONV FACTOR 3" xfId="1285"/>
    <cellStyle name="_Chelan Debt Forecast 12.19.05_ROR 5.02" xfId="1286"/>
    <cellStyle name="_Chelan Debt Forecast 12.19.05_ROR 5.02 2" xfId="1287"/>
    <cellStyle name="_Chelan Debt Forecast 12.19.05_ROR 5.02 2 2" xfId="1288"/>
    <cellStyle name="_Chelan Debt Forecast 12.19.05_ROR 5.02 3" xfId="1289"/>
    <cellStyle name="_Copy 11-9 Sumas Proforma - Current" xfId="1290"/>
    <cellStyle name="_Costs not in AURORA 06GRC" xfId="1291"/>
    <cellStyle name="_Costs not in AURORA 06GRC 2" xfId="1292"/>
    <cellStyle name="_Costs not in AURORA 06GRC 2 2" xfId="1293"/>
    <cellStyle name="_Costs not in AURORA 06GRC 2 2 2" xfId="1294"/>
    <cellStyle name="_Costs not in AURORA 06GRC 2 3" xfId="1295"/>
    <cellStyle name="_Costs not in AURORA 06GRC 3" xfId="1296"/>
    <cellStyle name="_Costs not in AURORA 06GRC 3 2" xfId="1297"/>
    <cellStyle name="_Costs not in AURORA 06GRC 3 2 2" xfId="1298"/>
    <cellStyle name="_Costs not in AURORA 06GRC 3 3" xfId="1299"/>
    <cellStyle name="_Costs not in AURORA 06GRC 3 3 2" xfId="1300"/>
    <cellStyle name="_Costs not in AURORA 06GRC 3 4" xfId="1301"/>
    <cellStyle name="_Costs not in AURORA 06GRC 3 4 2" xfId="1302"/>
    <cellStyle name="_Costs not in AURORA 06GRC 4" xfId="1303"/>
    <cellStyle name="_Costs not in AURORA 06GRC 4 2" xfId="1304"/>
    <cellStyle name="_Costs not in AURORA 06GRC 5" xfId="1305"/>
    <cellStyle name="_Costs not in AURORA 06GRC_04 07E Wild Horse Wind Expansion (C) (2)" xfId="1306"/>
    <cellStyle name="_Costs not in AURORA 06GRC_04 07E Wild Horse Wind Expansion (C) (2) 2" xfId="1307"/>
    <cellStyle name="_Costs not in AURORA 06GRC_04 07E Wild Horse Wind Expansion (C) (2) 2 2" xfId="1308"/>
    <cellStyle name="_Costs not in AURORA 06GRC_04 07E Wild Horse Wind Expansion (C) (2) 3" xfId="1309"/>
    <cellStyle name="_Costs not in AURORA 06GRC_04 07E Wild Horse Wind Expansion (C) (2)_Adj Bench DR 3 for Initial Briefs (Electric)" xfId="1310"/>
    <cellStyle name="_Costs not in AURORA 06GRC_04 07E Wild Horse Wind Expansion (C) (2)_Adj Bench DR 3 for Initial Briefs (Electric) 2" xfId="1311"/>
    <cellStyle name="_Costs not in AURORA 06GRC_04 07E Wild Horse Wind Expansion (C) (2)_Adj Bench DR 3 for Initial Briefs (Electric) 2 2" xfId="1312"/>
    <cellStyle name="_Costs not in AURORA 06GRC_04 07E Wild Horse Wind Expansion (C) (2)_Adj Bench DR 3 for Initial Briefs (Electric) 3" xfId="1313"/>
    <cellStyle name="_Costs not in AURORA 06GRC_04 07E Wild Horse Wind Expansion (C) (2)_Electric Rev Req Model (2009 GRC) " xfId="1314"/>
    <cellStyle name="_Costs not in AURORA 06GRC_04 07E Wild Horse Wind Expansion (C) (2)_Electric Rev Req Model (2009 GRC)  2" xfId="1315"/>
    <cellStyle name="_Costs not in AURORA 06GRC_04 07E Wild Horse Wind Expansion (C) (2)_Electric Rev Req Model (2009 GRC)  2 2" xfId="1316"/>
    <cellStyle name="_Costs not in AURORA 06GRC_04 07E Wild Horse Wind Expansion (C) (2)_Electric Rev Req Model (2009 GRC)  3" xfId="1317"/>
    <cellStyle name="_Costs not in AURORA 06GRC_04 07E Wild Horse Wind Expansion (C) (2)_Electric Rev Req Model (2009 GRC) Rebuttal" xfId="1318"/>
    <cellStyle name="_Costs not in AURORA 06GRC_04 07E Wild Horse Wind Expansion (C) (2)_Electric Rev Req Model (2009 GRC) Rebuttal 2" xfId="1319"/>
    <cellStyle name="_Costs not in AURORA 06GRC_04 07E Wild Horse Wind Expansion (C) (2)_Electric Rev Req Model (2009 GRC) Rebuttal 2 2" xfId="1320"/>
    <cellStyle name="_Costs not in AURORA 06GRC_04 07E Wild Horse Wind Expansion (C) (2)_Electric Rev Req Model (2009 GRC) Rebuttal 3" xfId="1321"/>
    <cellStyle name="_Costs not in AURORA 06GRC_04 07E Wild Horse Wind Expansion (C) (2)_Electric Rev Req Model (2009 GRC) Rebuttal REmoval of New  WH Solar AdjustMI" xfId="1322"/>
    <cellStyle name="_Costs not in AURORA 06GRC_04 07E Wild Horse Wind Expansion (C) (2)_Electric Rev Req Model (2009 GRC) Rebuttal REmoval of New  WH Solar AdjustMI 2" xfId="1323"/>
    <cellStyle name="_Costs not in AURORA 06GRC_04 07E Wild Horse Wind Expansion (C) (2)_Electric Rev Req Model (2009 GRC) Rebuttal REmoval of New  WH Solar AdjustMI 2 2" xfId="1324"/>
    <cellStyle name="_Costs not in AURORA 06GRC_04 07E Wild Horse Wind Expansion (C) (2)_Electric Rev Req Model (2009 GRC) Rebuttal REmoval of New  WH Solar AdjustMI 3" xfId="1325"/>
    <cellStyle name="_Costs not in AURORA 06GRC_04 07E Wild Horse Wind Expansion (C) (2)_Electric Rev Req Model (2009 GRC) Revised 01-18-2010" xfId="1326"/>
    <cellStyle name="_Costs not in AURORA 06GRC_04 07E Wild Horse Wind Expansion (C) (2)_Electric Rev Req Model (2009 GRC) Revised 01-18-2010 2" xfId="1327"/>
    <cellStyle name="_Costs not in AURORA 06GRC_04 07E Wild Horse Wind Expansion (C) (2)_Electric Rev Req Model (2009 GRC) Revised 01-18-2010 2 2" xfId="1328"/>
    <cellStyle name="_Costs not in AURORA 06GRC_04 07E Wild Horse Wind Expansion (C) (2)_Electric Rev Req Model (2009 GRC) Revised 01-18-2010 3" xfId="1329"/>
    <cellStyle name="_Costs not in AURORA 06GRC_04 07E Wild Horse Wind Expansion (C) (2)_Final Order Electric EXHIBIT A-1" xfId="1330"/>
    <cellStyle name="_Costs not in AURORA 06GRC_04 07E Wild Horse Wind Expansion (C) (2)_Final Order Electric EXHIBIT A-1 2" xfId="1331"/>
    <cellStyle name="_Costs not in AURORA 06GRC_04 07E Wild Horse Wind Expansion (C) (2)_Final Order Electric EXHIBIT A-1 2 2" xfId="1332"/>
    <cellStyle name="_Costs not in AURORA 06GRC_04 07E Wild Horse Wind Expansion (C) (2)_Final Order Electric EXHIBIT A-1 3" xfId="1333"/>
    <cellStyle name="_Costs not in AURORA 06GRC_04 07E Wild Horse Wind Expansion (C) (2)_TENASKA REGULATORY ASSET" xfId="1334"/>
    <cellStyle name="_Costs not in AURORA 06GRC_04 07E Wild Horse Wind Expansion (C) (2)_TENASKA REGULATORY ASSET 2" xfId="1335"/>
    <cellStyle name="_Costs not in AURORA 06GRC_04 07E Wild Horse Wind Expansion (C) (2)_TENASKA REGULATORY ASSET 2 2" xfId="1336"/>
    <cellStyle name="_Costs not in AURORA 06GRC_04 07E Wild Horse Wind Expansion (C) (2)_TENASKA REGULATORY ASSET 3" xfId="1337"/>
    <cellStyle name="_Costs not in AURORA 06GRC_16.37E Wild Horse Expansion DeferralRevwrkingfile SF" xfId="1338"/>
    <cellStyle name="_Costs not in AURORA 06GRC_16.37E Wild Horse Expansion DeferralRevwrkingfile SF 2" xfId="1339"/>
    <cellStyle name="_Costs not in AURORA 06GRC_16.37E Wild Horse Expansion DeferralRevwrkingfile SF 2 2" xfId="1340"/>
    <cellStyle name="_Costs not in AURORA 06GRC_16.37E Wild Horse Expansion DeferralRevwrkingfile SF 3" xfId="1341"/>
    <cellStyle name="_Costs not in AURORA 06GRC_2010 PTC's July1_Dec31 2010 " xfId="1342"/>
    <cellStyle name="_Costs not in AURORA 06GRC_2010 PTC's Sept10_Aug11 (Version 4)" xfId="1343"/>
    <cellStyle name="_Costs not in AURORA 06GRC_4 31 Regulatory Assets and Liabilities  7 06- Exhibit D" xfId="1344"/>
    <cellStyle name="_Costs not in AURORA 06GRC_4 31 Regulatory Assets and Liabilities  7 06- Exhibit D 2" xfId="1345"/>
    <cellStyle name="_Costs not in AURORA 06GRC_4 31 Regulatory Assets and Liabilities  7 06- Exhibit D 2 2" xfId="1346"/>
    <cellStyle name="_Costs not in AURORA 06GRC_4 31 Regulatory Assets and Liabilities  7 06- Exhibit D 3" xfId="1347"/>
    <cellStyle name="_Costs not in AURORA 06GRC_4 32 Regulatory Assets and Liabilities  7 06- Exhibit D" xfId="1348"/>
    <cellStyle name="_Costs not in AURORA 06GRC_4 32 Regulatory Assets and Liabilities  7 06- Exhibit D 2" xfId="1349"/>
    <cellStyle name="_Costs not in AURORA 06GRC_4 32 Regulatory Assets and Liabilities  7 06- Exhibit D 2 2" xfId="1350"/>
    <cellStyle name="_Costs not in AURORA 06GRC_4 32 Regulatory Assets and Liabilities  7 06- Exhibit D 3" xfId="1351"/>
    <cellStyle name="_Costs not in AURORA 06GRC_Att B to RECs proceeds proposal" xfId="1352"/>
    <cellStyle name="_Costs not in AURORA 06GRC_Backup for Attachment B 2010-09-09" xfId="1353"/>
    <cellStyle name="_Costs not in AURORA 06GRC_Bench Request - Attachment B" xfId="1354"/>
    <cellStyle name="_Costs not in AURORA 06GRC_Book2" xfId="1355"/>
    <cellStyle name="_Costs not in AURORA 06GRC_Book2 2" xfId="1356"/>
    <cellStyle name="_Costs not in AURORA 06GRC_Book2 2 2" xfId="1357"/>
    <cellStyle name="_Costs not in AURORA 06GRC_Book2 3" xfId="1358"/>
    <cellStyle name="_Costs not in AURORA 06GRC_Book2_Adj Bench DR 3 for Initial Briefs (Electric)" xfId="1359"/>
    <cellStyle name="_Costs not in AURORA 06GRC_Book2_Adj Bench DR 3 for Initial Briefs (Electric) 2" xfId="1360"/>
    <cellStyle name="_Costs not in AURORA 06GRC_Book2_Adj Bench DR 3 for Initial Briefs (Electric) 2 2" xfId="1361"/>
    <cellStyle name="_Costs not in AURORA 06GRC_Book2_Adj Bench DR 3 for Initial Briefs (Electric) 3" xfId="1362"/>
    <cellStyle name="_Costs not in AURORA 06GRC_Book2_Electric Rev Req Model (2009 GRC) Rebuttal" xfId="1363"/>
    <cellStyle name="_Costs not in AURORA 06GRC_Book2_Electric Rev Req Model (2009 GRC) Rebuttal 2" xfId="1364"/>
    <cellStyle name="_Costs not in AURORA 06GRC_Book2_Electric Rev Req Model (2009 GRC) Rebuttal 2 2" xfId="1365"/>
    <cellStyle name="_Costs not in AURORA 06GRC_Book2_Electric Rev Req Model (2009 GRC) Rebuttal 3" xfId="1366"/>
    <cellStyle name="_Costs not in AURORA 06GRC_Book2_Electric Rev Req Model (2009 GRC) Rebuttal REmoval of New  WH Solar AdjustMI" xfId="1367"/>
    <cellStyle name="_Costs not in AURORA 06GRC_Book2_Electric Rev Req Model (2009 GRC) Rebuttal REmoval of New  WH Solar AdjustMI 2" xfId="1368"/>
    <cellStyle name="_Costs not in AURORA 06GRC_Book2_Electric Rev Req Model (2009 GRC) Rebuttal REmoval of New  WH Solar AdjustMI 2 2" xfId="1369"/>
    <cellStyle name="_Costs not in AURORA 06GRC_Book2_Electric Rev Req Model (2009 GRC) Rebuttal REmoval of New  WH Solar AdjustMI 3" xfId="1370"/>
    <cellStyle name="_Costs not in AURORA 06GRC_Book2_Electric Rev Req Model (2009 GRC) Revised 01-18-2010" xfId="1371"/>
    <cellStyle name="_Costs not in AURORA 06GRC_Book2_Electric Rev Req Model (2009 GRC) Revised 01-18-2010 2" xfId="1372"/>
    <cellStyle name="_Costs not in AURORA 06GRC_Book2_Electric Rev Req Model (2009 GRC) Revised 01-18-2010 2 2" xfId="1373"/>
    <cellStyle name="_Costs not in AURORA 06GRC_Book2_Electric Rev Req Model (2009 GRC) Revised 01-18-2010 3" xfId="1374"/>
    <cellStyle name="_Costs not in AURORA 06GRC_Book2_Final Order Electric EXHIBIT A-1" xfId="1375"/>
    <cellStyle name="_Costs not in AURORA 06GRC_Book2_Final Order Electric EXHIBIT A-1 2" xfId="1376"/>
    <cellStyle name="_Costs not in AURORA 06GRC_Book2_Final Order Electric EXHIBIT A-1 2 2" xfId="1377"/>
    <cellStyle name="_Costs not in AURORA 06GRC_Book2_Final Order Electric EXHIBIT A-1 3" xfId="1378"/>
    <cellStyle name="_Costs not in AURORA 06GRC_Book4" xfId="1379"/>
    <cellStyle name="_Costs not in AURORA 06GRC_Book4 2" xfId="1380"/>
    <cellStyle name="_Costs not in AURORA 06GRC_Book4 2 2" xfId="1381"/>
    <cellStyle name="_Costs not in AURORA 06GRC_Book4 3" xfId="1382"/>
    <cellStyle name="_Costs not in AURORA 06GRC_Book9" xfId="1383"/>
    <cellStyle name="_Costs not in AURORA 06GRC_Book9 2" xfId="1384"/>
    <cellStyle name="_Costs not in AURORA 06GRC_Book9 2 2" xfId="1385"/>
    <cellStyle name="_Costs not in AURORA 06GRC_Book9 3" xfId="1386"/>
    <cellStyle name="_Costs not in AURORA 06GRC_Check the Interest Calculation" xfId="1387"/>
    <cellStyle name="_Costs not in AURORA 06GRC_Check the Interest Calculation_Scenario 1 REC vs PTC Offset" xfId="1388"/>
    <cellStyle name="_Costs not in AURORA 06GRC_Check the Interest Calculation_Scenario 3" xfId="1389"/>
    <cellStyle name="_Costs not in AURORA 06GRC_INPUTS" xfId="1390"/>
    <cellStyle name="_Costs not in AURORA 06GRC_INPUTS 2" xfId="1391"/>
    <cellStyle name="_Costs not in AURORA 06GRC_INPUTS 2 2" xfId="1392"/>
    <cellStyle name="_Costs not in AURORA 06GRC_INPUTS 3" xfId="1393"/>
    <cellStyle name="_Costs not in AURORA 06GRC_Power Costs - Comparison bx Rbtl-Staff-Jt-PC" xfId="1394"/>
    <cellStyle name="_Costs not in AURORA 06GRC_Power Costs - Comparison bx Rbtl-Staff-Jt-PC 2" xfId="1395"/>
    <cellStyle name="_Costs not in AURORA 06GRC_Power Costs - Comparison bx Rbtl-Staff-Jt-PC 2 2" xfId="1396"/>
    <cellStyle name="_Costs not in AURORA 06GRC_Power Costs - Comparison bx Rbtl-Staff-Jt-PC 3" xfId="1397"/>
    <cellStyle name="_Costs not in AURORA 06GRC_Power Costs - Comparison bx Rbtl-Staff-Jt-PC_Adj Bench DR 3 for Initial Briefs (Electric)" xfId="1398"/>
    <cellStyle name="_Costs not in AURORA 06GRC_Power Costs - Comparison bx Rbtl-Staff-Jt-PC_Adj Bench DR 3 for Initial Briefs (Electric) 2" xfId="1399"/>
    <cellStyle name="_Costs not in AURORA 06GRC_Power Costs - Comparison bx Rbtl-Staff-Jt-PC_Adj Bench DR 3 for Initial Briefs (Electric) 2 2" xfId="1400"/>
    <cellStyle name="_Costs not in AURORA 06GRC_Power Costs - Comparison bx Rbtl-Staff-Jt-PC_Adj Bench DR 3 for Initial Briefs (Electric) 3" xfId="1401"/>
    <cellStyle name="_Costs not in AURORA 06GRC_Power Costs - Comparison bx Rbtl-Staff-Jt-PC_Electric Rev Req Model (2009 GRC) Rebuttal" xfId="1402"/>
    <cellStyle name="_Costs not in AURORA 06GRC_Power Costs - Comparison bx Rbtl-Staff-Jt-PC_Electric Rev Req Model (2009 GRC) Rebuttal 2" xfId="1403"/>
    <cellStyle name="_Costs not in AURORA 06GRC_Power Costs - Comparison bx Rbtl-Staff-Jt-PC_Electric Rev Req Model (2009 GRC) Rebuttal 2 2" xfId="1404"/>
    <cellStyle name="_Costs not in AURORA 06GRC_Power Costs - Comparison bx Rbtl-Staff-Jt-PC_Electric Rev Req Model (2009 GRC) Rebuttal 3" xfId="1405"/>
    <cellStyle name="_Costs not in AURORA 06GRC_Power Costs - Comparison bx Rbtl-Staff-Jt-PC_Electric Rev Req Model (2009 GRC) Rebuttal REmoval of New  WH Solar AdjustMI" xfId="1406"/>
    <cellStyle name="_Costs not in AURORA 06GRC_Power Costs - Comparison bx Rbtl-Staff-Jt-PC_Electric Rev Req Model (2009 GRC) Rebuttal REmoval of New  WH Solar AdjustMI 2" xfId="1407"/>
    <cellStyle name="_Costs not in AURORA 06GRC_Power Costs - Comparison bx Rbtl-Staff-Jt-PC_Electric Rev Req Model (2009 GRC) Rebuttal REmoval of New  WH Solar AdjustMI 2 2" xfId="1408"/>
    <cellStyle name="_Costs not in AURORA 06GRC_Power Costs - Comparison bx Rbtl-Staff-Jt-PC_Electric Rev Req Model (2009 GRC) Rebuttal REmoval of New  WH Solar AdjustMI 3" xfId="1409"/>
    <cellStyle name="_Costs not in AURORA 06GRC_Power Costs - Comparison bx Rbtl-Staff-Jt-PC_Electric Rev Req Model (2009 GRC) Revised 01-18-2010" xfId="1410"/>
    <cellStyle name="_Costs not in AURORA 06GRC_Power Costs - Comparison bx Rbtl-Staff-Jt-PC_Electric Rev Req Model (2009 GRC) Revised 01-18-2010 2" xfId="1411"/>
    <cellStyle name="_Costs not in AURORA 06GRC_Power Costs - Comparison bx Rbtl-Staff-Jt-PC_Electric Rev Req Model (2009 GRC) Revised 01-18-2010 2 2" xfId="1412"/>
    <cellStyle name="_Costs not in AURORA 06GRC_Power Costs - Comparison bx Rbtl-Staff-Jt-PC_Electric Rev Req Model (2009 GRC) Revised 01-18-2010 3" xfId="1413"/>
    <cellStyle name="_Costs not in AURORA 06GRC_Power Costs - Comparison bx Rbtl-Staff-Jt-PC_Final Order Electric EXHIBIT A-1" xfId="1414"/>
    <cellStyle name="_Costs not in AURORA 06GRC_Power Costs - Comparison bx Rbtl-Staff-Jt-PC_Final Order Electric EXHIBIT A-1 2" xfId="1415"/>
    <cellStyle name="_Costs not in AURORA 06GRC_Power Costs - Comparison bx Rbtl-Staff-Jt-PC_Final Order Electric EXHIBIT A-1 2 2" xfId="1416"/>
    <cellStyle name="_Costs not in AURORA 06GRC_Power Costs - Comparison bx Rbtl-Staff-Jt-PC_Final Order Electric EXHIBIT A-1 3" xfId="1417"/>
    <cellStyle name="_Costs not in AURORA 06GRC_Production Adj 4.37" xfId="1418"/>
    <cellStyle name="_Costs not in AURORA 06GRC_Production Adj 4.37 2" xfId="1419"/>
    <cellStyle name="_Costs not in AURORA 06GRC_Production Adj 4.37 2 2" xfId="1420"/>
    <cellStyle name="_Costs not in AURORA 06GRC_Production Adj 4.37 3" xfId="1421"/>
    <cellStyle name="_Costs not in AURORA 06GRC_Purchased Power Adj 4.03" xfId="1422"/>
    <cellStyle name="_Costs not in AURORA 06GRC_Purchased Power Adj 4.03 2" xfId="1423"/>
    <cellStyle name="_Costs not in AURORA 06GRC_Purchased Power Adj 4.03 2 2" xfId="1424"/>
    <cellStyle name="_Costs not in AURORA 06GRC_Purchased Power Adj 4.03 3" xfId="1425"/>
    <cellStyle name="_Costs not in AURORA 06GRC_Rebuttal Power Costs" xfId="1426"/>
    <cellStyle name="_Costs not in AURORA 06GRC_Rebuttal Power Costs 2" xfId="1427"/>
    <cellStyle name="_Costs not in AURORA 06GRC_Rebuttal Power Costs 2 2" xfId="1428"/>
    <cellStyle name="_Costs not in AURORA 06GRC_Rebuttal Power Costs 3" xfId="1429"/>
    <cellStyle name="_Costs not in AURORA 06GRC_Rebuttal Power Costs_Adj Bench DR 3 for Initial Briefs (Electric)" xfId="1430"/>
    <cellStyle name="_Costs not in AURORA 06GRC_Rebuttal Power Costs_Adj Bench DR 3 for Initial Briefs (Electric) 2" xfId="1431"/>
    <cellStyle name="_Costs not in AURORA 06GRC_Rebuttal Power Costs_Adj Bench DR 3 for Initial Briefs (Electric) 2 2" xfId="1432"/>
    <cellStyle name="_Costs not in AURORA 06GRC_Rebuttal Power Costs_Adj Bench DR 3 for Initial Briefs (Electric) 3" xfId="1433"/>
    <cellStyle name="_Costs not in AURORA 06GRC_Rebuttal Power Costs_Electric Rev Req Model (2009 GRC) Rebuttal" xfId="1434"/>
    <cellStyle name="_Costs not in AURORA 06GRC_Rebuttal Power Costs_Electric Rev Req Model (2009 GRC) Rebuttal 2" xfId="1435"/>
    <cellStyle name="_Costs not in AURORA 06GRC_Rebuttal Power Costs_Electric Rev Req Model (2009 GRC) Rebuttal 2 2" xfId="1436"/>
    <cellStyle name="_Costs not in AURORA 06GRC_Rebuttal Power Costs_Electric Rev Req Model (2009 GRC) Rebuttal 3" xfId="1437"/>
    <cellStyle name="_Costs not in AURORA 06GRC_Rebuttal Power Costs_Electric Rev Req Model (2009 GRC) Rebuttal REmoval of New  WH Solar AdjustMI" xfId="1438"/>
    <cellStyle name="_Costs not in AURORA 06GRC_Rebuttal Power Costs_Electric Rev Req Model (2009 GRC) Rebuttal REmoval of New  WH Solar AdjustMI 2" xfId="1439"/>
    <cellStyle name="_Costs not in AURORA 06GRC_Rebuttal Power Costs_Electric Rev Req Model (2009 GRC) Rebuttal REmoval of New  WH Solar AdjustMI 2 2" xfId="1440"/>
    <cellStyle name="_Costs not in AURORA 06GRC_Rebuttal Power Costs_Electric Rev Req Model (2009 GRC) Rebuttal REmoval of New  WH Solar AdjustMI 3" xfId="1441"/>
    <cellStyle name="_Costs not in AURORA 06GRC_Rebuttal Power Costs_Electric Rev Req Model (2009 GRC) Revised 01-18-2010" xfId="1442"/>
    <cellStyle name="_Costs not in AURORA 06GRC_Rebuttal Power Costs_Electric Rev Req Model (2009 GRC) Revised 01-18-2010 2" xfId="1443"/>
    <cellStyle name="_Costs not in AURORA 06GRC_Rebuttal Power Costs_Electric Rev Req Model (2009 GRC) Revised 01-18-2010 2 2" xfId="1444"/>
    <cellStyle name="_Costs not in AURORA 06GRC_Rebuttal Power Costs_Electric Rev Req Model (2009 GRC) Revised 01-18-2010 3" xfId="1445"/>
    <cellStyle name="_Costs not in AURORA 06GRC_Rebuttal Power Costs_Final Order Electric EXHIBIT A-1" xfId="1446"/>
    <cellStyle name="_Costs not in AURORA 06GRC_Rebuttal Power Costs_Final Order Electric EXHIBIT A-1 2" xfId="1447"/>
    <cellStyle name="_Costs not in AURORA 06GRC_Rebuttal Power Costs_Final Order Electric EXHIBIT A-1 2 2" xfId="1448"/>
    <cellStyle name="_Costs not in AURORA 06GRC_Rebuttal Power Costs_Final Order Electric EXHIBIT A-1 3" xfId="1449"/>
    <cellStyle name="_Costs not in AURORA 06GRC_RECS vs PTC's w Interest 6-28-10" xfId="1450"/>
    <cellStyle name="_Costs not in AURORA 06GRC_ROR &amp; CONV FACTOR" xfId="1451"/>
    <cellStyle name="_Costs not in AURORA 06GRC_ROR &amp; CONV FACTOR 2" xfId="1452"/>
    <cellStyle name="_Costs not in AURORA 06GRC_ROR &amp; CONV FACTOR 2 2" xfId="1453"/>
    <cellStyle name="_Costs not in AURORA 06GRC_ROR &amp; CONV FACTOR 3" xfId="1454"/>
    <cellStyle name="_Costs not in AURORA 06GRC_ROR 5.02" xfId="1455"/>
    <cellStyle name="_Costs not in AURORA 06GRC_ROR 5.02 2" xfId="1456"/>
    <cellStyle name="_Costs not in AURORA 06GRC_ROR 5.02 2 2" xfId="1457"/>
    <cellStyle name="_Costs not in AURORA 06GRC_ROR 5.02 3" xfId="1458"/>
    <cellStyle name="_Costs not in AURORA 2006GRC 6.15.06" xfId="1459"/>
    <cellStyle name="_Costs not in AURORA 2006GRC 6.15.06 2" xfId="1460"/>
    <cellStyle name="_Costs not in AURORA 2006GRC 6.15.06 2 2" xfId="1461"/>
    <cellStyle name="_Costs not in AURORA 2006GRC 6.15.06 2 2 2" xfId="1462"/>
    <cellStyle name="_Costs not in AURORA 2006GRC 6.15.06 2 3" xfId="1463"/>
    <cellStyle name="_Costs not in AURORA 2006GRC 6.15.06 3" xfId="1464"/>
    <cellStyle name="_Costs not in AURORA 2006GRC 6.15.06 3 2" xfId="1465"/>
    <cellStyle name="_Costs not in AURORA 2006GRC 6.15.06 3 2 2" xfId="1466"/>
    <cellStyle name="_Costs not in AURORA 2006GRC 6.15.06 3 3" xfId="1467"/>
    <cellStyle name="_Costs not in AURORA 2006GRC 6.15.06 3 3 2" xfId="1468"/>
    <cellStyle name="_Costs not in AURORA 2006GRC 6.15.06 3 4" xfId="1469"/>
    <cellStyle name="_Costs not in AURORA 2006GRC 6.15.06 3 4 2" xfId="1470"/>
    <cellStyle name="_Costs not in AURORA 2006GRC 6.15.06 4" xfId="1471"/>
    <cellStyle name="_Costs not in AURORA 2006GRC 6.15.06 4 2" xfId="1472"/>
    <cellStyle name="_Costs not in AURORA 2006GRC 6.15.06 5" xfId="1473"/>
    <cellStyle name="_Costs not in AURORA 2006GRC 6.15.06_04 07E Wild Horse Wind Expansion (C) (2)" xfId="1474"/>
    <cellStyle name="_Costs not in AURORA 2006GRC 6.15.06_04 07E Wild Horse Wind Expansion (C) (2) 2" xfId="1475"/>
    <cellStyle name="_Costs not in AURORA 2006GRC 6.15.06_04 07E Wild Horse Wind Expansion (C) (2) 2 2" xfId="1476"/>
    <cellStyle name="_Costs not in AURORA 2006GRC 6.15.06_04 07E Wild Horse Wind Expansion (C) (2) 3" xfId="1477"/>
    <cellStyle name="_Costs not in AURORA 2006GRC 6.15.06_04 07E Wild Horse Wind Expansion (C) (2)_Adj Bench DR 3 for Initial Briefs (Electric)" xfId="1478"/>
    <cellStyle name="_Costs not in AURORA 2006GRC 6.15.06_04 07E Wild Horse Wind Expansion (C) (2)_Adj Bench DR 3 for Initial Briefs (Electric) 2" xfId="1479"/>
    <cellStyle name="_Costs not in AURORA 2006GRC 6.15.06_04 07E Wild Horse Wind Expansion (C) (2)_Adj Bench DR 3 for Initial Briefs (Electric) 2 2" xfId="1480"/>
    <cellStyle name="_Costs not in AURORA 2006GRC 6.15.06_04 07E Wild Horse Wind Expansion (C) (2)_Adj Bench DR 3 for Initial Briefs (Electric) 3" xfId="1481"/>
    <cellStyle name="_Costs not in AURORA 2006GRC 6.15.06_04 07E Wild Horse Wind Expansion (C) (2)_Electric Rev Req Model (2009 GRC) " xfId="1482"/>
    <cellStyle name="_Costs not in AURORA 2006GRC 6.15.06_04 07E Wild Horse Wind Expansion (C) (2)_Electric Rev Req Model (2009 GRC)  2" xfId="1483"/>
    <cellStyle name="_Costs not in AURORA 2006GRC 6.15.06_04 07E Wild Horse Wind Expansion (C) (2)_Electric Rev Req Model (2009 GRC)  2 2" xfId="1484"/>
    <cellStyle name="_Costs not in AURORA 2006GRC 6.15.06_04 07E Wild Horse Wind Expansion (C) (2)_Electric Rev Req Model (2009 GRC)  3" xfId="1485"/>
    <cellStyle name="_Costs not in AURORA 2006GRC 6.15.06_04 07E Wild Horse Wind Expansion (C) (2)_Electric Rev Req Model (2009 GRC) Rebuttal" xfId="1486"/>
    <cellStyle name="_Costs not in AURORA 2006GRC 6.15.06_04 07E Wild Horse Wind Expansion (C) (2)_Electric Rev Req Model (2009 GRC) Rebuttal 2" xfId="1487"/>
    <cellStyle name="_Costs not in AURORA 2006GRC 6.15.06_04 07E Wild Horse Wind Expansion (C) (2)_Electric Rev Req Model (2009 GRC) Rebuttal 2 2" xfId="1488"/>
    <cellStyle name="_Costs not in AURORA 2006GRC 6.15.06_04 07E Wild Horse Wind Expansion (C) (2)_Electric Rev Req Model (2009 GRC) Rebuttal 3" xfId="1489"/>
    <cellStyle name="_Costs not in AURORA 2006GRC 6.15.06_04 07E Wild Horse Wind Expansion (C) (2)_Electric Rev Req Model (2009 GRC) Rebuttal REmoval of New  WH Solar AdjustMI" xfId="1490"/>
    <cellStyle name="_Costs not in AURORA 2006GRC 6.15.06_04 07E Wild Horse Wind Expansion (C) (2)_Electric Rev Req Model (2009 GRC) Rebuttal REmoval of New  WH Solar AdjustMI 2" xfId="1491"/>
    <cellStyle name="_Costs not in AURORA 2006GRC 6.15.06_04 07E Wild Horse Wind Expansion (C) (2)_Electric Rev Req Model (2009 GRC) Rebuttal REmoval of New  WH Solar AdjustMI 2 2" xfId="1492"/>
    <cellStyle name="_Costs not in AURORA 2006GRC 6.15.06_04 07E Wild Horse Wind Expansion (C) (2)_Electric Rev Req Model (2009 GRC) Rebuttal REmoval of New  WH Solar AdjustMI 3" xfId="1493"/>
    <cellStyle name="_Costs not in AURORA 2006GRC 6.15.06_04 07E Wild Horse Wind Expansion (C) (2)_Electric Rev Req Model (2009 GRC) Revised 01-18-2010" xfId="1494"/>
    <cellStyle name="_Costs not in AURORA 2006GRC 6.15.06_04 07E Wild Horse Wind Expansion (C) (2)_Electric Rev Req Model (2009 GRC) Revised 01-18-2010 2" xfId="1495"/>
    <cellStyle name="_Costs not in AURORA 2006GRC 6.15.06_04 07E Wild Horse Wind Expansion (C) (2)_Electric Rev Req Model (2009 GRC) Revised 01-18-2010 2 2" xfId="1496"/>
    <cellStyle name="_Costs not in AURORA 2006GRC 6.15.06_04 07E Wild Horse Wind Expansion (C) (2)_Electric Rev Req Model (2009 GRC) Revised 01-18-2010 3" xfId="1497"/>
    <cellStyle name="_Costs not in AURORA 2006GRC 6.15.06_04 07E Wild Horse Wind Expansion (C) (2)_Final Order Electric EXHIBIT A-1" xfId="1498"/>
    <cellStyle name="_Costs not in AURORA 2006GRC 6.15.06_04 07E Wild Horse Wind Expansion (C) (2)_Final Order Electric EXHIBIT A-1 2" xfId="1499"/>
    <cellStyle name="_Costs not in AURORA 2006GRC 6.15.06_04 07E Wild Horse Wind Expansion (C) (2)_Final Order Electric EXHIBIT A-1 2 2" xfId="1500"/>
    <cellStyle name="_Costs not in AURORA 2006GRC 6.15.06_04 07E Wild Horse Wind Expansion (C) (2)_Final Order Electric EXHIBIT A-1 3" xfId="1501"/>
    <cellStyle name="_Costs not in AURORA 2006GRC 6.15.06_04 07E Wild Horse Wind Expansion (C) (2)_TENASKA REGULATORY ASSET" xfId="1502"/>
    <cellStyle name="_Costs not in AURORA 2006GRC 6.15.06_04 07E Wild Horse Wind Expansion (C) (2)_TENASKA REGULATORY ASSET 2" xfId="1503"/>
    <cellStyle name="_Costs not in AURORA 2006GRC 6.15.06_04 07E Wild Horse Wind Expansion (C) (2)_TENASKA REGULATORY ASSET 2 2" xfId="1504"/>
    <cellStyle name="_Costs not in AURORA 2006GRC 6.15.06_04 07E Wild Horse Wind Expansion (C) (2)_TENASKA REGULATORY ASSET 3" xfId="1505"/>
    <cellStyle name="_Costs not in AURORA 2006GRC 6.15.06_16.37E Wild Horse Expansion DeferralRevwrkingfile SF" xfId="1506"/>
    <cellStyle name="_Costs not in AURORA 2006GRC 6.15.06_16.37E Wild Horse Expansion DeferralRevwrkingfile SF 2" xfId="1507"/>
    <cellStyle name="_Costs not in AURORA 2006GRC 6.15.06_16.37E Wild Horse Expansion DeferralRevwrkingfile SF 2 2" xfId="1508"/>
    <cellStyle name="_Costs not in AURORA 2006GRC 6.15.06_16.37E Wild Horse Expansion DeferralRevwrkingfile SF 3" xfId="1509"/>
    <cellStyle name="_Costs not in AURORA 2006GRC 6.15.06_2010 PTC's July1_Dec31 2010 " xfId="1510"/>
    <cellStyle name="_Costs not in AURORA 2006GRC 6.15.06_2010 PTC's Sept10_Aug11 (Version 4)" xfId="1511"/>
    <cellStyle name="_Costs not in AURORA 2006GRC 6.15.06_4 31 Regulatory Assets and Liabilities  7 06- Exhibit D" xfId="1512"/>
    <cellStyle name="_Costs not in AURORA 2006GRC 6.15.06_4 31 Regulatory Assets and Liabilities  7 06- Exhibit D 2" xfId="1513"/>
    <cellStyle name="_Costs not in AURORA 2006GRC 6.15.06_4 31 Regulatory Assets and Liabilities  7 06- Exhibit D 2 2" xfId="1514"/>
    <cellStyle name="_Costs not in AURORA 2006GRC 6.15.06_4 31 Regulatory Assets and Liabilities  7 06- Exhibit D 3" xfId="1515"/>
    <cellStyle name="_Costs not in AURORA 2006GRC 6.15.06_4 32 Regulatory Assets and Liabilities  7 06- Exhibit D" xfId="1516"/>
    <cellStyle name="_Costs not in AURORA 2006GRC 6.15.06_4 32 Regulatory Assets and Liabilities  7 06- Exhibit D 2" xfId="1517"/>
    <cellStyle name="_Costs not in AURORA 2006GRC 6.15.06_4 32 Regulatory Assets and Liabilities  7 06- Exhibit D 2 2" xfId="1518"/>
    <cellStyle name="_Costs not in AURORA 2006GRC 6.15.06_4 32 Regulatory Assets and Liabilities  7 06- Exhibit D 3" xfId="1519"/>
    <cellStyle name="_Costs not in AURORA 2006GRC 6.15.06_Att B to RECs proceeds proposal" xfId="1520"/>
    <cellStyle name="_Costs not in AURORA 2006GRC 6.15.06_Backup for Attachment B 2010-09-09" xfId="1521"/>
    <cellStyle name="_Costs not in AURORA 2006GRC 6.15.06_Bench Request - Attachment B" xfId="1522"/>
    <cellStyle name="_Costs not in AURORA 2006GRC 6.15.06_Book2" xfId="1523"/>
    <cellStyle name="_Costs not in AURORA 2006GRC 6.15.06_Book2 2" xfId="1524"/>
    <cellStyle name="_Costs not in AURORA 2006GRC 6.15.06_Book2 2 2" xfId="1525"/>
    <cellStyle name="_Costs not in AURORA 2006GRC 6.15.06_Book2 3" xfId="1526"/>
    <cellStyle name="_Costs not in AURORA 2006GRC 6.15.06_Book2_Adj Bench DR 3 for Initial Briefs (Electric)" xfId="1527"/>
    <cellStyle name="_Costs not in AURORA 2006GRC 6.15.06_Book2_Adj Bench DR 3 for Initial Briefs (Electric) 2" xfId="1528"/>
    <cellStyle name="_Costs not in AURORA 2006GRC 6.15.06_Book2_Adj Bench DR 3 for Initial Briefs (Electric) 2 2" xfId="1529"/>
    <cellStyle name="_Costs not in AURORA 2006GRC 6.15.06_Book2_Adj Bench DR 3 for Initial Briefs (Electric) 3" xfId="1530"/>
    <cellStyle name="_Costs not in AURORA 2006GRC 6.15.06_Book2_Electric Rev Req Model (2009 GRC) Rebuttal" xfId="1531"/>
    <cellStyle name="_Costs not in AURORA 2006GRC 6.15.06_Book2_Electric Rev Req Model (2009 GRC) Rebuttal 2" xfId="1532"/>
    <cellStyle name="_Costs not in AURORA 2006GRC 6.15.06_Book2_Electric Rev Req Model (2009 GRC) Rebuttal 2 2" xfId="1533"/>
    <cellStyle name="_Costs not in AURORA 2006GRC 6.15.06_Book2_Electric Rev Req Model (2009 GRC) Rebuttal 3" xfId="1534"/>
    <cellStyle name="_Costs not in AURORA 2006GRC 6.15.06_Book2_Electric Rev Req Model (2009 GRC) Rebuttal REmoval of New  WH Solar AdjustMI" xfId="1535"/>
    <cellStyle name="_Costs not in AURORA 2006GRC 6.15.06_Book2_Electric Rev Req Model (2009 GRC) Rebuttal REmoval of New  WH Solar AdjustMI 2" xfId="1536"/>
    <cellStyle name="_Costs not in AURORA 2006GRC 6.15.06_Book2_Electric Rev Req Model (2009 GRC) Rebuttal REmoval of New  WH Solar AdjustMI 2 2" xfId="1537"/>
    <cellStyle name="_Costs not in AURORA 2006GRC 6.15.06_Book2_Electric Rev Req Model (2009 GRC) Rebuttal REmoval of New  WH Solar AdjustMI 3" xfId="1538"/>
    <cellStyle name="_Costs not in AURORA 2006GRC 6.15.06_Book2_Electric Rev Req Model (2009 GRC) Revised 01-18-2010" xfId="1539"/>
    <cellStyle name="_Costs not in AURORA 2006GRC 6.15.06_Book2_Electric Rev Req Model (2009 GRC) Revised 01-18-2010 2" xfId="1540"/>
    <cellStyle name="_Costs not in AURORA 2006GRC 6.15.06_Book2_Electric Rev Req Model (2009 GRC) Revised 01-18-2010 2 2" xfId="1541"/>
    <cellStyle name="_Costs not in AURORA 2006GRC 6.15.06_Book2_Electric Rev Req Model (2009 GRC) Revised 01-18-2010 3" xfId="1542"/>
    <cellStyle name="_Costs not in AURORA 2006GRC 6.15.06_Book2_Final Order Electric EXHIBIT A-1" xfId="1543"/>
    <cellStyle name="_Costs not in AURORA 2006GRC 6.15.06_Book2_Final Order Electric EXHIBIT A-1 2" xfId="1544"/>
    <cellStyle name="_Costs not in AURORA 2006GRC 6.15.06_Book2_Final Order Electric EXHIBIT A-1 2 2" xfId="1545"/>
    <cellStyle name="_Costs not in AURORA 2006GRC 6.15.06_Book2_Final Order Electric EXHIBIT A-1 3" xfId="1546"/>
    <cellStyle name="_Costs not in AURORA 2006GRC 6.15.06_Book4" xfId="1547"/>
    <cellStyle name="_Costs not in AURORA 2006GRC 6.15.06_Book4 2" xfId="1548"/>
    <cellStyle name="_Costs not in AURORA 2006GRC 6.15.06_Book4 2 2" xfId="1549"/>
    <cellStyle name="_Costs not in AURORA 2006GRC 6.15.06_Book4 3" xfId="1550"/>
    <cellStyle name="_Costs not in AURORA 2006GRC 6.15.06_Book9" xfId="1551"/>
    <cellStyle name="_Costs not in AURORA 2006GRC 6.15.06_Book9 2" xfId="1552"/>
    <cellStyle name="_Costs not in AURORA 2006GRC 6.15.06_Book9 2 2" xfId="1553"/>
    <cellStyle name="_Costs not in AURORA 2006GRC 6.15.06_Book9 3" xfId="1554"/>
    <cellStyle name="_Costs not in AURORA 2006GRC 6.15.06_INPUTS" xfId="1555"/>
    <cellStyle name="_Costs not in AURORA 2006GRC 6.15.06_INPUTS 2" xfId="1556"/>
    <cellStyle name="_Costs not in AURORA 2006GRC 6.15.06_INPUTS 2 2" xfId="1557"/>
    <cellStyle name="_Costs not in AURORA 2006GRC 6.15.06_INPUTS 3" xfId="1558"/>
    <cellStyle name="_Costs not in AURORA 2006GRC 6.15.06_Power Costs - Comparison bx Rbtl-Staff-Jt-PC" xfId="1559"/>
    <cellStyle name="_Costs not in AURORA 2006GRC 6.15.06_Power Costs - Comparison bx Rbtl-Staff-Jt-PC 2" xfId="1560"/>
    <cellStyle name="_Costs not in AURORA 2006GRC 6.15.06_Power Costs - Comparison bx Rbtl-Staff-Jt-PC 2 2" xfId="1561"/>
    <cellStyle name="_Costs not in AURORA 2006GRC 6.15.06_Power Costs - Comparison bx Rbtl-Staff-Jt-PC 3" xfId="1562"/>
    <cellStyle name="_Costs not in AURORA 2006GRC 6.15.06_Power Costs - Comparison bx Rbtl-Staff-Jt-PC_Adj Bench DR 3 for Initial Briefs (Electric)" xfId="1563"/>
    <cellStyle name="_Costs not in AURORA 2006GRC 6.15.06_Power Costs - Comparison bx Rbtl-Staff-Jt-PC_Adj Bench DR 3 for Initial Briefs (Electric) 2" xfId="1564"/>
    <cellStyle name="_Costs not in AURORA 2006GRC 6.15.06_Power Costs - Comparison bx Rbtl-Staff-Jt-PC_Adj Bench DR 3 for Initial Briefs (Electric) 2 2" xfId="1565"/>
    <cellStyle name="_Costs not in AURORA 2006GRC 6.15.06_Power Costs - Comparison bx Rbtl-Staff-Jt-PC_Adj Bench DR 3 for Initial Briefs (Electric) 3" xfId="1566"/>
    <cellStyle name="_Costs not in AURORA 2006GRC 6.15.06_Power Costs - Comparison bx Rbtl-Staff-Jt-PC_Electric Rev Req Model (2009 GRC) Rebuttal" xfId="1567"/>
    <cellStyle name="_Costs not in AURORA 2006GRC 6.15.06_Power Costs - Comparison bx Rbtl-Staff-Jt-PC_Electric Rev Req Model (2009 GRC) Rebuttal 2" xfId="1568"/>
    <cellStyle name="_Costs not in AURORA 2006GRC 6.15.06_Power Costs - Comparison bx Rbtl-Staff-Jt-PC_Electric Rev Req Model (2009 GRC) Rebuttal 2 2" xfId="1569"/>
    <cellStyle name="_Costs not in AURORA 2006GRC 6.15.06_Power Costs - Comparison bx Rbtl-Staff-Jt-PC_Electric Rev Req Model (2009 GRC) Rebuttal 3" xfId="1570"/>
    <cellStyle name="_Costs not in AURORA 2006GRC 6.15.06_Power Costs - Comparison bx Rbtl-Staff-Jt-PC_Electric Rev Req Model (2009 GRC) Rebuttal REmoval of New  WH Solar AdjustMI" xfId="1571"/>
    <cellStyle name="_Costs not in AURORA 2006GRC 6.15.06_Power Costs - Comparison bx Rbtl-Staff-Jt-PC_Electric Rev Req Model (2009 GRC) Rebuttal REmoval of New  WH Solar AdjustMI 2" xfId="1572"/>
    <cellStyle name="_Costs not in AURORA 2006GRC 6.15.06_Power Costs - Comparison bx Rbtl-Staff-Jt-PC_Electric Rev Req Model (2009 GRC) Rebuttal REmoval of New  WH Solar AdjustMI 2 2" xfId="1573"/>
    <cellStyle name="_Costs not in AURORA 2006GRC 6.15.06_Power Costs - Comparison bx Rbtl-Staff-Jt-PC_Electric Rev Req Model (2009 GRC) Rebuttal REmoval of New  WH Solar AdjustMI 3" xfId="1574"/>
    <cellStyle name="_Costs not in AURORA 2006GRC 6.15.06_Power Costs - Comparison bx Rbtl-Staff-Jt-PC_Electric Rev Req Model (2009 GRC) Revised 01-18-2010" xfId="1575"/>
    <cellStyle name="_Costs not in AURORA 2006GRC 6.15.06_Power Costs - Comparison bx Rbtl-Staff-Jt-PC_Electric Rev Req Model (2009 GRC) Revised 01-18-2010 2" xfId="1576"/>
    <cellStyle name="_Costs not in AURORA 2006GRC 6.15.06_Power Costs - Comparison bx Rbtl-Staff-Jt-PC_Electric Rev Req Model (2009 GRC) Revised 01-18-2010 2 2" xfId="1577"/>
    <cellStyle name="_Costs not in AURORA 2006GRC 6.15.06_Power Costs - Comparison bx Rbtl-Staff-Jt-PC_Electric Rev Req Model (2009 GRC) Revised 01-18-2010 3" xfId="1578"/>
    <cellStyle name="_Costs not in AURORA 2006GRC 6.15.06_Power Costs - Comparison bx Rbtl-Staff-Jt-PC_Final Order Electric EXHIBIT A-1" xfId="1579"/>
    <cellStyle name="_Costs not in AURORA 2006GRC 6.15.06_Power Costs - Comparison bx Rbtl-Staff-Jt-PC_Final Order Electric EXHIBIT A-1 2" xfId="1580"/>
    <cellStyle name="_Costs not in AURORA 2006GRC 6.15.06_Power Costs - Comparison bx Rbtl-Staff-Jt-PC_Final Order Electric EXHIBIT A-1 2 2" xfId="1581"/>
    <cellStyle name="_Costs not in AURORA 2006GRC 6.15.06_Power Costs - Comparison bx Rbtl-Staff-Jt-PC_Final Order Electric EXHIBIT A-1 3" xfId="1582"/>
    <cellStyle name="_Costs not in AURORA 2006GRC 6.15.06_Production Adj 4.37" xfId="1583"/>
    <cellStyle name="_Costs not in AURORA 2006GRC 6.15.06_Production Adj 4.37 2" xfId="1584"/>
    <cellStyle name="_Costs not in AURORA 2006GRC 6.15.06_Production Adj 4.37 2 2" xfId="1585"/>
    <cellStyle name="_Costs not in AURORA 2006GRC 6.15.06_Production Adj 4.37 3" xfId="1586"/>
    <cellStyle name="_Costs not in AURORA 2006GRC 6.15.06_Purchased Power Adj 4.03" xfId="1587"/>
    <cellStyle name="_Costs not in AURORA 2006GRC 6.15.06_Purchased Power Adj 4.03 2" xfId="1588"/>
    <cellStyle name="_Costs not in AURORA 2006GRC 6.15.06_Purchased Power Adj 4.03 2 2" xfId="1589"/>
    <cellStyle name="_Costs not in AURORA 2006GRC 6.15.06_Purchased Power Adj 4.03 3" xfId="1590"/>
    <cellStyle name="_Costs not in AURORA 2006GRC 6.15.06_Rebuttal Power Costs" xfId="1591"/>
    <cellStyle name="_Costs not in AURORA 2006GRC 6.15.06_Rebuttal Power Costs 2" xfId="1592"/>
    <cellStyle name="_Costs not in AURORA 2006GRC 6.15.06_Rebuttal Power Costs 2 2" xfId="1593"/>
    <cellStyle name="_Costs not in AURORA 2006GRC 6.15.06_Rebuttal Power Costs 3" xfId="1594"/>
    <cellStyle name="_Costs not in AURORA 2006GRC 6.15.06_Rebuttal Power Costs_Adj Bench DR 3 for Initial Briefs (Electric)" xfId="1595"/>
    <cellStyle name="_Costs not in AURORA 2006GRC 6.15.06_Rebuttal Power Costs_Adj Bench DR 3 for Initial Briefs (Electric) 2" xfId="1596"/>
    <cellStyle name="_Costs not in AURORA 2006GRC 6.15.06_Rebuttal Power Costs_Adj Bench DR 3 for Initial Briefs (Electric) 2 2" xfId="1597"/>
    <cellStyle name="_Costs not in AURORA 2006GRC 6.15.06_Rebuttal Power Costs_Adj Bench DR 3 for Initial Briefs (Electric) 3" xfId="1598"/>
    <cellStyle name="_Costs not in AURORA 2006GRC 6.15.06_Rebuttal Power Costs_Electric Rev Req Model (2009 GRC) Rebuttal" xfId="1599"/>
    <cellStyle name="_Costs not in AURORA 2006GRC 6.15.06_Rebuttal Power Costs_Electric Rev Req Model (2009 GRC) Rebuttal 2" xfId="1600"/>
    <cellStyle name="_Costs not in AURORA 2006GRC 6.15.06_Rebuttal Power Costs_Electric Rev Req Model (2009 GRC) Rebuttal 2 2" xfId="1601"/>
    <cellStyle name="_Costs not in AURORA 2006GRC 6.15.06_Rebuttal Power Costs_Electric Rev Req Model (2009 GRC) Rebuttal 3" xfId="1602"/>
    <cellStyle name="_Costs not in AURORA 2006GRC 6.15.06_Rebuttal Power Costs_Electric Rev Req Model (2009 GRC) Rebuttal REmoval of New  WH Solar AdjustMI" xfId="1603"/>
    <cellStyle name="_Costs not in AURORA 2006GRC 6.15.06_Rebuttal Power Costs_Electric Rev Req Model (2009 GRC) Rebuttal REmoval of New  WH Solar AdjustMI 2" xfId="1604"/>
    <cellStyle name="_Costs not in AURORA 2006GRC 6.15.06_Rebuttal Power Costs_Electric Rev Req Model (2009 GRC) Rebuttal REmoval of New  WH Solar AdjustMI 2 2" xfId="1605"/>
    <cellStyle name="_Costs not in AURORA 2006GRC 6.15.06_Rebuttal Power Costs_Electric Rev Req Model (2009 GRC) Rebuttal REmoval of New  WH Solar AdjustMI 3" xfId="1606"/>
    <cellStyle name="_Costs not in AURORA 2006GRC 6.15.06_Rebuttal Power Costs_Electric Rev Req Model (2009 GRC) Revised 01-18-2010" xfId="1607"/>
    <cellStyle name="_Costs not in AURORA 2006GRC 6.15.06_Rebuttal Power Costs_Electric Rev Req Model (2009 GRC) Revised 01-18-2010 2" xfId="1608"/>
    <cellStyle name="_Costs not in AURORA 2006GRC 6.15.06_Rebuttal Power Costs_Electric Rev Req Model (2009 GRC) Revised 01-18-2010 2 2" xfId="1609"/>
    <cellStyle name="_Costs not in AURORA 2006GRC 6.15.06_Rebuttal Power Costs_Electric Rev Req Model (2009 GRC) Revised 01-18-2010 3" xfId="1610"/>
    <cellStyle name="_Costs not in AURORA 2006GRC 6.15.06_Rebuttal Power Costs_Final Order Electric EXHIBIT A-1" xfId="1611"/>
    <cellStyle name="_Costs not in AURORA 2006GRC 6.15.06_Rebuttal Power Costs_Final Order Electric EXHIBIT A-1 2" xfId="1612"/>
    <cellStyle name="_Costs not in AURORA 2006GRC 6.15.06_Rebuttal Power Costs_Final Order Electric EXHIBIT A-1 2 2" xfId="1613"/>
    <cellStyle name="_Costs not in AURORA 2006GRC 6.15.06_Rebuttal Power Costs_Final Order Electric EXHIBIT A-1 3" xfId="1614"/>
    <cellStyle name="_Costs not in AURORA 2006GRC 6.15.06_RECS vs PTC's w Interest 6-28-10" xfId="1615"/>
    <cellStyle name="_Costs not in AURORA 2006GRC 6.15.06_ROR &amp; CONV FACTOR" xfId="1616"/>
    <cellStyle name="_Costs not in AURORA 2006GRC 6.15.06_ROR &amp; CONV FACTOR 2" xfId="1617"/>
    <cellStyle name="_Costs not in AURORA 2006GRC 6.15.06_ROR &amp; CONV FACTOR 2 2" xfId="1618"/>
    <cellStyle name="_Costs not in AURORA 2006GRC 6.15.06_ROR &amp; CONV FACTOR 3" xfId="1619"/>
    <cellStyle name="_Costs not in AURORA 2006GRC 6.15.06_ROR 5.02" xfId="1620"/>
    <cellStyle name="_Costs not in AURORA 2006GRC 6.15.06_ROR 5.02 2" xfId="1621"/>
    <cellStyle name="_Costs not in AURORA 2006GRC 6.15.06_ROR 5.02 2 2" xfId="1622"/>
    <cellStyle name="_Costs not in AURORA 2006GRC 6.15.06_ROR 5.02 3" xfId="1623"/>
    <cellStyle name="_Costs not in AURORA 2006GRC w gas price updated" xfId="1624"/>
    <cellStyle name="_Costs not in AURORA 2006GRC w gas price updated 2" xfId="1625"/>
    <cellStyle name="_Costs not in AURORA 2006GRC w gas price updated 2 2" xfId="1626"/>
    <cellStyle name="_Costs not in AURORA 2006GRC w gas price updated 3" xfId="1627"/>
    <cellStyle name="_Costs not in AURORA 2006GRC w gas price updated_Adj Bench DR 3 for Initial Briefs (Electric)" xfId="1628"/>
    <cellStyle name="_Costs not in AURORA 2006GRC w gas price updated_Adj Bench DR 3 for Initial Briefs (Electric) 2" xfId="1629"/>
    <cellStyle name="_Costs not in AURORA 2006GRC w gas price updated_Adj Bench DR 3 for Initial Briefs (Electric) 2 2" xfId="1630"/>
    <cellStyle name="_Costs not in AURORA 2006GRC w gas price updated_Adj Bench DR 3 for Initial Briefs (Electric) 3" xfId="1631"/>
    <cellStyle name="_Costs not in AURORA 2006GRC w gas price updated_Book2" xfId="1632"/>
    <cellStyle name="_Costs not in AURORA 2006GRC w gas price updated_Book2 2" xfId="1633"/>
    <cellStyle name="_Costs not in AURORA 2006GRC w gas price updated_Book2 2 2" xfId="1634"/>
    <cellStyle name="_Costs not in AURORA 2006GRC w gas price updated_Book2 3" xfId="1635"/>
    <cellStyle name="_Costs not in AURORA 2006GRC w gas price updated_Book2_Adj Bench DR 3 for Initial Briefs (Electric)" xfId="1636"/>
    <cellStyle name="_Costs not in AURORA 2006GRC w gas price updated_Book2_Adj Bench DR 3 for Initial Briefs (Electric) 2" xfId="1637"/>
    <cellStyle name="_Costs not in AURORA 2006GRC w gas price updated_Book2_Adj Bench DR 3 for Initial Briefs (Electric) 2 2" xfId="1638"/>
    <cellStyle name="_Costs not in AURORA 2006GRC w gas price updated_Book2_Adj Bench DR 3 for Initial Briefs (Electric) 3" xfId="1639"/>
    <cellStyle name="_Costs not in AURORA 2006GRC w gas price updated_Book2_Electric Rev Req Model (2009 GRC) Rebuttal" xfId="1640"/>
    <cellStyle name="_Costs not in AURORA 2006GRC w gas price updated_Book2_Electric Rev Req Model (2009 GRC) Rebuttal 2" xfId="1641"/>
    <cellStyle name="_Costs not in AURORA 2006GRC w gas price updated_Book2_Electric Rev Req Model (2009 GRC) Rebuttal 2 2" xfId="1642"/>
    <cellStyle name="_Costs not in AURORA 2006GRC w gas price updated_Book2_Electric Rev Req Model (2009 GRC) Rebuttal 3" xfId="1643"/>
    <cellStyle name="_Costs not in AURORA 2006GRC w gas price updated_Book2_Electric Rev Req Model (2009 GRC) Rebuttal REmoval of New  WH Solar AdjustMI" xfId="1644"/>
    <cellStyle name="_Costs not in AURORA 2006GRC w gas price updated_Book2_Electric Rev Req Model (2009 GRC) Rebuttal REmoval of New  WH Solar AdjustMI 2" xfId="1645"/>
    <cellStyle name="_Costs not in AURORA 2006GRC w gas price updated_Book2_Electric Rev Req Model (2009 GRC) Rebuttal REmoval of New  WH Solar AdjustMI 2 2" xfId="1646"/>
    <cellStyle name="_Costs not in AURORA 2006GRC w gas price updated_Book2_Electric Rev Req Model (2009 GRC) Rebuttal REmoval of New  WH Solar AdjustMI 3" xfId="1647"/>
    <cellStyle name="_Costs not in AURORA 2006GRC w gas price updated_Book2_Electric Rev Req Model (2009 GRC) Revised 01-18-2010" xfId="1648"/>
    <cellStyle name="_Costs not in AURORA 2006GRC w gas price updated_Book2_Electric Rev Req Model (2009 GRC) Revised 01-18-2010 2" xfId="1649"/>
    <cellStyle name="_Costs not in AURORA 2006GRC w gas price updated_Book2_Electric Rev Req Model (2009 GRC) Revised 01-18-2010 2 2" xfId="1650"/>
    <cellStyle name="_Costs not in AURORA 2006GRC w gas price updated_Book2_Electric Rev Req Model (2009 GRC) Revised 01-18-2010 3" xfId="1651"/>
    <cellStyle name="_Costs not in AURORA 2006GRC w gas price updated_Book2_Final Order Electric EXHIBIT A-1" xfId="1652"/>
    <cellStyle name="_Costs not in AURORA 2006GRC w gas price updated_Book2_Final Order Electric EXHIBIT A-1 2" xfId="1653"/>
    <cellStyle name="_Costs not in AURORA 2006GRC w gas price updated_Book2_Final Order Electric EXHIBIT A-1 2 2" xfId="1654"/>
    <cellStyle name="_Costs not in AURORA 2006GRC w gas price updated_Book2_Final Order Electric EXHIBIT A-1 3" xfId="1655"/>
    <cellStyle name="_Costs not in AURORA 2006GRC w gas price updated_Electric Rev Req Model (2009 GRC) " xfId="1656"/>
    <cellStyle name="_Costs not in AURORA 2006GRC w gas price updated_Electric Rev Req Model (2009 GRC)  2" xfId="1657"/>
    <cellStyle name="_Costs not in AURORA 2006GRC w gas price updated_Electric Rev Req Model (2009 GRC)  2 2" xfId="1658"/>
    <cellStyle name="_Costs not in AURORA 2006GRC w gas price updated_Electric Rev Req Model (2009 GRC)  3" xfId="1659"/>
    <cellStyle name="_Costs not in AURORA 2006GRC w gas price updated_Electric Rev Req Model (2009 GRC) Rebuttal" xfId="1660"/>
    <cellStyle name="_Costs not in AURORA 2006GRC w gas price updated_Electric Rev Req Model (2009 GRC) Rebuttal 2" xfId="1661"/>
    <cellStyle name="_Costs not in AURORA 2006GRC w gas price updated_Electric Rev Req Model (2009 GRC) Rebuttal 2 2" xfId="1662"/>
    <cellStyle name="_Costs not in AURORA 2006GRC w gas price updated_Electric Rev Req Model (2009 GRC) Rebuttal 3" xfId="1663"/>
    <cellStyle name="_Costs not in AURORA 2006GRC w gas price updated_Electric Rev Req Model (2009 GRC) Rebuttal REmoval of New  WH Solar AdjustMI" xfId="1664"/>
    <cellStyle name="_Costs not in AURORA 2006GRC w gas price updated_Electric Rev Req Model (2009 GRC) Rebuttal REmoval of New  WH Solar AdjustMI 2" xfId="1665"/>
    <cellStyle name="_Costs not in AURORA 2006GRC w gas price updated_Electric Rev Req Model (2009 GRC) Rebuttal REmoval of New  WH Solar AdjustMI 2 2" xfId="1666"/>
    <cellStyle name="_Costs not in AURORA 2006GRC w gas price updated_Electric Rev Req Model (2009 GRC) Rebuttal REmoval of New  WH Solar AdjustMI 3" xfId="1667"/>
    <cellStyle name="_Costs not in AURORA 2006GRC w gas price updated_Electric Rev Req Model (2009 GRC) Revised 01-18-2010" xfId="1668"/>
    <cellStyle name="_Costs not in AURORA 2006GRC w gas price updated_Electric Rev Req Model (2009 GRC) Revised 01-18-2010 2" xfId="1669"/>
    <cellStyle name="_Costs not in AURORA 2006GRC w gas price updated_Electric Rev Req Model (2009 GRC) Revised 01-18-2010 2 2" xfId="1670"/>
    <cellStyle name="_Costs not in AURORA 2006GRC w gas price updated_Electric Rev Req Model (2009 GRC) Revised 01-18-2010 3" xfId="1671"/>
    <cellStyle name="_Costs not in AURORA 2006GRC w gas price updated_Final Order Electric EXHIBIT A-1" xfId="1672"/>
    <cellStyle name="_Costs not in AURORA 2006GRC w gas price updated_Final Order Electric EXHIBIT A-1 2" xfId="1673"/>
    <cellStyle name="_Costs not in AURORA 2006GRC w gas price updated_Final Order Electric EXHIBIT A-1 2 2" xfId="1674"/>
    <cellStyle name="_Costs not in AURORA 2006GRC w gas price updated_Final Order Electric EXHIBIT A-1 3" xfId="1675"/>
    <cellStyle name="_Costs not in AURORA 2006GRC w gas price updated_Rebuttal Power Costs" xfId="1676"/>
    <cellStyle name="_Costs not in AURORA 2006GRC w gas price updated_Rebuttal Power Costs 2" xfId="1677"/>
    <cellStyle name="_Costs not in AURORA 2006GRC w gas price updated_Rebuttal Power Costs 2 2" xfId="1678"/>
    <cellStyle name="_Costs not in AURORA 2006GRC w gas price updated_Rebuttal Power Costs 3" xfId="1679"/>
    <cellStyle name="_Costs not in AURORA 2006GRC w gas price updated_Rebuttal Power Costs_Adj Bench DR 3 for Initial Briefs (Electric)" xfId="1680"/>
    <cellStyle name="_Costs not in AURORA 2006GRC w gas price updated_Rebuttal Power Costs_Adj Bench DR 3 for Initial Briefs (Electric) 2" xfId="1681"/>
    <cellStyle name="_Costs not in AURORA 2006GRC w gas price updated_Rebuttal Power Costs_Adj Bench DR 3 for Initial Briefs (Electric) 2 2" xfId="1682"/>
    <cellStyle name="_Costs not in AURORA 2006GRC w gas price updated_Rebuttal Power Costs_Adj Bench DR 3 for Initial Briefs (Electric) 3" xfId="1683"/>
    <cellStyle name="_Costs not in AURORA 2006GRC w gas price updated_Rebuttal Power Costs_Electric Rev Req Model (2009 GRC) Rebuttal" xfId="1684"/>
    <cellStyle name="_Costs not in AURORA 2006GRC w gas price updated_Rebuttal Power Costs_Electric Rev Req Model (2009 GRC) Rebuttal 2" xfId="1685"/>
    <cellStyle name="_Costs not in AURORA 2006GRC w gas price updated_Rebuttal Power Costs_Electric Rev Req Model (2009 GRC) Rebuttal 2 2" xfId="1686"/>
    <cellStyle name="_Costs not in AURORA 2006GRC w gas price updated_Rebuttal Power Costs_Electric Rev Req Model (2009 GRC) Rebuttal 3" xfId="1687"/>
    <cellStyle name="_Costs not in AURORA 2006GRC w gas price updated_Rebuttal Power Costs_Electric Rev Req Model (2009 GRC) Rebuttal REmoval of New  WH Solar AdjustMI" xfId="1688"/>
    <cellStyle name="_Costs not in AURORA 2006GRC w gas price updated_Rebuttal Power Costs_Electric Rev Req Model (2009 GRC) Rebuttal REmoval of New  WH Solar AdjustMI 2" xfId="1689"/>
    <cellStyle name="_Costs not in AURORA 2006GRC w gas price updated_Rebuttal Power Costs_Electric Rev Req Model (2009 GRC) Rebuttal REmoval of New  WH Solar AdjustMI 2 2" xfId="1690"/>
    <cellStyle name="_Costs not in AURORA 2006GRC w gas price updated_Rebuttal Power Costs_Electric Rev Req Model (2009 GRC) Rebuttal REmoval of New  WH Solar AdjustMI 3" xfId="1691"/>
    <cellStyle name="_Costs not in AURORA 2006GRC w gas price updated_Rebuttal Power Costs_Electric Rev Req Model (2009 GRC) Revised 01-18-2010" xfId="1692"/>
    <cellStyle name="_Costs not in AURORA 2006GRC w gas price updated_Rebuttal Power Costs_Electric Rev Req Model (2009 GRC) Revised 01-18-2010 2" xfId="1693"/>
    <cellStyle name="_Costs not in AURORA 2006GRC w gas price updated_Rebuttal Power Costs_Electric Rev Req Model (2009 GRC) Revised 01-18-2010 2 2" xfId="1694"/>
    <cellStyle name="_Costs not in AURORA 2006GRC w gas price updated_Rebuttal Power Costs_Electric Rev Req Model (2009 GRC) Revised 01-18-2010 3" xfId="1695"/>
    <cellStyle name="_Costs not in AURORA 2006GRC w gas price updated_Rebuttal Power Costs_Final Order Electric EXHIBIT A-1" xfId="1696"/>
    <cellStyle name="_Costs not in AURORA 2006GRC w gas price updated_Rebuttal Power Costs_Final Order Electric EXHIBIT A-1 2" xfId="1697"/>
    <cellStyle name="_Costs not in AURORA 2006GRC w gas price updated_Rebuttal Power Costs_Final Order Electric EXHIBIT A-1 2 2" xfId="1698"/>
    <cellStyle name="_Costs not in AURORA 2006GRC w gas price updated_Rebuttal Power Costs_Final Order Electric EXHIBIT A-1 3" xfId="1699"/>
    <cellStyle name="_Costs not in AURORA 2006GRC w gas price updated_TENASKA REGULATORY ASSET" xfId="1700"/>
    <cellStyle name="_Costs not in AURORA 2006GRC w gas price updated_TENASKA REGULATORY ASSET 2" xfId="1701"/>
    <cellStyle name="_Costs not in AURORA 2006GRC w gas price updated_TENASKA REGULATORY ASSET 2 2" xfId="1702"/>
    <cellStyle name="_Costs not in AURORA 2006GRC w gas price updated_TENASKA REGULATORY ASSET 3" xfId="1703"/>
    <cellStyle name="_Costs not in AURORA 2007 Rate Case" xfId="1704"/>
    <cellStyle name="_Costs not in AURORA 2007 Rate Case 2" xfId="1705"/>
    <cellStyle name="_Costs not in AURORA 2007 Rate Case 2 2" xfId="1706"/>
    <cellStyle name="_Costs not in AURORA 2007 Rate Case 2 2 2" xfId="1707"/>
    <cellStyle name="_Costs not in AURORA 2007 Rate Case 2 3" xfId="1708"/>
    <cellStyle name="_Costs not in AURORA 2007 Rate Case 3" xfId="1709"/>
    <cellStyle name="_Costs not in AURORA 2007 Rate Case 3 2" xfId="1710"/>
    <cellStyle name="_Costs not in AURORA 2007 Rate Case 4" xfId="1711"/>
    <cellStyle name="_Costs not in AURORA 2007 Rate Case_(C) WHE Proforma with ITC cash grant 10 Yr Amort_for deferral_102809" xfId="1712"/>
    <cellStyle name="_Costs not in AURORA 2007 Rate Case_(C) WHE Proforma with ITC cash grant 10 Yr Amort_for deferral_102809 2" xfId="1713"/>
    <cellStyle name="_Costs not in AURORA 2007 Rate Case_(C) WHE Proforma with ITC cash grant 10 Yr Amort_for deferral_102809 2 2" xfId="1714"/>
    <cellStyle name="_Costs not in AURORA 2007 Rate Case_(C) WHE Proforma with ITC cash grant 10 Yr Amort_for deferral_102809 3" xfId="1715"/>
    <cellStyle name="_Costs not in AURORA 2007 Rate Case_(C) WHE Proforma with ITC cash grant 10 Yr Amort_for deferral_102809_16.07E Wild Horse Wind Expansionwrkingfile" xfId="1716"/>
    <cellStyle name="_Costs not in AURORA 2007 Rate Case_(C) WHE Proforma with ITC cash grant 10 Yr Amort_for deferral_102809_16.07E Wild Horse Wind Expansionwrkingfile 2" xfId="1717"/>
    <cellStyle name="_Costs not in AURORA 2007 Rate Case_(C) WHE Proforma with ITC cash grant 10 Yr Amort_for deferral_102809_16.07E Wild Horse Wind Expansionwrkingfile 2 2" xfId="1718"/>
    <cellStyle name="_Costs not in AURORA 2007 Rate Case_(C) WHE Proforma with ITC cash grant 10 Yr Amort_for deferral_102809_16.07E Wild Horse Wind Expansionwrkingfile 3" xfId="1719"/>
    <cellStyle name="_Costs not in AURORA 2007 Rate Case_(C) WHE Proforma with ITC cash grant 10 Yr Amort_for deferral_102809_16.07E Wild Horse Wind Expansionwrkingfile SF" xfId="1720"/>
    <cellStyle name="_Costs not in AURORA 2007 Rate Case_(C) WHE Proforma with ITC cash grant 10 Yr Amort_for deferral_102809_16.07E Wild Horse Wind Expansionwrkingfile SF 2" xfId="1721"/>
    <cellStyle name="_Costs not in AURORA 2007 Rate Case_(C) WHE Proforma with ITC cash grant 10 Yr Amort_for deferral_102809_16.07E Wild Horse Wind Expansionwrkingfile SF 2 2" xfId="1722"/>
    <cellStyle name="_Costs not in AURORA 2007 Rate Case_(C) WHE Proforma with ITC cash grant 10 Yr Amort_for deferral_102809_16.07E Wild Horse Wind Expansionwrkingfile SF 3" xfId="1723"/>
    <cellStyle name="_Costs not in AURORA 2007 Rate Case_(C) WHE Proforma with ITC cash grant 10 Yr Amort_for deferral_102809_16.37E Wild Horse Expansion DeferralRevwrkingfile SF" xfId="1724"/>
    <cellStyle name="_Costs not in AURORA 2007 Rate Case_(C) WHE Proforma with ITC cash grant 10 Yr Amort_for deferral_102809_16.37E Wild Horse Expansion DeferralRevwrkingfile SF 2" xfId="1725"/>
    <cellStyle name="_Costs not in AURORA 2007 Rate Case_(C) WHE Proforma with ITC cash grant 10 Yr Amort_for deferral_102809_16.37E Wild Horse Expansion DeferralRevwrkingfile SF 2 2" xfId="1726"/>
    <cellStyle name="_Costs not in AURORA 2007 Rate Case_(C) WHE Proforma with ITC cash grant 10 Yr Amort_for deferral_102809_16.37E Wild Horse Expansion DeferralRevwrkingfile SF 3" xfId="1727"/>
    <cellStyle name="_Costs not in AURORA 2007 Rate Case_(C) WHE Proforma with ITC cash grant 10 Yr Amort_for rebuttal_120709" xfId="1728"/>
    <cellStyle name="_Costs not in AURORA 2007 Rate Case_(C) WHE Proforma with ITC cash grant 10 Yr Amort_for rebuttal_120709 2" xfId="1729"/>
    <cellStyle name="_Costs not in AURORA 2007 Rate Case_(C) WHE Proforma with ITC cash grant 10 Yr Amort_for rebuttal_120709 2 2" xfId="1730"/>
    <cellStyle name="_Costs not in AURORA 2007 Rate Case_(C) WHE Proforma with ITC cash grant 10 Yr Amort_for rebuttal_120709 3" xfId="1731"/>
    <cellStyle name="_Costs not in AURORA 2007 Rate Case_04.07E Wild Horse Wind Expansion" xfId="1732"/>
    <cellStyle name="_Costs not in AURORA 2007 Rate Case_04.07E Wild Horse Wind Expansion 2" xfId="1733"/>
    <cellStyle name="_Costs not in AURORA 2007 Rate Case_04.07E Wild Horse Wind Expansion 2 2" xfId="1734"/>
    <cellStyle name="_Costs not in AURORA 2007 Rate Case_04.07E Wild Horse Wind Expansion 3" xfId="1735"/>
    <cellStyle name="_Costs not in AURORA 2007 Rate Case_04.07E Wild Horse Wind Expansion_16.07E Wild Horse Wind Expansionwrkingfile" xfId="1736"/>
    <cellStyle name="_Costs not in AURORA 2007 Rate Case_04.07E Wild Horse Wind Expansion_16.07E Wild Horse Wind Expansionwrkingfile 2" xfId="1737"/>
    <cellStyle name="_Costs not in AURORA 2007 Rate Case_04.07E Wild Horse Wind Expansion_16.07E Wild Horse Wind Expansionwrkingfile 2 2" xfId="1738"/>
    <cellStyle name="_Costs not in AURORA 2007 Rate Case_04.07E Wild Horse Wind Expansion_16.07E Wild Horse Wind Expansionwrkingfile 3" xfId="1739"/>
    <cellStyle name="_Costs not in AURORA 2007 Rate Case_04.07E Wild Horse Wind Expansion_16.07E Wild Horse Wind Expansionwrkingfile SF" xfId="1740"/>
    <cellStyle name="_Costs not in AURORA 2007 Rate Case_04.07E Wild Horse Wind Expansion_16.07E Wild Horse Wind Expansionwrkingfile SF 2" xfId="1741"/>
    <cellStyle name="_Costs not in AURORA 2007 Rate Case_04.07E Wild Horse Wind Expansion_16.07E Wild Horse Wind Expansionwrkingfile SF 2 2" xfId="1742"/>
    <cellStyle name="_Costs not in AURORA 2007 Rate Case_04.07E Wild Horse Wind Expansion_16.07E Wild Horse Wind Expansionwrkingfile SF 3" xfId="1743"/>
    <cellStyle name="_Costs not in AURORA 2007 Rate Case_04.07E Wild Horse Wind Expansion_16.37E Wild Horse Expansion DeferralRevwrkingfile SF" xfId="1744"/>
    <cellStyle name="_Costs not in AURORA 2007 Rate Case_04.07E Wild Horse Wind Expansion_16.37E Wild Horse Expansion DeferralRevwrkingfile SF 2" xfId="1745"/>
    <cellStyle name="_Costs not in AURORA 2007 Rate Case_04.07E Wild Horse Wind Expansion_16.37E Wild Horse Expansion DeferralRevwrkingfile SF 2 2" xfId="1746"/>
    <cellStyle name="_Costs not in AURORA 2007 Rate Case_04.07E Wild Horse Wind Expansion_16.37E Wild Horse Expansion DeferralRevwrkingfile SF 3" xfId="1747"/>
    <cellStyle name="_Costs not in AURORA 2007 Rate Case_16.07E Wild Horse Wind Expansionwrkingfile" xfId="1748"/>
    <cellStyle name="_Costs not in AURORA 2007 Rate Case_16.07E Wild Horse Wind Expansionwrkingfile 2" xfId="1749"/>
    <cellStyle name="_Costs not in AURORA 2007 Rate Case_16.07E Wild Horse Wind Expansionwrkingfile 2 2" xfId="1750"/>
    <cellStyle name="_Costs not in AURORA 2007 Rate Case_16.07E Wild Horse Wind Expansionwrkingfile 3" xfId="1751"/>
    <cellStyle name="_Costs not in AURORA 2007 Rate Case_16.07E Wild Horse Wind Expansionwrkingfile SF" xfId="1752"/>
    <cellStyle name="_Costs not in AURORA 2007 Rate Case_16.07E Wild Horse Wind Expansionwrkingfile SF 2" xfId="1753"/>
    <cellStyle name="_Costs not in AURORA 2007 Rate Case_16.07E Wild Horse Wind Expansionwrkingfile SF 2 2" xfId="1754"/>
    <cellStyle name="_Costs not in AURORA 2007 Rate Case_16.07E Wild Horse Wind Expansionwrkingfile SF 3" xfId="1755"/>
    <cellStyle name="_Costs not in AURORA 2007 Rate Case_16.37E Wild Horse Expansion DeferralRevwrkingfile SF" xfId="1756"/>
    <cellStyle name="_Costs not in AURORA 2007 Rate Case_16.37E Wild Horse Expansion DeferralRevwrkingfile SF 2" xfId="1757"/>
    <cellStyle name="_Costs not in AURORA 2007 Rate Case_16.37E Wild Horse Expansion DeferralRevwrkingfile SF 2 2" xfId="1758"/>
    <cellStyle name="_Costs not in AURORA 2007 Rate Case_16.37E Wild Horse Expansion DeferralRevwrkingfile SF 3" xfId="1759"/>
    <cellStyle name="_Costs not in AURORA 2007 Rate Case_4 31 Regulatory Assets and Liabilities  7 06- Exhibit D" xfId="1760"/>
    <cellStyle name="_Costs not in AURORA 2007 Rate Case_4 31 Regulatory Assets and Liabilities  7 06- Exhibit D 2" xfId="1761"/>
    <cellStyle name="_Costs not in AURORA 2007 Rate Case_4 31 Regulatory Assets and Liabilities  7 06- Exhibit D 2 2" xfId="1762"/>
    <cellStyle name="_Costs not in AURORA 2007 Rate Case_4 31 Regulatory Assets and Liabilities  7 06- Exhibit D 3" xfId="1763"/>
    <cellStyle name="_Costs not in AURORA 2007 Rate Case_4 32 Regulatory Assets and Liabilities  7 06- Exhibit D" xfId="1764"/>
    <cellStyle name="_Costs not in AURORA 2007 Rate Case_4 32 Regulatory Assets and Liabilities  7 06- Exhibit D 2" xfId="1765"/>
    <cellStyle name="_Costs not in AURORA 2007 Rate Case_4 32 Regulatory Assets and Liabilities  7 06- Exhibit D 2 2" xfId="1766"/>
    <cellStyle name="_Costs not in AURORA 2007 Rate Case_4 32 Regulatory Assets and Liabilities  7 06- Exhibit D 3" xfId="1767"/>
    <cellStyle name="_Costs not in AURORA 2007 Rate Case_Book2" xfId="1768"/>
    <cellStyle name="_Costs not in AURORA 2007 Rate Case_Book2 2" xfId="1769"/>
    <cellStyle name="_Costs not in AURORA 2007 Rate Case_Book2 2 2" xfId="1770"/>
    <cellStyle name="_Costs not in AURORA 2007 Rate Case_Book2 3" xfId="1771"/>
    <cellStyle name="_Costs not in AURORA 2007 Rate Case_Book2_Adj Bench DR 3 for Initial Briefs (Electric)" xfId="1772"/>
    <cellStyle name="_Costs not in AURORA 2007 Rate Case_Book2_Adj Bench DR 3 for Initial Briefs (Electric) 2" xfId="1773"/>
    <cellStyle name="_Costs not in AURORA 2007 Rate Case_Book2_Adj Bench DR 3 for Initial Briefs (Electric) 2 2" xfId="1774"/>
    <cellStyle name="_Costs not in AURORA 2007 Rate Case_Book2_Adj Bench DR 3 for Initial Briefs (Electric) 3" xfId="1775"/>
    <cellStyle name="_Costs not in AURORA 2007 Rate Case_Book2_Electric Rev Req Model (2009 GRC) Rebuttal" xfId="1776"/>
    <cellStyle name="_Costs not in AURORA 2007 Rate Case_Book2_Electric Rev Req Model (2009 GRC) Rebuttal 2" xfId="1777"/>
    <cellStyle name="_Costs not in AURORA 2007 Rate Case_Book2_Electric Rev Req Model (2009 GRC) Rebuttal 2 2" xfId="1778"/>
    <cellStyle name="_Costs not in AURORA 2007 Rate Case_Book2_Electric Rev Req Model (2009 GRC) Rebuttal 3" xfId="1779"/>
    <cellStyle name="_Costs not in AURORA 2007 Rate Case_Book2_Electric Rev Req Model (2009 GRC) Rebuttal REmoval of New  WH Solar AdjustMI" xfId="1780"/>
    <cellStyle name="_Costs not in AURORA 2007 Rate Case_Book2_Electric Rev Req Model (2009 GRC) Rebuttal REmoval of New  WH Solar AdjustMI 2" xfId="1781"/>
    <cellStyle name="_Costs not in AURORA 2007 Rate Case_Book2_Electric Rev Req Model (2009 GRC) Rebuttal REmoval of New  WH Solar AdjustMI 2 2" xfId="1782"/>
    <cellStyle name="_Costs not in AURORA 2007 Rate Case_Book2_Electric Rev Req Model (2009 GRC) Rebuttal REmoval of New  WH Solar AdjustMI 3" xfId="1783"/>
    <cellStyle name="_Costs not in AURORA 2007 Rate Case_Book2_Electric Rev Req Model (2009 GRC) Revised 01-18-2010" xfId="1784"/>
    <cellStyle name="_Costs not in AURORA 2007 Rate Case_Book2_Electric Rev Req Model (2009 GRC) Revised 01-18-2010 2" xfId="1785"/>
    <cellStyle name="_Costs not in AURORA 2007 Rate Case_Book2_Electric Rev Req Model (2009 GRC) Revised 01-18-2010 2 2" xfId="1786"/>
    <cellStyle name="_Costs not in AURORA 2007 Rate Case_Book2_Electric Rev Req Model (2009 GRC) Revised 01-18-2010 3" xfId="1787"/>
    <cellStyle name="_Costs not in AURORA 2007 Rate Case_Book2_Final Order Electric EXHIBIT A-1" xfId="1788"/>
    <cellStyle name="_Costs not in AURORA 2007 Rate Case_Book2_Final Order Electric EXHIBIT A-1 2" xfId="1789"/>
    <cellStyle name="_Costs not in AURORA 2007 Rate Case_Book2_Final Order Electric EXHIBIT A-1 2 2" xfId="1790"/>
    <cellStyle name="_Costs not in AURORA 2007 Rate Case_Book2_Final Order Electric EXHIBIT A-1 3" xfId="1791"/>
    <cellStyle name="_Costs not in AURORA 2007 Rate Case_Book4" xfId="1792"/>
    <cellStyle name="_Costs not in AURORA 2007 Rate Case_Book4 2" xfId="1793"/>
    <cellStyle name="_Costs not in AURORA 2007 Rate Case_Book4 2 2" xfId="1794"/>
    <cellStyle name="_Costs not in AURORA 2007 Rate Case_Book4 3" xfId="1795"/>
    <cellStyle name="_Costs not in AURORA 2007 Rate Case_Book9" xfId="1796"/>
    <cellStyle name="_Costs not in AURORA 2007 Rate Case_Book9 2" xfId="1797"/>
    <cellStyle name="_Costs not in AURORA 2007 Rate Case_Book9 2 2" xfId="1798"/>
    <cellStyle name="_Costs not in AURORA 2007 Rate Case_Book9 3" xfId="1799"/>
    <cellStyle name="_Costs not in AURORA 2007 Rate Case_Electric COS Inputs" xfId="1800"/>
    <cellStyle name="_Costs not in AURORA 2007 Rate Case_Electric COS Inputs 2" xfId="1801"/>
    <cellStyle name="_Costs not in AURORA 2007 Rate Case_Electric COS Inputs 2 2" xfId="1802"/>
    <cellStyle name="_Costs not in AURORA 2007 Rate Case_Electric COS Inputs 2 2 2" xfId="1803"/>
    <cellStyle name="_Costs not in AURORA 2007 Rate Case_Electric COS Inputs 2 3" xfId="1804"/>
    <cellStyle name="_Costs not in AURORA 2007 Rate Case_Electric COS Inputs 2 3 2" xfId="1805"/>
    <cellStyle name="_Costs not in AURORA 2007 Rate Case_Electric COS Inputs 2 4" xfId="1806"/>
    <cellStyle name="_Costs not in AURORA 2007 Rate Case_Electric COS Inputs 2 4 2" xfId="1807"/>
    <cellStyle name="_Costs not in AURORA 2007 Rate Case_Electric COS Inputs 3" xfId="1808"/>
    <cellStyle name="_Costs not in AURORA 2007 Rate Case_Electric COS Inputs 3 2" xfId="1809"/>
    <cellStyle name="_Costs not in AURORA 2007 Rate Case_Electric COS Inputs 4" xfId="1810"/>
    <cellStyle name="_Costs not in AURORA 2007 Rate Case_Electric COS Inputs 4 2" xfId="1811"/>
    <cellStyle name="_Costs not in AURORA 2007 Rate Case_Electric COS Inputs 5" xfId="1812"/>
    <cellStyle name="_Costs not in AURORA 2007 Rate Case_Power Costs - Comparison bx Rbtl-Staff-Jt-PC" xfId="1813"/>
    <cellStyle name="_Costs not in AURORA 2007 Rate Case_Power Costs - Comparison bx Rbtl-Staff-Jt-PC 2" xfId="1814"/>
    <cellStyle name="_Costs not in AURORA 2007 Rate Case_Power Costs - Comparison bx Rbtl-Staff-Jt-PC 2 2" xfId="1815"/>
    <cellStyle name="_Costs not in AURORA 2007 Rate Case_Power Costs - Comparison bx Rbtl-Staff-Jt-PC 3" xfId="1816"/>
    <cellStyle name="_Costs not in AURORA 2007 Rate Case_Power Costs - Comparison bx Rbtl-Staff-Jt-PC_Adj Bench DR 3 for Initial Briefs (Electric)" xfId="1817"/>
    <cellStyle name="_Costs not in AURORA 2007 Rate Case_Power Costs - Comparison bx Rbtl-Staff-Jt-PC_Adj Bench DR 3 for Initial Briefs (Electric) 2" xfId="1818"/>
    <cellStyle name="_Costs not in AURORA 2007 Rate Case_Power Costs - Comparison bx Rbtl-Staff-Jt-PC_Adj Bench DR 3 for Initial Briefs (Electric) 2 2" xfId="1819"/>
    <cellStyle name="_Costs not in AURORA 2007 Rate Case_Power Costs - Comparison bx Rbtl-Staff-Jt-PC_Adj Bench DR 3 for Initial Briefs (Electric) 3" xfId="1820"/>
    <cellStyle name="_Costs not in AURORA 2007 Rate Case_Power Costs - Comparison bx Rbtl-Staff-Jt-PC_Electric Rev Req Model (2009 GRC) Rebuttal" xfId="1821"/>
    <cellStyle name="_Costs not in AURORA 2007 Rate Case_Power Costs - Comparison bx Rbtl-Staff-Jt-PC_Electric Rev Req Model (2009 GRC) Rebuttal 2" xfId="1822"/>
    <cellStyle name="_Costs not in AURORA 2007 Rate Case_Power Costs - Comparison bx Rbtl-Staff-Jt-PC_Electric Rev Req Model (2009 GRC) Rebuttal 2 2" xfId="1823"/>
    <cellStyle name="_Costs not in AURORA 2007 Rate Case_Power Costs - Comparison bx Rbtl-Staff-Jt-PC_Electric Rev Req Model (2009 GRC) Rebuttal 3" xfId="1824"/>
    <cellStyle name="_Costs not in AURORA 2007 Rate Case_Power Costs - Comparison bx Rbtl-Staff-Jt-PC_Electric Rev Req Model (2009 GRC) Rebuttal REmoval of New  WH Solar AdjustMI" xfId="1825"/>
    <cellStyle name="_Costs not in AURORA 2007 Rate Case_Power Costs - Comparison bx Rbtl-Staff-Jt-PC_Electric Rev Req Model (2009 GRC) Rebuttal REmoval of New  WH Solar AdjustMI 2" xfId="1826"/>
    <cellStyle name="_Costs not in AURORA 2007 Rate Case_Power Costs - Comparison bx Rbtl-Staff-Jt-PC_Electric Rev Req Model (2009 GRC) Rebuttal REmoval of New  WH Solar AdjustMI 2 2" xfId="1827"/>
    <cellStyle name="_Costs not in AURORA 2007 Rate Case_Power Costs - Comparison bx Rbtl-Staff-Jt-PC_Electric Rev Req Model (2009 GRC) Rebuttal REmoval of New  WH Solar AdjustMI 3" xfId="1828"/>
    <cellStyle name="_Costs not in AURORA 2007 Rate Case_Power Costs - Comparison bx Rbtl-Staff-Jt-PC_Electric Rev Req Model (2009 GRC) Revised 01-18-2010" xfId="1829"/>
    <cellStyle name="_Costs not in AURORA 2007 Rate Case_Power Costs - Comparison bx Rbtl-Staff-Jt-PC_Electric Rev Req Model (2009 GRC) Revised 01-18-2010 2" xfId="1830"/>
    <cellStyle name="_Costs not in AURORA 2007 Rate Case_Power Costs - Comparison bx Rbtl-Staff-Jt-PC_Electric Rev Req Model (2009 GRC) Revised 01-18-2010 2 2" xfId="1831"/>
    <cellStyle name="_Costs not in AURORA 2007 Rate Case_Power Costs - Comparison bx Rbtl-Staff-Jt-PC_Electric Rev Req Model (2009 GRC) Revised 01-18-2010 3" xfId="1832"/>
    <cellStyle name="_Costs not in AURORA 2007 Rate Case_Power Costs - Comparison bx Rbtl-Staff-Jt-PC_Final Order Electric EXHIBIT A-1" xfId="1833"/>
    <cellStyle name="_Costs not in AURORA 2007 Rate Case_Power Costs - Comparison bx Rbtl-Staff-Jt-PC_Final Order Electric EXHIBIT A-1 2" xfId="1834"/>
    <cellStyle name="_Costs not in AURORA 2007 Rate Case_Power Costs - Comparison bx Rbtl-Staff-Jt-PC_Final Order Electric EXHIBIT A-1 2 2" xfId="1835"/>
    <cellStyle name="_Costs not in AURORA 2007 Rate Case_Power Costs - Comparison bx Rbtl-Staff-Jt-PC_Final Order Electric EXHIBIT A-1 3" xfId="1836"/>
    <cellStyle name="_Costs not in AURORA 2007 Rate Case_Production Adj 4.37" xfId="1837"/>
    <cellStyle name="_Costs not in AURORA 2007 Rate Case_Production Adj 4.37 2" xfId="1838"/>
    <cellStyle name="_Costs not in AURORA 2007 Rate Case_Production Adj 4.37 2 2" xfId="1839"/>
    <cellStyle name="_Costs not in AURORA 2007 Rate Case_Production Adj 4.37 3" xfId="1840"/>
    <cellStyle name="_Costs not in AURORA 2007 Rate Case_Purchased Power Adj 4.03" xfId="1841"/>
    <cellStyle name="_Costs not in AURORA 2007 Rate Case_Purchased Power Adj 4.03 2" xfId="1842"/>
    <cellStyle name="_Costs not in AURORA 2007 Rate Case_Purchased Power Adj 4.03 2 2" xfId="1843"/>
    <cellStyle name="_Costs not in AURORA 2007 Rate Case_Purchased Power Adj 4.03 3" xfId="1844"/>
    <cellStyle name="_Costs not in AURORA 2007 Rate Case_Rebuttal Power Costs" xfId="1845"/>
    <cellStyle name="_Costs not in AURORA 2007 Rate Case_Rebuttal Power Costs 2" xfId="1846"/>
    <cellStyle name="_Costs not in AURORA 2007 Rate Case_Rebuttal Power Costs 2 2" xfId="1847"/>
    <cellStyle name="_Costs not in AURORA 2007 Rate Case_Rebuttal Power Costs 3" xfId="1848"/>
    <cellStyle name="_Costs not in AURORA 2007 Rate Case_Rebuttal Power Costs_Adj Bench DR 3 for Initial Briefs (Electric)" xfId="1849"/>
    <cellStyle name="_Costs not in AURORA 2007 Rate Case_Rebuttal Power Costs_Adj Bench DR 3 for Initial Briefs (Electric) 2" xfId="1850"/>
    <cellStyle name="_Costs not in AURORA 2007 Rate Case_Rebuttal Power Costs_Adj Bench DR 3 for Initial Briefs (Electric) 2 2" xfId="1851"/>
    <cellStyle name="_Costs not in AURORA 2007 Rate Case_Rebuttal Power Costs_Adj Bench DR 3 for Initial Briefs (Electric) 3" xfId="1852"/>
    <cellStyle name="_Costs not in AURORA 2007 Rate Case_Rebuttal Power Costs_Electric Rev Req Model (2009 GRC) Rebuttal" xfId="1853"/>
    <cellStyle name="_Costs not in AURORA 2007 Rate Case_Rebuttal Power Costs_Electric Rev Req Model (2009 GRC) Rebuttal 2" xfId="1854"/>
    <cellStyle name="_Costs not in AURORA 2007 Rate Case_Rebuttal Power Costs_Electric Rev Req Model (2009 GRC) Rebuttal 2 2" xfId="1855"/>
    <cellStyle name="_Costs not in AURORA 2007 Rate Case_Rebuttal Power Costs_Electric Rev Req Model (2009 GRC) Rebuttal 3" xfId="1856"/>
    <cellStyle name="_Costs not in AURORA 2007 Rate Case_Rebuttal Power Costs_Electric Rev Req Model (2009 GRC) Rebuttal REmoval of New  WH Solar AdjustMI" xfId="1857"/>
    <cellStyle name="_Costs not in AURORA 2007 Rate Case_Rebuttal Power Costs_Electric Rev Req Model (2009 GRC) Rebuttal REmoval of New  WH Solar AdjustMI 2" xfId="1858"/>
    <cellStyle name="_Costs not in AURORA 2007 Rate Case_Rebuttal Power Costs_Electric Rev Req Model (2009 GRC) Rebuttal REmoval of New  WH Solar AdjustMI 2 2" xfId="1859"/>
    <cellStyle name="_Costs not in AURORA 2007 Rate Case_Rebuttal Power Costs_Electric Rev Req Model (2009 GRC) Rebuttal REmoval of New  WH Solar AdjustMI 3" xfId="1860"/>
    <cellStyle name="_Costs not in AURORA 2007 Rate Case_Rebuttal Power Costs_Electric Rev Req Model (2009 GRC) Revised 01-18-2010" xfId="1861"/>
    <cellStyle name="_Costs not in AURORA 2007 Rate Case_Rebuttal Power Costs_Electric Rev Req Model (2009 GRC) Revised 01-18-2010 2" xfId="1862"/>
    <cellStyle name="_Costs not in AURORA 2007 Rate Case_Rebuttal Power Costs_Electric Rev Req Model (2009 GRC) Revised 01-18-2010 2 2" xfId="1863"/>
    <cellStyle name="_Costs not in AURORA 2007 Rate Case_Rebuttal Power Costs_Electric Rev Req Model (2009 GRC) Revised 01-18-2010 3" xfId="1864"/>
    <cellStyle name="_Costs not in AURORA 2007 Rate Case_Rebuttal Power Costs_Final Order Electric EXHIBIT A-1" xfId="1865"/>
    <cellStyle name="_Costs not in AURORA 2007 Rate Case_Rebuttal Power Costs_Final Order Electric EXHIBIT A-1 2" xfId="1866"/>
    <cellStyle name="_Costs not in AURORA 2007 Rate Case_Rebuttal Power Costs_Final Order Electric EXHIBIT A-1 2 2" xfId="1867"/>
    <cellStyle name="_Costs not in AURORA 2007 Rate Case_Rebuttal Power Costs_Final Order Electric EXHIBIT A-1 3" xfId="1868"/>
    <cellStyle name="_Costs not in AURORA 2007 Rate Case_ROR 5.02" xfId="1869"/>
    <cellStyle name="_Costs not in AURORA 2007 Rate Case_ROR 5.02 2" xfId="1870"/>
    <cellStyle name="_Costs not in AURORA 2007 Rate Case_ROR 5.02 2 2" xfId="1871"/>
    <cellStyle name="_Costs not in AURORA 2007 Rate Case_ROR 5.02 3" xfId="1872"/>
    <cellStyle name="_Costs not in KWI3000 '06Budget" xfId="1873"/>
    <cellStyle name="_Costs not in KWI3000 '06Budget 2" xfId="1874"/>
    <cellStyle name="_Costs not in KWI3000 '06Budget 2 2" xfId="1875"/>
    <cellStyle name="_Costs not in KWI3000 '06Budget 2 2 2" xfId="1876"/>
    <cellStyle name="_Costs not in KWI3000 '06Budget 2 3" xfId="1877"/>
    <cellStyle name="_Costs not in KWI3000 '06Budget 3" xfId="1878"/>
    <cellStyle name="_Costs not in KWI3000 '06Budget 3 2" xfId="1879"/>
    <cellStyle name="_Costs not in KWI3000 '06Budget 3 2 2" xfId="1880"/>
    <cellStyle name="_Costs not in KWI3000 '06Budget 3 3" xfId="1881"/>
    <cellStyle name="_Costs not in KWI3000 '06Budget 3 3 2" xfId="1882"/>
    <cellStyle name="_Costs not in KWI3000 '06Budget 3 4" xfId="1883"/>
    <cellStyle name="_Costs not in KWI3000 '06Budget 3 4 2" xfId="1884"/>
    <cellStyle name="_Costs not in KWI3000 '06Budget 4" xfId="1885"/>
    <cellStyle name="_Costs not in KWI3000 '06Budget 4 2" xfId="1886"/>
    <cellStyle name="_Costs not in KWI3000 '06Budget 5" xfId="1887"/>
    <cellStyle name="_Costs not in KWI3000 '06Budget_(C) WHE Proforma with ITC cash grant 10 Yr Amort_for deferral_102809" xfId="1888"/>
    <cellStyle name="_Costs not in KWI3000 '06Budget_(C) WHE Proforma with ITC cash grant 10 Yr Amort_for deferral_102809 2" xfId="1889"/>
    <cellStyle name="_Costs not in KWI3000 '06Budget_(C) WHE Proforma with ITC cash grant 10 Yr Amort_for deferral_102809 2 2" xfId="1890"/>
    <cellStyle name="_Costs not in KWI3000 '06Budget_(C) WHE Proforma with ITC cash grant 10 Yr Amort_for deferral_102809 3" xfId="1891"/>
    <cellStyle name="_Costs not in KWI3000 '06Budget_(C) WHE Proforma with ITC cash grant 10 Yr Amort_for deferral_102809_16.07E Wild Horse Wind Expansionwrkingfile" xfId="1892"/>
    <cellStyle name="_Costs not in KWI3000 '06Budget_(C) WHE Proforma with ITC cash grant 10 Yr Amort_for deferral_102809_16.07E Wild Horse Wind Expansionwrkingfile 2" xfId="1893"/>
    <cellStyle name="_Costs not in KWI3000 '06Budget_(C) WHE Proforma with ITC cash grant 10 Yr Amort_for deferral_102809_16.07E Wild Horse Wind Expansionwrkingfile 2 2" xfId="1894"/>
    <cellStyle name="_Costs not in KWI3000 '06Budget_(C) WHE Proforma with ITC cash grant 10 Yr Amort_for deferral_102809_16.07E Wild Horse Wind Expansionwrkingfile 3" xfId="1895"/>
    <cellStyle name="_Costs not in KWI3000 '06Budget_(C) WHE Proforma with ITC cash grant 10 Yr Amort_for deferral_102809_16.07E Wild Horse Wind Expansionwrkingfile SF" xfId="1896"/>
    <cellStyle name="_Costs not in KWI3000 '06Budget_(C) WHE Proforma with ITC cash grant 10 Yr Amort_for deferral_102809_16.07E Wild Horse Wind Expansionwrkingfile SF 2" xfId="1897"/>
    <cellStyle name="_Costs not in KWI3000 '06Budget_(C) WHE Proforma with ITC cash grant 10 Yr Amort_for deferral_102809_16.07E Wild Horse Wind Expansionwrkingfile SF 2 2" xfId="1898"/>
    <cellStyle name="_Costs not in KWI3000 '06Budget_(C) WHE Proforma with ITC cash grant 10 Yr Amort_for deferral_102809_16.07E Wild Horse Wind Expansionwrkingfile SF 3" xfId="1899"/>
    <cellStyle name="_Costs not in KWI3000 '06Budget_(C) WHE Proforma with ITC cash grant 10 Yr Amort_for deferral_102809_16.37E Wild Horse Expansion DeferralRevwrkingfile SF" xfId="1900"/>
    <cellStyle name="_Costs not in KWI3000 '06Budget_(C) WHE Proforma with ITC cash grant 10 Yr Amort_for deferral_102809_16.37E Wild Horse Expansion DeferralRevwrkingfile SF 2" xfId="1901"/>
    <cellStyle name="_Costs not in KWI3000 '06Budget_(C) WHE Proforma with ITC cash grant 10 Yr Amort_for deferral_102809_16.37E Wild Horse Expansion DeferralRevwrkingfile SF 2 2" xfId="1902"/>
    <cellStyle name="_Costs not in KWI3000 '06Budget_(C) WHE Proforma with ITC cash grant 10 Yr Amort_for deferral_102809_16.37E Wild Horse Expansion DeferralRevwrkingfile SF 3" xfId="1903"/>
    <cellStyle name="_Costs not in KWI3000 '06Budget_(C) WHE Proforma with ITC cash grant 10 Yr Amort_for rebuttal_120709" xfId="1904"/>
    <cellStyle name="_Costs not in KWI3000 '06Budget_(C) WHE Proforma with ITC cash grant 10 Yr Amort_for rebuttal_120709 2" xfId="1905"/>
    <cellStyle name="_Costs not in KWI3000 '06Budget_(C) WHE Proforma with ITC cash grant 10 Yr Amort_for rebuttal_120709 2 2" xfId="1906"/>
    <cellStyle name="_Costs not in KWI3000 '06Budget_(C) WHE Proforma with ITC cash grant 10 Yr Amort_for rebuttal_120709 3" xfId="1907"/>
    <cellStyle name="_Costs not in KWI3000 '06Budget_04.07E Wild Horse Wind Expansion" xfId="1908"/>
    <cellStyle name="_Costs not in KWI3000 '06Budget_04.07E Wild Horse Wind Expansion 2" xfId="1909"/>
    <cellStyle name="_Costs not in KWI3000 '06Budget_04.07E Wild Horse Wind Expansion 2 2" xfId="1910"/>
    <cellStyle name="_Costs not in KWI3000 '06Budget_04.07E Wild Horse Wind Expansion 3" xfId="1911"/>
    <cellStyle name="_Costs not in KWI3000 '06Budget_04.07E Wild Horse Wind Expansion_16.07E Wild Horse Wind Expansionwrkingfile" xfId="1912"/>
    <cellStyle name="_Costs not in KWI3000 '06Budget_04.07E Wild Horse Wind Expansion_16.07E Wild Horse Wind Expansionwrkingfile 2" xfId="1913"/>
    <cellStyle name="_Costs not in KWI3000 '06Budget_04.07E Wild Horse Wind Expansion_16.07E Wild Horse Wind Expansionwrkingfile 2 2" xfId="1914"/>
    <cellStyle name="_Costs not in KWI3000 '06Budget_04.07E Wild Horse Wind Expansion_16.07E Wild Horse Wind Expansionwrkingfile 3" xfId="1915"/>
    <cellStyle name="_Costs not in KWI3000 '06Budget_04.07E Wild Horse Wind Expansion_16.07E Wild Horse Wind Expansionwrkingfile SF" xfId="1916"/>
    <cellStyle name="_Costs not in KWI3000 '06Budget_04.07E Wild Horse Wind Expansion_16.07E Wild Horse Wind Expansionwrkingfile SF 2" xfId="1917"/>
    <cellStyle name="_Costs not in KWI3000 '06Budget_04.07E Wild Horse Wind Expansion_16.07E Wild Horse Wind Expansionwrkingfile SF 2 2" xfId="1918"/>
    <cellStyle name="_Costs not in KWI3000 '06Budget_04.07E Wild Horse Wind Expansion_16.07E Wild Horse Wind Expansionwrkingfile SF 3" xfId="1919"/>
    <cellStyle name="_Costs not in KWI3000 '06Budget_04.07E Wild Horse Wind Expansion_16.37E Wild Horse Expansion DeferralRevwrkingfile SF" xfId="1920"/>
    <cellStyle name="_Costs not in KWI3000 '06Budget_04.07E Wild Horse Wind Expansion_16.37E Wild Horse Expansion DeferralRevwrkingfile SF 2" xfId="1921"/>
    <cellStyle name="_Costs not in KWI3000 '06Budget_04.07E Wild Horse Wind Expansion_16.37E Wild Horse Expansion DeferralRevwrkingfile SF 2 2" xfId="1922"/>
    <cellStyle name="_Costs not in KWI3000 '06Budget_04.07E Wild Horse Wind Expansion_16.37E Wild Horse Expansion DeferralRevwrkingfile SF 3" xfId="1923"/>
    <cellStyle name="_Costs not in KWI3000 '06Budget_16.07E Wild Horse Wind Expansionwrkingfile" xfId="1924"/>
    <cellStyle name="_Costs not in KWI3000 '06Budget_16.07E Wild Horse Wind Expansionwrkingfile 2" xfId="1925"/>
    <cellStyle name="_Costs not in KWI3000 '06Budget_16.07E Wild Horse Wind Expansionwrkingfile 2 2" xfId="1926"/>
    <cellStyle name="_Costs not in KWI3000 '06Budget_16.07E Wild Horse Wind Expansionwrkingfile 3" xfId="1927"/>
    <cellStyle name="_Costs not in KWI3000 '06Budget_16.07E Wild Horse Wind Expansionwrkingfile SF" xfId="1928"/>
    <cellStyle name="_Costs not in KWI3000 '06Budget_16.07E Wild Horse Wind Expansionwrkingfile SF 2" xfId="1929"/>
    <cellStyle name="_Costs not in KWI3000 '06Budget_16.07E Wild Horse Wind Expansionwrkingfile SF 2 2" xfId="1930"/>
    <cellStyle name="_Costs not in KWI3000 '06Budget_16.07E Wild Horse Wind Expansionwrkingfile SF 3" xfId="1931"/>
    <cellStyle name="_Costs not in KWI3000 '06Budget_16.37E Wild Horse Expansion DeferralRevwrkingfile SF" xfId="1932"/>
    <cellStyle name="_Costs not in KWI3000 '06Budget_16.37E Wild Horse Expansion DeferralRevwrkingfile SF 2" xfId="1933"/>
    <cellStyle name="_Costs not in KWI3000 '06Budget_16.37E Wild Horse Expansion DeferralRevwrkingfile SF 2 2" xfId="1934"/>
    <cellStyle name="_Costs not in KWI3000 '06Budget_16.37E Wild Horse Expansion DeferralRevwrkingfile SF 3" xfId="1935"/>
    <cellStyle name="_Costs not in KWI3000 '06Budget_2010 PTC's July1_Dec31 2010 " xfId="1936"/>
    <cellStyle name="_Costs not in KWI3000 '06Budget_2010 PTC's Sept10_Aug11 (Version 4)" xfId="1937"/>
    <cellStyle name="_Costs not in KWI3000 '06Budget_4 31 Regulatory Assets and Liabilities  7 06- Exhibit D" xfId="1938"/>
    <cellStyle name="_Costs not in KWI3000 '06Budget_4 31 Regulatory Assets and Liabilities  7 06- Exhibit D 2" xfId="1939"/>
    <cellStyle name="_Costs not in KWI3000 '06Budget_4 31 Regulatory Assets and Liabilities  7 06- Exhibit D 2 2" xfId="1940"/>
    <cellStyle name="_Costs not in KWI3000 '06Budget_4 31 Regulatory Assets and Liabilities  7 06- Exhibit D 3" xfId="1941"/>
    <cellStyle name="_Costs not in KWI3000 '06Budget_4 32 Regulatory Assets and Liabilities  7 06- Exhibit D" xfId="1942"/>
    <cellStyle name="_Costs not in KWI3000 '06Budget_4 32 Regulatory Assets and Liabilities  7 06- Exhibit D 2" xfId="1943"/>
    <cellStyle name="_Costs not in KWI3000 '06Budget_4 32 Regulatory Assets and Liabilities  7 06- Exhibit D 2 2" xfId="1944"/>
    <cellStyle name="_Costs not in KWI3000 '06Budget_4 32 Regulatory Assets and Liabilities  7 06- Exhibit D 3" xfId="1945"/>
    <cellStyle name="_Costs not in KWI3000 '06Budget_Att B to RECs proceeds proposal" xfId="1946"/>
    <cellStyle name="_Costs not in KWI3000 '06Budget_Backup for Attachment B 2010-09-09" xfId="1947"/>
    <cellStyle name="_Costs not in KWI3000 '06Budget_Bench Request - Attachment B" xfId="1948"/>
    <cellStyle name="_Costs not in KWI3000 '06Budget_Book2" xfId="1949"/>
    <cellStyle name="_Costs not in KWI3000 '06Budget_Book2 2" xfId="1950"/>
    <cellStyle name="_Costs not in KWI3000 '06Budget_Book2 2 2" xfId="1951"/>
    <cellStyle name="_Costs not in KWI3000 '06Budget_Book2 3" xfId="1952"/>
    <cellStyle name="_Costs not in KWI3000 '06Budget_Book2_Adj Bench DR 3 for Initial Briefs (Electric)" xfId="1953"/>
    <cellStyle name="_Costs not in KWI3000 '06Budget_Book2_Adj Bench DR 3 for Initial Briefs (Electric) 2" xfId="1954"/>
    <cellStyle name="_Costs not in KWI3000 '06Budget_Book2_Adj Bench DR 3 for Initial Briefs (Electric) 2 2" xfId="1955"/>
    <cellStyle name="_Costs not in KWI3000 '06Budget_Book2_Adj Bench DR 3 for Initial Briefs (Electric) 3" xfId="1956"/>
    <cellStyle name="_Costs not in KWI3000 '06Budget_Book2_Electric Rev Req Model (2009 GRC) Rebuttal" xfId="1957"/>
    <cellStyle name="_Costs not in KWI3000 '06Budget_Book2_Electric Rev Req Model (2009 GRC) Rebuttal 2" xfId="1958"/>
    <cellStyle name="_Costs not in KWI3000 '06Budget_Book2_Electric Rev Req Model (2009 GRC) Rebuttal 2 2" xfId="1959"/>
    <cellStyle name="_Costs not in KWI3000 '06Budget_Book2_Electric Rev Req Model (2009 GRC) Rebuttal 3" xfId="1960"/>
    <cellStyle name="_Costs not in KWI3000 '06Budget_Book2_Electric Rev Req Model (2009 GRC) Rebuttal REmoval of New  WH Solar AdjustMI" xfId="1961"/>
    <cellStyle name="_Costs not in KWI3000 '06Budget_Book2_Electric Rev Req Model (2009 GRC) Rebuttal REmoval of New  WH Solar AdjustMI 2" xfId="1962"/>
    <cellStyle name="_Costs not in KWI3000 '06Budget_Book2_Electric Rev Req Model (2009 GRC) Rebuttal REmoval of New  WH Solar AdjustMI 2 2" xfId="1963"/>
    <cellStyle name="_Costs not in KWI3000 '06Budget_Book2_Electric Rev Req Model (2009 GRC) Rebuttal REmoval of New  WH Solar AdjustMI 3" xfId="1964"/>
    <cellStyle name="_Costs not in KWI3000 '06Budget_Book2_Electric Rev Req Model (2009 GRC) Revised 01-18-2010" xfId="1965"/>
    <cellStyle name="_Costs not in KWI3000 '06Budget_Book2_Electric Rev Req Model (2009 GRC) Revised 01-18-2010 2" xfId="1966"/>
    <cellStyle name="_Costs not in KWI3000 '06Budget_Book2_Electric Rev Req Model (2009 GRC) Revised 01-18-2010 2 2" xfId="1967"/>
    <cellStyle name="_Costs not in KWI3000 '06Budget_Book2_Electric Rev Req Model (2009 GRC) Revised 01-18-2010 3" xfId="1968"/>
    <cellStyle name="_Costs not in KWI3000 '06Budget_Book2_Final Order Electric EXHIBIT A-1" xfId="1969"/>
    <cellStyle name="_Costs not in KWI3000 '06Budget_Book2_Final Order Electric EXHIBIT A-1 2" xfId="1970"/>
    <cellStyle name="_Costs not in KWI3000 '06Budget_Book2_Final Order Electric EXHIBIT A-1 2 2" xfId="1971"/>
    <cellStyle name="_Costs not in KWI3000 '06Budget_Book2_Final Order Electric EXHIBIT A-1 3" xfId="1972"/>
    <cellStyle name="_Costs not in KWI3000 '06Budget_Book4" xfId="1973"/>
    <cellStyle name="_Costs not in KWI3000 '06Budget_Book4 2" xfId="1974"/>
    <cellStyle name="_Costs not in KWI3000 '06Budget_Book4 2 2" xfId="1975"/>
    <cellStyle name="_Costs not in KWI3000 '06Budget_Book4 3" xfId="1976"/>
    <cellStyle name="_Costs not in KWI3000 '06Budget_Book9" xfId="1977"/>
    <cellStyle name="_Costs not in KWI3000 '06Budget_Book9 2" xfId="1978"/>
    <cellStyle name="_Costs not in KWI3000 '06Budget_Book9 2 2" xfId="1979"/>
    <cellStyle name="_Costs not in KWI3000 '06Budget_Book9 3" xfId="1980"/>
    <cellStyle name="_Costs not in KWI3000 '06Budget_Check the Interest Calculation" xfId="1981"/>
    <cellStyle name="_Costs not in KWI3000 '06Budget_Check the Interest Calculation_Scenario 1 REC vs PTC Offset" xfId="1982"/>
    <cellStyle name="_Costs not in KWI3000 '06Budget_Check the Interest Calculation_Scenario 3" xfId="1983"/>
    <cellStyle name="_Costs not in KWI3000 '06Budget_INPUTS" xfId="1984"/>
    <cellStyle name="_Costs not in KWI3000 '06Budget_INPUTS 2" xfId="1985"/>
    <cellStyle name="_Costs not in KWI3000 '06Budget_INPUTS 2 2" xfId="1986"/>
    <cellStyle name="_Costs not in KWI3000 '06Budget_INPUTS 3" xfId="1987"/>
    <cellStyle name="_Costs not in KWI3000 '06Budget_Power Costs - Comparison bx Rbtl-Staff-Jt-PC" xfId="1988"/>
    <cellStyle name="_Costs not in KWI3000 '06Budget_Power Costs - Comparison bx Rbtl-Staff-Jt-PC 2" xfId="1989"/>
    <cellStyle name="_Costs not in KWI3000 '06Budget_Power Costs - Comparison bx Rbtl-Staff-Jt-PC 2 2" xfId="1990"/>
    <cellStyle name="_Costs not in KWI3000 '06Budget_Power Costs - Comparison bx Rbtl-Staff-Jt-PC 3" xfId="1991"/>
    <cellStyle name="_Costs not in KWI3000 '06Budget_Power Costs - Comparison bx Rbtl-Staff-Jt-PC_Adj Bench DR 3 for Initial Briefs (Electric)" xfId="1992"/>
    <cellStyle name="_Costs not in KWI3000 '06Budget_Power Costs - Comparison bx Rbtl-Staff-Jt-PC_Adj Bench DR 3 for Initial Briefs (Electric) 2" xfId="1993"/>
    <cellStyle name="_Costs not in KWI3000 '06Budget_Power Costs - Comparison bx Rbtl-Staff-Jt-PC_Adj Bench DR 3 for Initial Briefs (Electric) 2 2" xfId="1994"/>
    <cellStyle name="_Costs not in KWI3000 '06Budget_Power Costs - Comparison bx Rbtl-Staff-Jt-PC_Adj Bench DR 3 for Initial Briefs (Electric) 3" xfId="1995"/>
    <cellStyle name="_Costs not in KWI3000 '06Budget_Power Costs - Comparison bx Rbtl-Staff-Jt-PC_Electric Rev Req Model (2009 GRC) Rebuttal" xfId="1996"/>
    <cellStyle name="_Costs not in KWI3000 '06Budget_Power Costs - Comparison bx Rbtl-Staff-Jt-PC_Electric Rev Req Model (2009 GRC) Rebuttal 2" xfId="1997"/>
    <cellStyle name="_Costs not in KWI3000 '06Budget_Power Costs - Comparison bx Rbtl-Staff-Jt-PC_Electric Rev Req Model (2009 GRC) Rebuttal 2 2" xfId="1998"/>
    <cellStyle name="_Costs not in KWI3000 '06Budget_Power Costs - Comparison bx Rbtl-Staff-Jt-PC_Electric Rev Req Model (2009 GRC) Rebuttal 3" xfId="1999"/>
    <cellStyle name="_Costs not in KWI3000 '06Budget_Power Costs - Comparison bx Rbtl-Staff-Jt-PC_Electric Rev Req Model (2009 GRC) Rebuttal REmoval of New  WH Solar AdjustMI" xfId="2000"/>
    <cellStyle name="_Costs not in KWI3000 '06Budget_Power Costs - Comparison bx Rbtl-Staff-Jt-PC_Electric Rev Req Model (2009 GRC) Rebuttal REmoval of New  WH Solar AdjustMI 2" xfId="2001"/>
    <cellStyle name="_Costs not in KWI3000 '06Budget_Power Costs - Comparison bx Rbtl-Staff-Jt-PC_Electric Rev Req Model (2009 GRC) Rebuttal REmoval of New  WH Solar AdjustMI 2 2" xfId="2002"/>
    <cellStyle name="_Costs not in KWI3000 '06Budget_Power Costs - Comparison bx Rbtl-Staff-Jt-PC_Electric Rev Req Model (2009 GRC) Rebuttal REmoval of New  WH Solar AdjustMI 3" xfId="2003"/>
    <cellStyle name="_Costs not in KWI3000 '06Budget_Power Costs - Comparison bx Rbtl-Staff-Jt-PC_Electric Rev Req Model (2009 GRC) Revised 01-18-2010" xfId="2004"/>
    <cellStyle name="_Costs not in KWI3000 '06Budget_Power Costs - Comparison bx Rbtl-Staff-Jt-PC_Electric Rev Req Model (2009 GRC) Revised 01-18-2010 2" xfId="2005"/>
    <cellStyle name="_Costs not in KWI3000 '06Budget_Power Costs - Comparison bx Rbtl-Staff-Jt-PC_Electric Rev Req Model (2009 GRC) Revised 01-18-2010 2 2" xfId="2006"/>
    <cellStyle name="_Costs not in KWI3000 '06Budget_Power Costs - Comparison bx Rbtl-Staff-Jt-PC_Electric Rev Req Model (2009 GRC) Revised 01-18-2010 3" xfId="2007"/>
    <cellStyle name="_Costs not in KWI3000 '06Budget_Power Costs - Comparison bx Rbtl-Staff-Jt-PC_Final Order Electric EXHIBIT A-1" xfId="2008"/>
    <cellStyle name="_Costs not in KWI3000 '06Budget_Power Costs - Comparison bx Rbtl-Staff-Jt-PC_Final Order Electric EXHIBIT A-1 2" xfId="2009"/>
    <cellStyle name="_Costs not in KWI3000 '06Budget_Power Costs - Comparison bx Rbtl-Staff-Jt-PC_Final Order Electric EXHIBIT A-1 2 2" xfId="2010"/>
    <cellStyle name="_Costs not in KWI3000 '06Budget_Power Costs - Comparison bx Rbtl-Staff-Jt-PC_Final Order Electric EXHIBIT A-1 3" xfId="2011"/>
    <cellStyle name="_Costs not in KWI3000 '06Budget_Production Adj 4.37" xfId="2012"/>
    <cellStyle name="_Costs not in KWI3000 '06Budget_Production Adj 4.37 2" xfId="2013"/>
    <cellStyle name="_Costs not in KWI3000 '06Budget_Production Adj 4.37 2 2" xfId="2014"/>
    <cellStyle name="_Costs not in KWI3000 '06Budget_Production Adj 4.37 3" xfId="2015"/>
    <cellStyle name="_Costs not in KWI3000 '06Budget_Purchased Power Adj 4.03" xfId="2016"/>
    <cellStyle name="_Costs not in KWI3000 '06Budget_Purchased Power Adj 4.03 2" xfId="2017"/>
    <cellStyle name="_Costs not in KWI3000 '06Budget_Purchased Power Adj 4.03 2 2" xfId="2018"/>
    <cellStyle name="_Costs not in KWI3000 '06Budget_Purchased Power Adj 4.03 3" xfId="2019"/>
    <cellStyle name="_Costs not in KWI3000 '06Budget_Rebuttal Power Costs" xfId="2020"/>
    <cellStyle name="_Costs not in KWI3000 '06Budget_Rebuttal Power Costs 2" xfId="2021"/>
    <cellStyle name="_Costs not in KWI3000 '06Budget_Rebuttal Power Costs 2 2" xfId="2022"/>
    <cellStyle name="_Costs not in KWI3000 '06Budget_Rebuttal Power Costs 3" xfId="2023"/>
    <cellStyle name="_Costs not in KWI3000 '06Budget_Rebuttal Power Costs_Adj Bench DR 3 for Initial Briefs (Electric)" xfId="2024"/>
    <cellStyle name="_Costs not in KWI3000 '06Budget_Rebuttal Power Costs_Adj Bench DR 3 for Initial Briefs (Electric) 2" xfId="2025"/>
    <cellStyle name="_Costs not in KWI3000 '06Budget_Rebuttal Power Costs_Adj Bench DR 3 for Initial Briefs (Electric) 2 2" xfId="2026"/>
    <cellStyle name="_Costs not in KWI3000 '06Budget_Rebuttal Power Costs_Adj Bench DR 3 for Initial Briefs (Electric) 3" xfId="2027"/>
    <cellStyle name="_Costs not in KWI3000 '06Budget_Rebuttal Power Costs_Electric Rev Req Model (2009 GRC) Rebuttal" xfId="2028"/>
    <cellStyle name="_Costs not in KWI3000 '06Budget_Rebuttal Power Costs_Electric Rev Req Model (2009 GRC) Rebuttal 2" xfId="2029"/>
    <cellStyle name="_Costs not in KWI3000 '06Budget_Rebuttal Power Costs_Electric Rev Req Model (2009 GRC) Rebuttal 2 2" xfId="2030"/>
    <cellStyle name="_Costs not in KWI3000 '06Budget_Rebuttal Power Costs_Electric Rev Req Model (2009 GRC) Rebuttal 3" xfId="2031"/>
    <cellStyle name="_Costs not in KWI3000 '06Budget_Rebuttal Power Costs_Electric Rev Req Model (2009 GRC) Rebuttal REmoval of New  WH Solar AdjustMI" xfId="2032"/>
    <cellStyle name="_Costs not in KWI3000 '06Budget_Rebuttal Power Costs_Electric Rev Req Model (2009 GRC) Rebuttal REmoval of New  WH Solar AdjustMI 2" xfId="2033"/>
    <cellStyle name="_Costs not in KWI3000 '06Budget_Rebuttal Power Costs_Electric Rev Req Model (2009 GRC) Rebuttal REmoval of New  WH Solar AdjustMI 2 2" xfId="2034"/>
    <cellStyle name="_Costs not in KWI3000 '06Budget_Rebuttal Power Costs_Electric Rev Req Model (2009 GRC) Rebuttal REmoval of New  WH Solar AdjustMI 3" xfId="2035"/>
    <cellStyle name="_Costs not in KWI3000 '06Budget_Rebuttal Power Costs_Electric Rev Req Model (2009 GRC) Revised 01-18-2010" xfId="2036"/>
    <cellStyle name="_Costs not in KWI3000 '06Budget_Rebuttal Power Costs_Electric Rev Req Model (2009 GRC) Revised 01-18-2010 2" xfId="2037"/>
    <cellStyle name="_Costs not in KWI3000 '06Budget_Rebuttal Power Costs_Electric Rev Req Model (2009 GRC) Revised 01-18-2010 2 2" xfId="2038"/>
    <cellStyle name="_Costs not in KWI3000 '06Budget_Rebuttal Power Costs_Electric Rev Req Model (2009 GRC) Revised 01-18-2010 3" xfId="2039"/>
    <cellStyle name="_Costs not in KWI3000 '06Budget_Rebuttal Power Costs_Final Order Electric EXHIBIT A-1" xfId="2040"/>
    <cellStyle name="_Costs not in KWI3000 '06Budget_Rebuttal Power Costs_Final Order Electric EXHIBIT A-1 2" xfId="2041"/>
    <cellStyle name="_Costs not in KWI3000 '06Budget_Rebuttal Power Costs_Final Order Electric EXHIBIT A-1 2 2" xfId="2042"/>
    <cellStyle name="_Costs not in KWI3000 '06Budget_Rebuttal Power Costs_Final Order Electric EXHIBIT A-1 3" xfId="2043"/>
    <cellStyle name="_Costs not in KWI3000 '06Budget_RECS vs PTC's w Interest 6-28-10" xfId="2044"/>
    <cellStyle name="_Costs not in KWI3000 '06Budget_ROR &amp; CONV FACTOR" xfId="2045"/>
    <cellStyle name="_Costs not in KWI3000 '06Budget_ROR &amp; CONV FACTOR 2" xfId="2046"/>
    <cellStyle name="_Costs not in KWI3000 '06Budget_ROR &amp; CONV FACTOR 2 2" xfId="2047"/>
    <cellStyle name="_Costs not in KWI3000 '06Budget_ROR &amp; CONV FACTOR 3" xfId="2048"/>
    <cellStyle name="_Costs not in KWI3000 '06Budget_ROR 5.02" xfId="2049"/>
    <cellStyle name="_Costs not in KWI3000 '06Budget_ROR 5.02 2" xfId="2050"/>
    <cellStyle name="_Costs not in KWI3000 '06Budget_ROR 5.02 2 2" xfId="2051"/>
    <cellStyle name="_Costs not in KWI3000 '06Budget_ROR 5.02 3" xfId="2052"/>
    <cellStyle name="_DEM-WP (C) Power Cost 2006GRC Order" xfId="2053"/>
    <cellStyle name="_DEM-WP (C) Power Cost 2006GRC Order 2" xfId="2054"/>
    <cellStyle name="_DEM-WP (C) Power Cost 2006GRC Order 2 2" xfId="2055"/>
    <cellStyle name="_DEM-WP (C) Power Cost 2006GRC Order 2 2 2" xfId="2056"/>
    <cellStyle name="_DEM-WP (C) Power Cost 2006GRC Order 2 3" xfId="2057"/>
    <cellStyle name="_DEM-WP (C) Power Cost 2006GRC Order 3" xfId="2058"/>
    <cellStyle name="_DEM-WP (C) Power Cost 2006GRC Order 3 2" xfId="2059"/>
    <cellStyle name="_DEM-WP (C) Power Cost 2006GRC Order 4" xfId="2060"/>
    <cellStyle name="_DEM-WP (C) Power Cost 2006GRC Order_04 07E Wild Horse Wind Expansion (C) (2)" xfId="2061"/>
    <cellStyle name="_DEM-WP (C) Power Cost 2006GRC Order_04 07E Wild Horse Wind Expansion (C) (2) 2" xfId="2062"/>
    <cellStyle name="_DEM-WP (C) Power Cost 2006GRC Order_04 07E Wild Horse Wind Expansion (C) (2) 2 2" xfId="2063"/>
    <cellStyle name="_DEM-WP (C) Power Cost 2006GRC Order_04 07E Wild Horse Wind Expansion (C) (2) 3" xfId="2064"/>
    <cellStyle name="_DEM-WP (C) Power Cost 2006GRC Order_04 07E Wild Horse Wind Expansion (C) (2)_Adj Bench DR 3 for Initial Briefs (Electric)" xfId="2065"/>
    <cellStyle name="_DEM-WP (C) Power Cost 2006GRC Order_04 07E Wild Horse Wind Expansion (C) (2)_Adj Bench DR 3 for Initial Briefs (Electric) 2" xfId="2066"/>
    <cellStyle name="_DEM-WP (C) Power Cost 2006GRC Order_04 07E Wild Horse Wind Expansion (C) (2)_Adj Bench DR 3 for Initial Briefs (Electric) 2 2" xfId="2067"/>
    <cellStyle name="_DEM-WP (C) Power Cost 2006GRC Order_04 07E Wild Horse Wind Expansion (C) (2)_Adj Bench DR 3 for Initial Briefs (Electric) 3" xfId="2068"/>
    <cellStyle name="_DEM-WP (C) Power Cost 2006GRC Order_04 07E Wild Horse Wind Expansion (C) (2)_Electric Rev Req Model (2009 GRC) " xfId="2069"/>
    <cellStyle name="_DEM-WP (C) Power Cost 2006GRC Order_04 07E Wild Horse Wind Expansion (C) (2)_Electric Rev Req Model (2009 GRC)  2" xfId="2070"/>
    <cellStyle name="_DEM-WP (C) Power Cost 2006GRC Order_04 07E Wild Horse Wind Expansion (C) (2)_Electric Rev Req Model (2009 GRC)  2 2" xfId="2071"/>
    <cellStyle name="_DEM-WP (C) Power Cost 2006GRC Order_04 07E Wild Horse Wind Expansion (C) (2)_Electric Rev Req Model (2009 GRC)  3" xfId="2072"/>
    <cellStyle name="_DEM-WP (C) Power Cost 2006GRC Order_04 07E Wild Horse Wind Expansion (C) (2)_Electric Rev Req Model (2009 GRC) Rebuttal" xfId="2073"/>
    <cellStyle name="_DEM-WP (C) Power Cost 2006GRC Order_04 07E Wild Horse Wind Expansion (C) (2)_Electric Rev Req Model (2009 GRC) Rebuttal 2" xfId="2074"/>
    <cellStyle name="_DEM-WP (C) Power Cost 2006GRC Order_04 07E Wild Horse Wind Expansion (C) (2)_Electric Rev Req Model (2009 GRC) Rebuttal 2 2" xfId="2075"/>
    <cellStyle name="_DEM-WP (C) Power Cost 2006GRC Order_04 07E Wild Horse Wind Expansion (C) (2)_Electric Rev Req Model (2009 GRC) Rebuttal 3" xfId="2076"/>
    <cellStyle name="_DEM-WP (C) Power Cost 2006GRC Order_04 07E Wild Horse Wind Expansion (C) (2)_Electric Rev Req Model (2009 GRC) Rebuttal REmoval of New  WH Solar AdjustMI" xfId="2077"/>
    <cellStyle name="_DEM-WP (C) Power Cost 2006GRC Order_04 07E Wild Horse Wind Expansion (C) (2)_Electric Rev Req Model (2009 GRC) Rebuttal REmoval of New  WH Solar AdjustMI 2" xfId="2078"/>
    <cellStyle name="_DEM-WP (C) Power Cost 2006GRC Order_04 07E Wild Horse Wind Expansion (C) (2)_Electric Rev Req Model (2009 GRC) Rebuttal REmoval of New  WH Solar AdjustMI 2 2" xfId="2079"/>
    <cellStyle name="_DEM-WP (C) Power Cost 2006GRC Order_04 07E Wild Horse Wind Expansion (C) (2)_Electric Rev Req Model (2009 GRC) Rebuttal REmoval of New  WH Solar AdjustMI 3" xfId="2080"/>
    <cellStyle name="_DEM-WP (C) Power Cost 2006GRC Order_04 07E Wild Horse Wind Expansion (C) (2)_Electric Rev Req Model (2009 GRC) Revised 01-18-2010" xfId="2081"/>
    <cellStyle name="_DEM-WP (C) Power Cost 2006GRC Order_04 07E Wild Horse Wind Expansion (C) (2)_Electric Rev Req Model (2009 GRC) Revised 01-18-2010 2" xfId="2082"/>
    <cellStyle name="_DEM-WP (C) Power Cost 2006GRC Order_04 07E Wild Horse Wind Expansion (C) (2)_Electric Rev Req Model (2009 GRC) Revised 01-18-2010 2 2" xfId="2083"/>
    <cellStyle name="_DEM-WP (C) Power Cost 2006GRC Order_04 07E Wild Horse Wind Expansion (C) (2)_Electric Rev Req Model (2009 GRC) Revised 01-18-2010 3" xfId="2084"/>
    <cellStyle name="_DEM-WP (C) Power Cost 2006GRC Order_04 07E Wild Horse Wind Expansion (C) (2)_Final Order Electric EXHIBIT A-1" xfId="2085"/>
    <cellStyle name="_DEM-WP (C) Power Cost 2006GRC Order_04 07E Wild Horse Wind Expansion (C) (2)_Final Order Electric EXHIBIT A-1 2" xfId="2086"/>
    <cellStyle name="_DEM-WP (C) Power Cost 2006GRC Order_04 07E Wild Horse Wind Expansion (C) (2)_Final Order Electric EXHIBIT A-1 2 2" xfId="2087"/>
    <cellStyle name="_DEM-WP (C) Power Cost 2006GRC Order_04 07E Wild Horse Wind Expansion (C) (2)_Final Order Electric EXHIBIT A-1 3" xfId="2088"/>
    <cellStyle name="_DEM-WP (C) Power Cost 2006GRC Order_04 07E Wild Horse Wind Expansion (C) (2)_TENASKA REGULATORY ASSET" xfId="2089"/>
    <cellStyle name="_DEM-WP (C) Power Cost 2006GRC Order_04 07E Wild Horse Wind Expansion (C) (2)_TENASKA REGULATORY ASSET 2" xfId="2090"/>
    <cellStyle name="_DEM-WP (C) Power Cost 2006GRC Order_04 07E Wild Horse Wind Expansion (C) (2)_TENASKA REGULATORY ASSET 2 2" xfId="2091"/>
    <cellStyle name="_DEM-WP (C) Power Cost 2006GRC Order_04 07E Wild Horse Wind Expansion (C) (2)_TENASKA REGULATORY ASSET 3" xfId="2092"/>
    <cellStyle name="_DEM-WP (C) Power Cost 2006GRC Order_16.37E Wild Horse Expansion DeferralRevwrkingfile SF" xfId="2093"/>
    <cellStyle name="_DEM-WP (C) Power Cost 2006GRC Order_16.37E Wild Horse Expansion DeferralRevwrkingfile SF 2" xfId="2094"/>
    <cellStyle name="_DEM-WP (C) Power Cost 2006GRC Order_16.37E Wild Horse Expansion DeferralRevwrkingfile SF 2 2" xfId="2095"/>
    <cellStyle name="_DEM-WP (C) Power Cost 2006GRC Order_16.37E Wild Horse Expansion DeferralRevwrkingfile SF 3" xfId="2096"/>
    <cellStyle name="_DEM-WP (C) Power Cost 2006GRC Order_4 31 Regulatory Assets and Liabilities  7 06- Exhibit D" xfId="2097"/>
    <cellStyle name="_DEM-WP (C) Power Cost 2006GRC Order_4 31 Regulatory Assets and Liabilities  7 06- Exhibit D 2" xfId="2098"/>
    <cellStyle name="_DEM-WP (C) Power Cost 2006GRC Order_4 31 Regulatory Assets and Liabilities  7 06- Exhibit D 2 2" xfId="2099"/>
    <cellStyle name="_DEM-WP (C) Power Cost 2006GRC Order_4 31 Regulatory Assets and Liabilities  7 06- Exhibit D 3" xfId="2100"/>
    <cellStyle name="_DEM-WP (C) Power Cost 2006GRC Order_4 32 Regulatory Assets and Liabilities  7 06- Exhibit D" xfId="2101"/>
    <cellStyle name="_DEM-WP (C) Power Cost 2006GRC Order_4 32 Regulatory Assets and Liabilities  7 06- Exhibit D 2" xfId="2102"/>
    <cellStyle name="_DEM-WP (C) Power Cost 2006GRC Order_4 32 Regulatory Assets and Liabilities  7 06- Exhibit D 2 2" xfId="2103"/>
    <cellStyle name="_DEM-WP (C) Power Cost 2006GRC Order_4 32 Regulatory Assets and Liabilities  7 06- Exhibit D 3" xfId="2104"/>
    <cellStyle name="_DEM-WP (C) Power Cost 2006GRC Order_Book2" xfId="2105"/>
    <cellStyle name="_DEM-WP (C) Power Cost 2006GRC Order_Book2 2" xfId="2106"/>
    <cellStyle name="_DEM-WP (C) Power Cost 2006GRC Order_Book2 2 2" xfId="2107"/>
    <cellStyle name="_DEM-WP (C) Power Cost 2006GRC Order_Book2 3" xfId="2108"/>
    <cellStyle name="_DEM-WP (C) Power Cost 2006GRC Order_Book2_Adj Bench DR 3 for Initial Briefs (Electric)" xfId="2109"/>
    <cellStyle name="_DEM-WP (C) Power Cost 2006GRC Order_Book2_Adj Bench DR 3 for Initial Briefs (Electric) 2" xfId="2110"/>
    <cellStyle name="_DEM-WP (C) Power Cost 2006GRC Order_Book2_Adj Bench DR 3 for Initial Briefs (Electric) 2 2" xfId="2111"/>
    <cellStyle name="_DEM-WP (C) Power Cost 2006GRC Order_Book2_Adj Bench DR 3 for Initial Briefs (Electric) 3" xfId="2112"/>
    <cellStyle name="_DEM-WP (C) Power Cost 2006GRC Order_Book2_Electric Rev Req Model (2009 GRC) Rebuttal" xfId="2113"/>
    <cellStyle name="_DEM-WP (C) Power Cost 2006GRC Order_Book2_Electric Rev Req Model (2009 GRC) Rebuttal 2" xfId="2114"/>
    <cellStyle name="_DEM-WP (C) Power Cost 2006GRC Order_Book2_Electric Rev Req Model (2009 GRC) Rebuttal 2 2" xfId="2115"/>
    <cellStyle name="_DEM-WP (C) Power Cost 2006GRC Order_Book2_Electric Rev Req Model (2009 GRC) Rebuttal 3" xfId="2116"/>
    <cellStyle name="_DEM-WP (C) Power Cost 2006GRC Order_Book2_Electric Rev Req Model (2009 GRC) Rebuttal REmoval of New  WH Solar AdjustMI" xfId="2117"/>
    <cellStyle name="_DEM-WP (C) Power Cost 2006GRC Order_Book2_Electric Rev Req Model (2009 GRC) Rebuttal REmoval of New  WH Solar AdjustMI 2" xfId="2118"/>
    <cellStyle name="_DEM-WP (C) Power Cost 2006GRC Order_Book2_Electric Rev Req Model (2009 GRC) Rebuttal REmoval of New  WH Solar AdjustMI 2 2" xfId="2119"/>
    <cellStyle name="_DEM-WP (C) Power Cost 2006GRC Order_Book2_Electric Rev Req Model (2009 GRC) Rebuttal REmoval of New  WH Solar AdjustMI 3" xfId="2120"/>
    <cellStyle name="_DEM-WP (C) Power Cost 2006GRC Order_Book2_Electric Rev Req Model (2009 GRC) Revised 01-18-2010" xfId="2121"/>
    <cellStyle name="_DEM-WP (C) Power Cost 2006GRC Order_Book2_Electric Rev Req Model (2009 GRC) Revised 01-18-2010 2" xfId="2122"/>
    <cellStyle name="_DEM-WP (C) Power Cost 2006GRC Order_Book2_Electric Rev Req Model (2009 GRC) Revised 01-18-2010 2 2" xfId="2123"/>
    <cellStyle name="_DEM-WP (C) Power Cost 2006GRC Order_Book2_Electric Rev Req Model (2009 GRC) Revised 01-18-2010 3" xfId="2124"/>
    <cellStyle name="_DEM-WP (C) Power Cost 2006GRC Order_Book2_Final Order Electric EXHIBIT A-1" xfId="2125"/>
    <cellStyle name="_DEM-WP (C) Power Cost 2006GRC Order_Book2_Final Order Electric EXHIBIT A-1 2" xfId="2126"/>
    <cellStyle name="_DEM-WP (C) Power Cost 2006GRC Order_Book2_Final Order Electric EXHIBIT A-1 2 2" xfId="2127"/>
    <cellStyle name="_DEM-WP (C) Power Cost 2006GRC Order_Book2_Final Order Electric EXHIBIT A-1 3" xfId="2128"/>
    <cellStyle name="_DEM-WP (C) Power Cost 2006GRC Order_Book4" xfId="2129"/>
    <cellStyle name="_DEM-WP (C) Power Cost 2006GRC Order_Book4 2" xfId="2130"/>
    <cellStyle name="_DEM-WP (C) Power Cost 2006GRC Order_Book4 2 2" xfId="2131"/>
    <cellStyle name="_DEM-WP (C) Power Cost 2006GRC Order_Book4 3" xfId="2132"/>
    <cellStyle name="_DEM-WP (C) Power Cost 2006GRC Order_Book9" xfId="2133"/>
    <cellStyle name="_DEM-WP (C) Power Cost 2006GRC Order_Book9 2" xfId="2134"/>
    <cellStyle name="_DEM-WP (C) Power Cost 2006GRC Order_Book9 2 2" xfId="2135"/>
    <cellStyle name="_DEM-WP (C) Power Cost 2006GRC Order_Book9 3" xfId="2136"/>
    <cellStyle name="_DEM-WP (C) Power Cost 2006GRC Order_Electric COS Inputs" xfId="2137"/>
    <cellStyle name="_DEM-WP (C) Power Cost 2006GRC Order_Electric COS Inputs 2" xfId="2138"/>
    <cellStyle name="_DEM-WP (C) Power Cost 2006GRC Order_Electric COS Inputs 2 2" xfId="2139"/>
    <cellStyle name="_DEM-WP (C) Power Cost 2006GRC Order_Electric COS Inputs 2 2 2" xfId="2140"/>
    <cellStyle name="_DEM-WP (C) Power Cost 2006GRC Order_Electric COS Inputs 2 3" xfId="2141"/>
    <cellStyle name="_DEM-WP (C) Power Cost 2006GRC Order_Electric COS Inputs 2 3 2" xfId="2142"/>
    <cellStyle name="_DEM-WP (C) Power Cost 2006GRC Order_Electric COS Inputs 2 4" xfId="2143"/>
    <cellStyle name="_DEM-WP (C) Power Cost 2006GRC Order_Electric COS Inputs 2 4 2" xfId="2144"/>
    <cellStyle name="_DEM-WP (C) Power Cost 2006GRC Order_Electric COS Inputs 3" xfId="2145"/>
    <cellStyle name="_DEM-WP (C) Power Cost 2006GRC Order_Electric COS Inputs 3 2" xfId="2146"/>
    <cellStyle name="_DEM-WP (C) Power Cost 2006GRC Order_Electric COS Inputs 4" xfId="2147"/>
    <cellStyle name="_DEM-WP (C) Power Cost 2006GRC Order_Electric COS Inputs 4 2" xfId="2148"/>
    <cellStyle name="_DEM-WP (C) Power Cost 2006GRC Order_Electric COS Inputs 5" xfId="2149"/>
    <cellStyle name="_DEM-WP (C) Power Cost 2006GRC Order_Power Costs - Comparison bx Rbtl-Staff-Jt-PC" xfId="2150"/>
    <cellStyle name="_DEM-WP (C) Power Cost 2006GRC Order_Power Costs - Comparison bx Rbtl-Staff-Jt-PC 2" xfId="2151"/>
    <cellStyle name="_DEM-WP (C) Power Cost 2006GRC Order_Power Costs - Comparison bx Rbtl-Staff-Jt-PC 2 2" xfId="2152"/>
    <cellStyle name="_DEM-WP (C) Power Cost 2006GRC Order_Power Costs - Comparison bx Rbtl-Staff-Jt-PC 3" xfId="2153"/>
    <cellStyle name="_DEM-WP (C) Power Cost 2006GRC Order_Power Costs - Comparison bx Rbtl-Staff-Jt-PC_Adj Bench DR 3 for Initial Briefs (Electric)" xfId="2154"/>
    <cellStyle name="_DEM-WP (C) Power Cost 2006GRC Order_Power Costs - Comparison bx Rbtl-Staff-Jt-PC_Adj Bench DR 3 for Initial Briefs (Electric) 2" xfId="2155"/>
    <cellStyle name="_DEM-WP (C) Power Cost 2006GRC Order_Power Costs - Comparison bx Rbtl-Staff-Jt-PC_Adj Bench DR 3 for Initial Briefs (Electric) 2 2" xfId="2156"/>
    <cellStyle name="_DEM-WP (C) Power Cost 2006GRC Order_Power Costs - Comparison bx Rbtl-Staff-Jt-PC_Adj Bench DR 3 for Initial Briefs (Electric) 3" xfId="2157"/>
    <cellStyle name="_DEM-WP (C) Power Cost 2006GRC Order_Power Costs - Comparison bx Rbtl-Staff-Jt-PC_Electric Rev Req Model (2009 GRC) Rebuttal" xfId="2158"/>
    <cellStyle name="_DEM-WP (C) Power Cost 2006GRC Order_Power Costs - Comparison bx Rbtl-Staff-Jt-PC_Electric Rev Req Model (2009 GRC) Rebuttal 2" xfId="2159"/>
    <cellStyle name="_DEM-WP (C) Power Cost 2006GRC Order_Power Costs - Comparison bx Rbtl-Staff-Jt-PC_Electric Rev Req Model (2009 GRC) Rebuttal 2 2" xfId="2160"/>
    <cellStyle name="_DEM-WP (C) Power Cost 2006GRC Order_Power Costs - Comparison bx Rbtl-Staff-Jt-PC_Electric Rev Req Model (2009 GRC) Rebuttal 3" xfId="2161"/>
    <cellStyle name="_DEM-WP (C) Power Cost 2006GRC Order_Power Costs - Comparison bx Rbtl-Staff-Jt-PC_Electric Rev Req Model (2009 GRC) Rebuttal REmoval of New  WH Solar AdjustMI" xfId="2162"/>
    <cellStyle name="_DEM-WP (C) Power Cost 2006GRC Order_Power Costs - Comparison bx Rbtl-Staff-Jt-PC_Electric Rev Req Model (2009 GRC) Rebuttal REmoval of New  WH Solar AdjustMI 2" xfId="2163"/>
    <cellStyle name="_DEM-WP (C) Power Cost 2006GRC Order_Power Costs - Comparison bx Rbtl-Staff-Jt-PC_Electric Rev Req Model (2009 GRC) Rebuttal REmoval of New  WH Solar AdjustMI 2 2" xfId="2164"/>
    <cellStyle name="_DEM-WP (C) Power Cost 2006GRC Order_Power Costs - Comparison bx Rbtl-Staff-Jt-PC_Electric Rev Req Model (2009 GRC) Rebuttal REmoval of New  WH Solar AdjustMI 3" xfId="2165"/>
    <cellStyle name="_DEM-WP (C) Power Cost 2006GRC Order_Power Costs - Comparison bx Rbtl-Staff-Jt-PC_Electric Rev Req Model (2009 GRC) Revised 01-18-2010" xfId="2166"/>
    <cellStyle name="_DEM-WP (C) Power Cost 2006GRC Order_Power Costs - Comparison bx Rbtl-Staff-Jt-PC_Electric Rev Req Model (2009 GRC) Revised 01-18-2010 2" xfId="2167"/>
    <cellStyle name="_DEM-WP (C) Power Cost 2006GRC Order_Power Costs - Comparison bx Rbtl-Staff-Jt-PC_Electric Rev Req Model (2009 GRC) Revised 01-18-2010 2 2" xfId="2168"/>
    <cellStyle name="_DEM-WP (C) Power Cost 2006GRC Order_Power Costs - Comparison bx Rbtl-Staff-Jt-PC_Electric Rev Req Model (2009 GRC) Revised 01-18-2010 3" xfId="2169"/>
    <cellStyle name="_DEM-WP (C) Power Cost 2006GRC Order_Power Costs - Comparison bx Rbtl-Staff-Jt-PC_Final Order Electric EXHIBIT A-1" xfId="2170"/>
    <cellStyle name="_DEM-WP (C) Power Cost 2006GRC Order_Power Costs - Comparison bx Rbtl-Staff-Jt-PC_Final Order Electric EXHIBIT A-1 2" xfId="2171"/>
    <cellStyle name="_DEM-WP (C) Power Cost 2006GRC Order_Power Costs - Comparison bx Rbtl-Staff-Jt-PC_Final Order Electric EXHIBIT A-1 2 2" xfId="2172"/>
    <cellStyle name="_DEM-WP (C) Power Cost 2006GRC Order_Power Costs - Comparison bx Rbtl-Staff-Jt-PC_Final Order Electric EXHIBIT A-1 3" xfId="2173"/>
    <cellStyle name="_DEM-WP (C) Power Cost 2006GRC Order_Production Adj 4.37" xfId="2174"/>
    <cellStyle name="_DEM-WP (C) Power Cost 2006GRC Order_Production Adj 4.37 2" xfId="2175"/>
    <cellStyle name="_DEM-WP (C) Power Cost 2006GRC Order_Production Adj 4.37 2 2" xfId="2176"/>
    <cellStyle name="_DEM-WP (C) Power Cost 2006GRC Order_Production Adj 4.37 3" xfId="2177"/>
    <cellStyle name="_DEM-WP (C) Power Cost 2006GRC Order_Purchased Power Adj 4.03" xfId="2178"/>
    <cellStyle name="_DEM-WP (C) Power Cost 2006GRC Order_Purchased Power Adj 4.03 2" xfId="2179"/>
    <cellStyle name="_DEM-WP (C) Power Cost 2006GRC Order_Purchased Power Adj 4.03 2 2" xfId="2180"/>
    <cellStyle name="_DEM-WP (C) Power Cost 2006GRC Order_Purchased Power Adj 4.03 3" xfId="2181"/>
    <cellStyle name="_DEM-WP (C) Power Cost 2006GRC Order_Rebuttal Power Costs" xfId="2182"/>
    <cellStyle name="_DEM-WP (C) Power Cost 2006GRC Order_Rebuttal Power Costs 2" xfId="2183"/>
    <cellStyle name="_DEM-WP (C) Power Cost 2006GRC Order_Rebuttal Power Costs 2 2" xfId="2184"/>
    <cellStyle name="_DEM-WP (C) Power Cost 2006GRC Order_Rebuttal Power Costs 3" xfId="2185"/>
    <cellStyle name="_DEM-WP (C) Power Cost 2006GRC Order_Rebuttal Power Costs_Adj Bench DR 3 for Initial Briefs (Electric)" xfId="2186"/>
    <cellStyle name="_DEM-WP (C) Power Cost 2006GRC Order_Rebuttal Power Costs_Adj Bench DR 3 for Initial Briefs (Electric) 2" xfId="2187"/>
    <cellStyle name="_DEM-WP (C) Power Cost 2006GRC Order_Rebuttal Power Costs_Adj Bench DR 3 for Initial Briefs (Electric) 2 2" xfId="2188"/>
    <cellStyle name="_DEM-WP (C) Power Cost 2006GRC Order_Rebuttal Power Costs_Adj Bench DR 3 for Initial Briefs (Electric) 3" xfId="2189"/>
    <cellStyle name="_DEM-WP (C) Power Cost 2006GRC Order_Rebuttal Power Costs_Electric Rev Req Model (2009 GRC) Rebuttal" xfId="2190"/>
    <cellStyle name="_DEM-WP (C) Power Cost 2006GRC Order_Rebuttal Power Costs_Electric Rev Req Model (2009 GRC) Rebuttal 2" xfId="2191"/>
    <cellStyle name="_DEM-WP (C) Power Cost 2006GRC Order_Rebuttal Power Costs_Electric Rev Req Model (2009 GRC) Rebuttal 2 2" xfId="2192"/>
    <cellStyle name="_DEM-WP (C) Power Cost 2006GRC Order_Rebuttal Power Costs_Electric Rev Req Model (2009 GRC) Rebuttal 3" xfId="2193"/>
    <cellStyle name="_DEM-WP (C) Power Cost 2006GRC Order_Rebuttal Power Costs_Electric Rev Req Model (2009 GRC) Rebuttal REmoval of New  WH Solar AdjustMI" xfId="2194"/>
    <cellStyle name="_DEM-WP (C) Power Cost 2006GRC Order_Rebuttal Power Costs_Electric Rev Req Model (2009 GRC) Rebuttal REmoval of New  WH Solar AdjustMI 2" xfId="2195"/>
    <cellStyle name="_DEM-WP (C) Power Cost 2006GRC Order_Rebuttal Power Costs_Electric Rev Req Model (2009 GRC) Rebuttal REmoval of New  WH Solar AdjustMI 2 2" xfId="2196"/>
    <cellStyle name="_DEM-WP (C) Power Cost 2006GRC Order_Rebuttal Power Costs_Electric Rev Req Model (2009 GRC) Rebuttal REmoval of New  WH Solar AdjustMI 3" xfId="2197"/>
    <cellStyle name="_DEM-WP (C) Power Cost 2006GRC Order_Rebuttal Power Costs_Electric Rev Req Model (2009 GRC) Revised 01-18-2010" xfId="2198"/>
    <cellStyle name="_DEM-WP (C) Power Cost 2006GRC Order_Rebuttal Power Costs_Electric Rev Req Model (2009 GRC) Revised 01-18-2010 2" xfId="2199"/>
    <cellStyle name="_DEM-WP (C) Power Cost 2006GRC Order_Rebuttal Power Costs_Electric Rev Req Model (2009 GRC) Revised 01-18-2010 2 2" xfId="2200"/>
    <cellStyle name="_DEM-WP (C) Power Cost 2006GRC Order_Rebuttal Power Costs_Electric Rev Req Model (2009 GRC) Revised 01-18-2010 3" xfId="2201"/>
    <cellStyle name="_DEM-WP (C) Power Cost 2006GRC Order_Rebuttal Power Costs_Final Order Electric EXHIBIT A-1" xfId="2202"/>
    <cellStyle name="_DEM-WP (C) Power Cost 2006GRC Order_Rebuttal Power Costs_Final Order Electric EXHIBIT A-1 2" xfId="2203"/>
    <cellStyle name="_DEM-WP (C) Power Cost 2006GRC Order_Rebuttal Power Costs_Final Order Electric EXHIBIT A-1 2 2" xfId="2204"/>
    <cellStyle name="_DEM-WP (C) Power Cost 2006GRC Order_Rebuttal Power Costs_Final Order Electric EXHIBIT A-1 3" xfId="2205"/>
    <cellStyle name="_DEM-WP (C) Power Cost 2006GRC Order_ROR 5.02" xfId="2206"/>
    <cellStyle name="_DEM-WP (C) Power Cost 2006GRC Order_ROR 5.02 2" xfId="2207"/>
    <cellStyle name="_DEM-WP (C) Power Cost 2006GRC Order_ROR 5.02 2 2" xfId="2208"/>
    <cellStyle name="_DEM-WP (C) Power Cost 2006GRC Order_ROR 5.02 3" xfId="2209"/>
    <cellStyle name="_DEM-WP (C) Power Cost 2006GRC Order_Scenario 1 REC vs PTC Offset" xfId="2210"/>
    <cellStyle name="_DEM-WP (C) Power Cost 2006GRC Order_Scenario 3" xfId="2211"/>
    <cellStyle name="_DEM-WP Revised (HC) Wild Horse 2006GRC" xfId="2212"/>
    <cellStyle name="_DEM-WP Revised (HC) Wild Horse 2006GRC 2" xfId="2213"/>
    <cellStyle name="_DEM-WP Revised (HC) Wild Horse 2006GRC 2 2" xfId="2214"/>
    <cellStyle name="_DEM-WP Revised (HC) Wild Horse 2006GRC 3" xfId="2215"/>
    <cellStyle name="_DEM-WP Revised (HC) Wild Horse 2006GRC_16.37E Wild Horse Expansion DeferralRevwrkingfile SF" xfId="2216"/>
    <cellStyle name="_DEM-WP Revised (HC) Wild Horse 2006GRC_16.37E Wild Horse Expansion DeferralRevwrkingfile SF 2" xfId="2217"/>
    <cellStyle name="_DEM-WP Revised (HC) Wild Horse 2006GRC_16.37E Wild Horse Expansion DeferralRevwrkingfile SF 2 2" xfId="2218"/>
    <cellStyle name="_DEM-WP Revised (HC) Wild Horse 2006GRC_16.37E Wild Horse Expansion DeferralRevwrkingfile SF 3" xfId="2219"/>
    <cellStyle name="_DEM-WP Revised (HC) Wild Horse 2006GRC_Adj Bench DR 3 for Initial Briefs (Electric)" xfId="2220"/>
    <cellStyle name="_DEM-WP Revised (HC) Wild Horse 2006GRC_Adj Bench DR 3 for Initial Briefs (Electric) 2" xfId="2221"/>
    <cellStyle name="_DEM-WP Revised (HC) Wild Horse 2006GRC_Adj Bench DR 3 for Initial Briefs (Electric) 2 2" xfId="2222"/>
    <cellStyle name="_DEM-WP Revised (HC) Wild Horse 2006GRC_Adj Bench DR 3 for Initial Briefs (Electric) 3" xfId="2223"/>
    <cellStyle name="_DEM-WP Revised (HC) Wild Horse 2006GRC_Book2" xfId="2224"/>
    <cellStyle name="_DEM-WP Revised (HC) Wild Horse 2006GRC_Book2 2" xfId="2225"/>
    <cellStyle name="_DEM-WP Revised (HC) Wild Horse 2006GRC_Book2 2 2" xfId="2226"/>
    <cellStyle name="_DEM-WP Revised (HC) Wild Horse 2006GRC_Book2 3" xfId="2227"/>
    <cellStyle name="_DEM-WP Revised (HC) Wild Horse 2006GRC_Book4" xfId="2228"/>
    <cellStyle name="_DEM-WP Revised (HC) Wild Horse 2006GRC_Book4 2" xfId="2229"/>
    <cellStyle name="_DEM-WP Revised (HC) Wild Horse 2006GRC_Book4 2 2" xfId="2230"/>
    <cellStyle name="_DEM-WP Revised (HC) Wild Horse 2006GRC_Book4 3" xfId="2231"/>
    <cellStyle name="_DEM-WP Revised (HC) Wild Horse 2006GRC_Electric Rev Req Model (2009 GRC) " xfId="2232"/>
    <cellStyle name="_DEM-WP Revised (HC) Wild Horse 2006GRC_Electric Rev Req Model (2009 GRC)  2" xfId="2233"/>
    <cellStyle name="_DEM-WP Revised (HC) Wild Horse 2006GRC_Electric Rev Req Model (2009 GRC)  2 2" xfId="2234"/>
    <cellStyle name="_DEM-WP Revised (HC) Wild Horse 2006GRC_Electric Rev Req Model (2009 GRC)  3" xfId="2235"/>
    <cellStyle name="_DEM-WP Revised (HC) Wild Horse 2006GRC_Electric Rev Req Model (2009 GRC) Rebuttal" xfId="2236"/>
    <cellStyle name="_DEM-WP Revised (HC) Wild Horse 2006GRC_Electric Rev Req Model (2009 GRC) Rebuttal 2" xfId="2237"/>
    <cellStyle name="_DEM-WP Revised (HC) Wild Horse 2006GRC_Electric Rev Req Model (2009 GRC) Rebuttal 2 2" xfId="2238"/>
    <cellStyle name="_DEM-WP Revised (HC) Wild Horse 2006GRC_Electric Rev Req Model (2009 GRC) Rebuttal 3" xfId="2239"/>
    <cellStyle name="_DEM-WP Revised (HC) Wild Horse 2006GRC_Electric Rev Req Model (2009 GRC) Rebuttal REmoval of New  WH Solar AdjustMI" xfId="2240"/>
    <cellStyle name="_DEM-WP Revised (HC) Wild Horse 2006GRC_Electric Rev Req Model (2009 GRC) Rebuttal REmoval of New  WH Solar AdjustMI 2" xfId="2241"/>
    <cellStyle name="_DEM-WP Revised (HC) Wild Horse 2006GRC_Electric Rev Req Model (2009 GRC) Rebuttal REmoval of New  WH Solar AdjustMI 2 2" xfId="2242"/>
    <cellStyle name="_DEM-WP Revised (HC) Wild Horse 2006GRC_Electric Rev Req Model (2009 GRC) Rebuttal REmoval of New  WH Solar AdjustMI 3" xfId="2243"/>
    <cellStyle name="_DEM-WP Revised (HC) Wild Horse 2006GRC_Electric Rev Req Model (2009 GRC) Revised 01-18-2010" xfId="2244"/>
    <cellStyle name="_DEM-WP Revised (HC) Wild Horse 2006GRC_Electric Rev Req Model (2009 GRC) Revised 01-18-2010 2" xfId="2245"/>
    <cellStyle name="_DEM-WP Revised (HC) Wild Horse 2006GRC_Electric Rev Req Model (2009 GRC) Revised 01-18-2010 2 2" xfId="2246"/>
    <cellStyle name="_DEM-WP Revised (HC) Wild Horse 2006GRC_Electric Rev Req Model (2009 GRC) Revised 01-18-2010 3" xfId="2247"/>
    <cellStyle name="_DEM-WP Revised (HC) Wild Horse 2006GRC_Final Order Electric EXHIBIT A-1" xfId="2248"/>
    <cellStyle name="_DEM-WP Revised (HC) Wild Horse 2006GRC_Final Order Electric EXHIBIT A-1 2" xfId="2249"/>
    <cellStyle name="_DEM-WP Revised (HC) Wild Horse 2006GRC_Final Order Electric EXHIBIT A-1 2 2" xfId="2250"/>
    <cellStyle name="_DEM-WP Revised (HC) Wild Horse 2006GRC_Final Order Electric EXHIBIT A-1 3" xfId="2251"/>
    <cellStyle name="_DEM-WP Revised (HC) Wild Horse 2006GRC_Power Costs - Comparison bx Rbtl-Staff-Jt-PC" xfId="2252"/>
    <cellStyle name="_DEM-WP Revised (HC) Wild Horse 2006GRC_Power Costs - Comparison bx Rbtl-Staff-Jt-PC 2" xfId="2253"/>
    <cellStyle name="_DEM-WP Revised (HC) Wild Horse 2006GRC_Power Costs - Comparison bx Rbtl-Staff-Jt-PC 2 2" xfId="2254"/>
    <cellStyle name="_DEM-WP Revised (HC) Wild Horse 2006GRC_Power Costs - Comparison bx Rbtl-Staff-Jt-PC 3" xfId="2255"/>
    <cellStyle name="_DEM-WP Revised (HC) Wild Horse 2006GRC_Rebuttal Power Costs" xfId="2256"/>
    <cellStyle name="_DEM-WP Revised (HC) Wild Horse 2006GRC_Rebuttal Power Costs 2" xfId="2257"/>
    <cellStyle name="_DEM-WP Revised (HC) Wild Horse 2006GRC_Rebuttal Power Costs 2 2" xfId="2258"/>
    <cellStyle name="_DEM-WP Revised (HC) Wild Horse 2006GRC_Rebuttal Power Costs 3" xfId="2259"/>
    <cellStyle name="_DEM-WP Revised (HC) Wild Horse 2006GRC_TENASKA REGULATORY ASSET" xfId="2260"/>
    <cellStyle name="_DEM-WP Revised (HC) Wild Horse 2006GRC_TENASKA REGULATORY ASSET 2" xfId="2261"/>
    <cellStyle name="_DEM-WP Revised (HC) Wild Horse 2006GRC_TENASKA REGULATORY ASSET 2 2" xfId="2262"/>
    <cellStyle name="_DEM-WP Revised (HC) Wild Horse 2006GRC_TENASKA REGULATORY ASSET 3" xfId="2263"/>
    <cellStyle name="_DEM-WP(C) Colstrip FOR" xfId="2264"/>
    <cellStyle name="_DEM-WP(C) Colstrip FOR 2" xfId="2265"/>
    <cellStyle name="_DEM-WP(C) Colstrip FOR 2 2" xfId="2266"/>
    <cellStyle name="_DEM-WP(C) Colstrip FOR 3" xfId="2267"/>
    <cellStyle name="_DEM-WP(C) Colstrip FOR_(C) WHE Proforma with ITC cash grant 10 Yr Amort_for rebuttal_120709" xfId="2268"/>
    <cellStyle name="_DEM-WP(C) Colstrip FOR_(C) WHE Proforma with ITC cash grant 10 Yr Amort_for rebuttal_120709 2" xfId="2269"/>
    <cellStyle name="_DEM-WP(C) Colstrip FOR_(C) WHE Proforma with ITC cash grant 10 Yr Amort_for rebuttal_120709 2 2" xfId="2270"/>
    <cellStyle name="_DEM-WP(C) Colstrip FOR_(C) WHE Proforma with ITC cash grant 10 Yr Amort_for rebuttal_120709 3" xfId="2271"/>
    <cellStyle name="_DEM-WP(C) Colstrip FOR_16.07E Wild Horse Wind Expansionwrkingfile" xfId="2272"/>
    <cellStyle name="_DEM-WP(C) Colstrip FOR_16.07E Wild Horse Wind Expansionwrkingfile 2" xfId="2273"/>
    <cellStyle name="_DEM-WP(C) Colstrip FOR_16.07E Wild Horse Wind Expansionwrkingfile 2 2" xfId="2274"/>
    <cellStyle name="_DEM-WP(C) Colstrip FOR_16.07E Wild Horse Wind Expansionwrkingfile 3" xfId="2275"/>
    <cellStyle name="_DEM-WP(C) Colstrip FOR_16.07E Wild Horse Wind Expansionwrkingfile SF" xfId="2276"/>
    <cellStyle name="_DEM-WP(C) Colstrip FOR_16.07E Wild Horse Wind Expansionwrkingfile SF 2" xfId="2277"/>
    <cellStyle name="_DEM-WP(C) Colstrip FOR_16.07E Wild Horse Wind Expansionwrkingfile SF 2 2" xfId="2278"/>
    <cellStyle name="_DEM-WP(C) Colstrip FOR_16.07E Wild Horse Wind Expansionwrkingfile SF 3" xfId="2279"/>
    <cellStyle name="_DEM-WP(C) Colstrip FOR_16.37E Wild Horse Expansion DeferralRevwrkingfile SF" xfId="2280"/>
    <cellStyle name="_DEM-WP(C) Colstrip FOR_16.37E Wild Horse Expansion DeferralRevwrkingfile SF 2" xfId="2281"/>
    <cellStyle name="_DEM-WP(C) Colstrip FOR_16.37E Wild Horse Expansion DeferralRevwrkingfile SF 2 2" xfId="2282"/>
    <cellStyle name="_DEM-WP(C) Colstrip FOR_16.37E Wild Horse Expansion DeferralRevwrkingfile SF 3" xfId="2283"/>
    <cellStyle name="_DEM-WP(C) Colstrip FOR_Adj Bench DR 3 for Initial Briefs (Electric)" xfId="2284"/>
    <cellStyle name="_DEM-WP(C) Colstrip FOR_Adj Bench DR 3 for Initial Briefs (Electric) 2" xfId="2285"/>
    <cellStyle name="_DEM-WP(C) Colstrip FOR_Adj Bench DR 3 for Initial Briefs (Electric) 2 2" xfId="2286"/>
    <cellStyle name="_DEM-WP(C) Colstrip FOR_Adj Bench DR 3 for Initial Briefs (Electric) 3" xfId="2287"/>
    <cellStyle name="_DEM-WP(C) Colstrip FOR_Book2" xfId="2288"/>
    <cellStyle name="_DEM-WP(C) Colstrip FOR_Book2 2" xfId="2289"/>
    <cellStyle name="_DEM-WP(C) Colstrip FOR_Book2 2 2" xfId="2290"/>
    <cellStyle name="_DEM-WP(C) Colstrip FOR_Book2 3" xfId="2291"/>
    <cellStyle name="_DEM-WP(C) Colstrip FOR_Book2_Adj Bench DR 3 for Initial Briefs (Electric)" xfId="2292"/>
    <cellStyle name="_DEM-WP(C) Colstrip FOR_Book2_Adj Bench DR 3 for Initial Briefs (Electric) 2" xfId="2293"/>
    <cellStyle name="_DEM-WP(C) Colstrip FOR_Book2_Adj Bench DR 3 for Initial Briefs (Electric) 2 2" xfId="2294"/>
    <cellStyle name="_DEM-WP(C) Colstrip FOR_Book2_Adj Bench DR 3 for Initial Briefs (Electric) 3" xfId="2295"/>
    <cellStyle name="_DEM-WP(C) Colstrip FOR_Book2_Electric Rev Req Model (2009 GRC) Rebuttal" xfId="2296"/>
    <cellStyle name="_DEM-WP(C) Colstrip FOR_Book2_Electric Rev Req Model (2009 GRC) Rebuttal 2" xfId="2297"/>
    <cellStyle name="_DEM-WP(C) Colstrip FOR_Book2_Electric Rev Req Model (2009 GRC) Rebuttal 2 2" xfId="2298"/>
    <cellStyle name="_DEM-WP(C) Colstrip FOR_Book2_Electric Rev Req Model (2009 GRC) Rebuttal 3" xfId="2299"/>
    <cellStyle name="_DEM-WP(C) Colstrip FOR_Book2_Electric Rev Req Model (2009 GRC) Rebuttal REmoval of New  WH Solar AdjustMI" xfId="2300"/>
    <cellStyle name="_DEM-WP(C) Colstrip FOR_Book2_Electric Rev Req Model (2009 GRC) Rebuttal REmoval of New  WH Solar AdjustMI 2" xfId="2301"/>
    <cellStyle name="_DEM-WP(C) Colstrip FOR_Book2_Electric Rev Req Model (2009 GRC) Rebuttal REmoval of New  WH Solar AdjustMI 2 2" xfId="2302"/>
    <cellStyle name="_DEM-WP(C) Colstrip FOR_Book2_Electric Rev Req Model (2009 GRC) Rebuttal REmoval of New  WH Solar AdjustMI 3" xfId="2303"/>
    <cellStyle name="_DEM-WP(C) Colstrip FOR_Book2_Electric Rev Req Model (2009 GRC) Revised 01-18-2010" xfId="2304"/>
    <cellStyle name="_DEM-WP(C) Colstrip FOR_Book2_Electric Rev Req Model (2009 GRC) Revised 01-18-2010 2" xfId="2305"/>
    <cellStyle name="_DEM-WP(C) Colstrip FOR_Book2_Electric Rev Req Model (2009 GRC) Revised 01-18-2010 2 2" xfId="2306"/>
    <cellStyle name="_DEM-WP(C) Colstrip FOR_Book2_Electric Rev Req Model (2009 GRC) Revised 01-18-2010 3" xfId="2307"/>
    <cellStyle name="_DEM-WP(C) Colstrip FOR_Book2_Final Order Electric EXHIBIT A-1" xfId="2308"/>
    <cellStyle name="_DEM-WP(C) Colstrip FOR_Book2_Final Order Electric EXHIBIT A-1 2" xfId="2309"/>
    <cellStyle name="_DEM-WP(C) Colstrip FOR_Book2_Final Order Electric EXHIBIT A-1 2 2" xfId="2310"/>
    <cellStyle name="_DEM-WP(C) Colstrip FOR_Book2_Final Order Electric EXHIBIT A-1 3" xfId="2311"/>
    <cellStyle name="_DEM-WP(C) Colstrip FOR_Electric Rev Req Model (2009 GRC) Rebuttal" xfId="2312"/>
    <cellStyle name="_DEM-WP(C) Colstrip FOR_Electric Rev Req Model (2009 GRC) Rebuttal 2" xfId="2313"/>
    <cellStyle name="_DEM-WP(C) Colstrip FOR_Electric Rev Req Model (2009 GRC) Rebuttal 2 2" xfId="2314"/>
    <cellStyle name="_DEM-WP(C) Colstrip FOR_Electric Rev Req Model (2009 GRC) Rebuttal 3" xfId="2315"/>
    <cellStyle name="_DEM-WP(C) Colstrip FOR_Electric Rev Req Model (2009 GRC) Rebuttal REmoval of New  WH Solar AdjustMI" xfId="2316"/>
    <cellStyle name="_DEM-WP(C) Colstrip FOR_Electric Rev Req Model (2009 GRC) Rebuttal REmoval of New  WH Solar AdjustMI 2" xfId="2317"/>
    <cellStyle name="_DEM-WP(C) Colstrip FOR_Electric Rev Req Model (2009 GRC) Rebuttal REmoval of New  WH Solar AdjustMI 2 2" xfId="2318"/>
    <cellStyle name="_DEM-WP(C) Colstrip FOR_Electric Rev Req Model (2009 GRC) Rebuttal REmoval of New  WH Solar AdjustMI 3" xfId="2319"/>
    <cellStyle name="_DEM-WP(C) Colstrip FOR_Electric Rev Req Model (2009 GRC) Revised 01-18-2010" xfId="2320"/>
    <cellStyle name="_DEM-WP(C) Colstrip FOR_Electric Rev Req Model (2009 GRC) Revised 01-18-2010 2" xfId="2321"/>
    <cellStyle name="_DEM-WP(C) Colstrip FOR_Electric Rev Req Model (2009 GRC) Revised 01-18-2010 2 2" xfId="2322"/>
    <cellStyle name="_DEM-WP(C) Colstrip FOR_Electric Rev Req Model (2009 GRC) Revised 01-18-2010 3" xfId="2323"/>
    <cellStyle name="_DEM-WP(C) Colstrip FOR_Final Order Electric EXHIBIT A-1" xfId="2324"/>
    <cellStyle name="_DEM-WP(C) Colstrip FOR_Final Order Electric EXHIBIT A-1 2" xfId="2325"/>
    <cellStyle name="_DEM-WP(C) Colstrip FOR_Final Order Electric EXHIBIT A-1 2 2" xfId="2326"/>
    <cellStyle name="_DEM-WP(C) Colstrip FOR_Final Order Electric EXHIBIT A-1 3" xfId="2327"/>
    <cellStyle name="_DEM-WP(C) Colstrip FOR_Rebuttal Power Costs" xfId="2328"/>
    <cellStyle name="_DEM-WP(C) Colstrip FOR_Rebuttal Power Costs 2" xfId="2329"/>
    <cellStyle name="_DEM-WP(C) Colstrip FOR_Rebuttal Power Costs 2 2" xfId="2330"/>
    <cellStyle name="_DEM-WP(C) Colstrip FOR_Rebuttal Power Costs 3" xfId="2331"/>
    <cellStyle name="_DEM-WP(C) Colstrip FOR_Rebuttal Power Costs_Adj Bench DR 3 for Initial Briefs (Electric)" xfId="2332"/>
    <cellStyle name="_DEM-WP(C) Colstrip FOR_Rebuttal Power Costs_Adj Bench DR 3 for Initial Briefs (Electric) 2" xfId="2333"/>
    <cellStyle name="_DEM-WP(C) Colstrip FOR_Rebuttal Power Costs_Adj Bench DR 3 for Initial Briefs (Electric) 2 2" xfId="2334"/>
    <cellStyle name="_DEM-WP(C) Colstrip FOR_Rebuttal Power Costs_Adj Bench DR 3 for Initial Briefs (Electric) 3" xfId="2335"/>
    <cellStyle name="_DEM-WP(C) Colstrip FOR_Rebuttal Power Costs_Electric Rev Req Model (2009 GRC) Rebuttal" xfId="2336"/>
    <cellStyle name="_DEM-WP(C) Colstrip FOR_Rebuttal Power Costs_Electric Rev Req Model (2009 GRC) Rebuttal 2" xfId="2337"/>
    <cellStyle name="_DEM-WP(C) Colstrip FOR_Rebuttal Power Costs_Electric Rev Req Model (2009 GRC) Rebuttal 2 2" xfId="2338"/>
    <cellStyle name="_DEM-WP(C) Colstrip FOR_Rebuttal Power Costs_Electric Rev Req Model (2009 GRC) Rebuttal 3" xfId="2339"/>
    <cellStyle name="_DEM-WP(C) Colstrip FOR_Rebuttal Power Costs_Electric Rev Req Model (2009 GRC) Rebuttal REmoval of New  WH Solar AdjustMI" xfId="2340"/>
    <cellStyle name="_DEM-WP(C) Colstrip FOR_Rebuttal Power Costs_Electric Rev Req Model (2009 GRC) Rebuttal REmoval of New  WH Solar AdjustMI 2" xfId="2341"/>
    <cellStyle name="_DEM-WP(C) Colstrip FOR_Rebuttal Power Costs_Electric Rev Req Model (2009 GRC) Rebuttal REmoval of New  WH Solar AdjustMI 2 2" xfId="2342"/>
    <cellStyle name="_DEM-WP(C) Colstrip FOR_Rebuttal Power Costs_Electric Rev Req Model (2009 GRC) Rebuttal REmoval of New  WH Solar AdjustMI 3" xfId="2343"/>
    <cellStyle name="_DEM-WP(C) Colstrip FOR_Rebuttal Power Costs_Electric Rev Req Model (2009 GRC) Revised 01-18-2010" xfId="2344"/>
    <cellStyle name="_DEM-WP(C) Colstrip FOR_Rebuttal Power Costs_Electric Rev Req Model (2009 GRC) Revised 01-18-2010 2" xfId="2345"/>
    <cellStyle name="_DEM-WP(C) Colstrip FOR_Rebuttal Power Costs_Electric Rev Req Model (2009 GRC) Revised 01-18-2010 2 2" xfId="2346"/>
    <cellStyle name="_DEM-WP(C) Colstrip FOR_Rebuttal Power Costs_Electric Rev Req Model (2009 GRC) Revised 01-18-2010 3" xfId="2347"/>
    <cellStyle name="_DEM-WP(C) Colstrip FOR_Rebuttal Power Costs_Final Order Electric EXHIBIT A-1" xfId="2348"/>
    <cellStyle name="_DEM-WP(C) Colstrip FOR_Rebuttal Power Costs_Final Order Electric EXHIBIT A-1 2" xfId="2349"/>
    <cellStyle name="_DEM-WP(C) Colstrip FOR_Rebuttal Power Costs_Final Order Electric EXHIBIT A-1 2 2" xfId="2350"/>
    <cellStyle name="_DEM-WP(C) Colstrip FOR_Rebuttal Power Costs_Final Order Electric EXHIBIT A-1 3" xfId="2351"/>
    <cellStyle name="_DEM-WP(C) Colstrip FOR_TENASKA REGULATORY ASSET" xfId="2352"/>
    <cellStyle name="_DEM-WP(C) Colstrip FOR_TENASKA REGULATORY ASSET 2" xfId="2353"/>
    <cellStyle name="_DEM-WP(C) Colstrip FOR_TENASKA REGULATORY ASSET 2 2" xfId="2354"/>
    <cellStyle name="_DEM-WP(C) Colstrip FOR_TENASKA REGULATORY ASSET 3" xfId="2355"/>
    <cellStyle name="_DEM-WP(C) Costs not in AURORA 2006GRC" xfId="2356"/>
    <cellStyle name="_DEM-WP(C) Costs not in AURORA 2006GRC 2" xfId="2357"/>
    <cellStyle name="_DEM-WP(C) Costs not in AURORA 2006GRC 2 2" xfId="2358"/>
    <cellStyle name="_DEM-WP(C) Costs not in AURORA 2006GRC 2 2 2" xfId="2359"/>
    <cellStyle name="_DEM-WP(C) Costs not in AURORA 2006GRC 2 3" xfId="2360"/>
    <cellStyle name="_DEM-WP(C) Costs not in AURORA 2006GRC 3" xfId="2361"/>
    <cellStyle name="_DEM-WP(C) Costs not in AURORA 2006GRC 3 2" xfId="2362"/>
    <cellStyle name="_DEM-WP(C) Costs not in AURORA 2006GRC 4" xfId="2363"/>
    <cellStyle name="_DEM-WP(C) Costs not in AURORA 2006GRC_(C) WHE Proforma with ITC cash grant 10 Yr Amort_for deferral_102809" xfId="2364"/>
    <cellStyle name="_DEM-WP(C) Costs not in AURORA 2006GRC_(C) WHE Proforma with ITC cash grant 10 Yr Amort_for deferral_102809 2" xfId="2365"/>
    <cellStyle name="_DEM-WP(C) Costs not in AURORA 2006GRC_(C) WHE Proforma with ITC cash grant 10 Yr Amort_for deferral_102809 2 2" xfId="2366"/>
    <cellStyle name="_DEM-WP(C) Costs not in AURORA 2006GRC_(C) WHE Proforma with ITC cash grant 10 Yr Amort_for deferral_102809 3" xfId="2367"/>
    <cellStyle name="_DEM-WP(C) Costs not in AURORA 2006GRC_(C) WHE Proforma with ITC cash grant 10 Yr Amort_for deferral_102809_16.07E Wild Horse Wind Expansionwrkingfile" xfId="2368"/>
    <cellStyle name="_DEM-WP(C) Costs not in AURORA 2006GRC_(C) WHE Proforma with ITC cash grant 10 Yr Amort_for deferral_102809_16.07E Wild Horse Wind Expansionwrkingfile 2" xfId="2369"/>
    <cellStyle name="_DEM-WP(C) Costs not in AURORA 2006GRC_(C) WHE Proforma with ITC cash grant 10 Yr Amort_for deferral_102809_16.07E Wild Horse Wind Expansionwrkingfile 2 2" xfId="2370"/>
    <cellStyle name="_DEM-WP(C) Costs not in AURORA 2006GRC_(C) WHE Proforma with ITC cash grant 10 Yr Amort_for deferral_102809_16.07E Wild Horse Wind Expansionwrkingfile 3" xfId="2371"/>
    <cellStyle name="_DEM-WP(C) Costs not in AURORA 2006GRC_(C) WHE Proforma with ITC cash grant 10 Yr Amort_for deferral_102809_16.07E Wild Horse Wind Expansionwrkingfile SF" xfId="2372"/>
    <cellStyle name="_DEM-WP(C) Costs not in AURORA 2006GRC_(C) WHE Proforma with ITC cash grant 10 Yr Amort_for deferral_102809_16.07E Wild Horse Wind Expansionwrkingfile SF 2" xfId="2373"/>
    <cellStyle name="_DEM-WP(C) Costs not in AURORA 2006GRC_(C) WHE Proforma with ITC cash grant 10 Yr Amort_for deferral_102809_16.07E Wild Horse Wind Expansionwrkingfile SF 2 2" xfId="2374"/>
    <cellStyle name="_DEM-WP(C) Costs not in AURORA 2006GRC_(C) WHE Proforma with ITC cash grant 10 Yr Amort_for deferral_102809_16.07E Wild Horse Wind Expansionwrkingfile SF 3" xfId="2375"/>
    <cellStyle name="_DEM-WP(C) Costs not in AURORA 2006GRC_(C) WHE Proforma with ITC cash grant 10 Yr Amort_for deferral_102809_16.37E Wild Horse Expansion DeferralRevwrkingfile SF" xfId="2376"/>
    <cellStyle name="_DEM-WP(C) Costs not in AURORA 2006GRC_(C) WHE Proforma with ITC cash grant 10 Yr Amort_for deferral_102809_16.37E Wild Horse Expansion DeferralRevwrkingfile SF 2" xfId="2377"/>
    <cellStyle name="_DEM-WP(C) Costs not in AURORA 2006GRC_(C) WHE Proforma with ITC cash grant 10 Yr Amort_for deferral_102809_16.37E Wild Horse Expansion DeferralRevwrkingfile SF 2 2" xfId="2378"/>
    <cellStyle name="_DEM-WP(C) Costs not in AURORA 2006GRC_(C) WHE Proforma with ITC cash grant 10 Yr Amort_for deferral_102809_16.37E Wild Horse Expansion DeferralRevwrkingfile SF 3" xfId="2379"/>
    <cellStyle name="_DEM-WP(C) Costs not in AURORA 2006GRC_(C) WHE Proforma with ITC cash grant 10 Yr Amort_for rebuttal_120709" xfId="2380"/>
    <cellStyle name="_DEM-WP(C) Costs not in AURORA 2006GRC_(C) WHE Proforma with ITC cash grant 10 Yr Amort_for rebuttal_120709 2" xfId="2381"/>
    <cellStyle name="_DEM-WP(C) Costs not in AURORA 2006GRC_(C) WHE Proforma with ITC cash grant 10 Yr Amort_for rebuttal_120709 2 2" xfId="2382"/>
    <cellStyle name="_DEM-WP(C) Costs not in AURORA 2006GRC_(C) WHE Proforma with ITC cash grant 10 Yr Amort_for rebuttal_120709 3" xfId="2383"/>
    <cellStyle name="_DEM-WP(C) Costs not in AURORA 2006GRC_04.07E Wild Horse Wind Expansion" xfId="2384"/>
    <cellStyle name="_DEM-WP(C) Costs not in AURORA 2006GRC_04.07E Wild Horse Wind Expansion 2" xfId="2385"/>
    <cellStyle name="_DEM-WP(C) Costs not in AURORA 2006GRC_04.07E Wild Horse Wind Expansion 2 2" xfId="2386"/>
    <cellStyle name="_DEM-WP(C) Costs not in AURORA 2006GRC_04.07E Wild Horse Wind Expansion 3" xfId="2387"/>
    <cellStyle name="_DEM-WP(C) Costs not in AURORA 2006GRC_04.07E Wild Horse Wind Expansion_16.07E Wild Horse Wind Expansionwrkingfile" xfId="2388"/>
    <cellStyle name="_DEM-WP(C) Costs not in AURORA 2006GRC_04.07E Wild Horse Wind Expansion_16.07E Wild Horse Wind Expansionwrkingfile 2" xfId="2389"/>
    <cellStyle name="_DEM-WP(C) Costs not in AURORA 2006GRC_04.07E Wild Horse Wind Expansion_16.07E Wild Horse Wind Expansionwrkingfile 2 2" xfId="2390"/>
    <cellStyle name="_DEM-WP(C) Costs not in AURORA 2006GRC_04.07E Wild Horse Wind Expansion_16.07E Wild Horse Wind Expansionwrkingfile 3" xfId="2391"/>
    <cellStyle name="_DEM-WP(C) Costs not in AURORA 2006GRC_04.07E Wild Horse Wind Expansion_16.07E Wild Horse Wind Expansionwrkingfile SF" xfId="2392"/>
    <cellStyle name="_DEM-WP(C) Costs not in AURORA 2006GRC_04.07E Wild Horse Wind Expansion_16.07E Wild Horse Wind Expansionwrkingfile SF 2" xfId="2393"/>
    <cellStyle name="_DEM-WP(C) Costs not in AURORA 2006GRC_04.07E Wild Horse Wind Expansion_16.07E Wild Horse Wind Expansionwrkingfile SF 2 2" xfId="2394"/>
    <cellStyle name="_DEM-WP(C) Costs not in AURORA 2006GRC_04.07E Wild Horse Wind Expansion_16.07E Wild Horse Wind Expansionwrkingfile SF 3" xfId="2395"/>
    <cellStyle name="_DEM-WP(C) Costs not in AURORA 2006GRC_04.07E Wild Horse Wind Expansion_16.37E Wild Horse Expansion DeferralRevwrkingfile SF" xfId="2396"/>
    <cellStyle name="_DEM-WP(C) Costs not in AURORA 2006GRC_04.07E Wild Horse Wind Expansion_16.37E Wild Horse Expansion DeferralRevwrkingfile SF 2" xfId="2397"/>
    <cellStyle name="_DEM-WP(C) Costs not in AURORA 2006GRC_04.07E Wild Horse Wind Expansion_16.37E Wild Horse Expansion DeferralRevwrkingfile SF 2 2" xfId="2398"/>
    <cellStyle name="_DEM-WP(C) Costs not in AURORA 2006GRC_04.07E Wild Horse Wind Expansion_16.37E Wild Horse Expansion DeferralRevwrkingfile SF 3" xfId="2399"/>
    <cellStyle name="_DEM-WP(C) Costs not in AURORA 2006GRC_16.07E Wild Horse Wind Expansionwrkingfile" xfId="2400"/>
    <cellStyle name="_DEM-WP(C) Costs not in AURORA 2006GRC_16.07E Wild Horse Wind Expansionwrkingfile 2" xfId="2401"/>
    <cellStyle name="_DEM-WP(C) Costs not in AURORA 2006GRC_16.07E Wild Horse Wind Expansionwrkingfile 2 2" xfId="2402"/>
    <cellStyle name="_DEM-WP(C) Costs not in AURORA 2006GRC_16.07E Wild Horse Wind Expansionwrkingfile 3" xfId="2403"/>
    <cellStyle name="_DEM-WP(C) Costs not in AURORA 2006GRC_16.07E Wild Horse Wind Expansionwrkingfile SF" xfId="2404"/>
    <cellStyle name="_DEM-WP(C) Costs not in AURORA 2006GRC_16.07E Wild Horse Wind Expansionwrkingfile SF 2" xfId="2405"/>
    <cellStyle name="_DEM-WP(C) Costs not in AURORA 2006GRC_16.07E Wild Horse Wind Expansionwrkingfile SF 2 2" xfId="2406"/>
    <cellStyle name="_DEM-WP(C) Costs not in AURORA 2006GRC_16.07E Wild Horse Wind Expansionwrkingfile SF 3" xfId="2407"/>
    <cellStyle name="_DEM-WP(C) Costs not in AURORA 2006GRC_16.37E Wild Horse Expansion DeferralRevwrkingfile SF" xfId="2408"/>
    <cellStyle name="_DEM-WP(C) Costs not in AURORA 2006GRC_16.37E Wild Horse Expansion DeferralRevwrkingfile SF 2" xfId="2409"/>
    <cellStyle name="_DEM-WP(C) Costs not in AURORA 2006GRC_16.37E Wild Horse Expansion DeferralRevwrkingfile SF 2 2" xfId="2410"/>
    <cellStyle name="_DEM-WP(C) Costs not in AURORA 2006GRC_16.37E Wild Horse Expansion DeferralRevwrkingfile SF 3" xfId="2411"/>
    <cellStyle name="_DEM-WP(C) Costs not in AURORA 2006GRC_4 31 Regulatory Assets and Liabilities  7 06- Exhibit D" xfId="2412"/>
    <cellStyle name="_DEM-WP(C) Costs not in AURORA 2006GRC_4 31 Regulatory Assets and Liabilities  7 06- Exhibit D 2" xfId="2413"/>
    <cellStyle name="_DEM-WP(C) Costs not in AURORA 2006GRC_4 31 Regulatory Assets and Liabilities  7 06- Exhibit D 2 2" xfId="2414"/>
    <cellStyle name="_DEM-WP(C) Costs not in AURORA 2006GRC_4 31 Regulatory Assets and Liabilities  7 06- Exhibit D 3" xfId="2415"/>
    <cellStyle name="_DEM-WP(C) Costs not in AURORA 2006GRC_4 32 Regulatory Assets and Liabilities  7 06- Exhibit D" xfId="2416"/>
    <cellStyle name="_DEM-WP(C) Costs not in AURORA 2006GRC_4 32 Regulatory Assets and Liabilities  7 06- Exhibit D 2" xfId="2417"/>
    <cellStyle name="_DEM-WP(C) Costs not in AURORA 2006GRC_4 32 Regulatory Assets and Liabilities  7 06- Exhibit D 2 2" xfId="2418"/>
    <cellStyle name="_DEM-WP(C) Costs not in AURORA 2006GRC_4 32 Regulatory Assets and Liabilities  7 06- Exhibit D 3" xfId="2419"/>
    <cellStyle name="_DEM-WP(C) Costs not in AURORA 2006GRC_Book2" xfId="2420"/>
    <cellStyle name="_DEM-WP(C) Costs not in AURORA 2006GRC_Book2 2" xfId="2421"/>
    <cellStyle name="_DEM-WP(C) Costs not in AURORA 2006GRC_Book2 2 2" xfId="2422"/>
    <cellStyle name="_DEM-WP(C) Costs not in AURORA 2006GRC_Book2 3" xfId="2423"/>
    <cellStyle name="_DEM-WP(C) Costs not in AURORA 2006GRC_Book2_Adj Bench DR 3 for Initial Briefs (Electric)" xfId="2424"/>
    <cellStyle name="_DEM-WP(C) Costs not in AURORA 2006GRC_Book2_Adj Bench DR 3 for Initial Briefs (Electric) 2" xfId="2425"/>
    <cellStyle name="_DEM-WP(C) Costs not in AURORA 2006GRC_Book2_Adj Bench DR 3 for Initial Briefs (Electric) 2 2" xfId="2426"/>
    <cellStyle name="_DEM-WP(C) Costs not in AURORA 2006GRC_Book2_Adj Bench DR 3 for Initial Briefs (Electric) 3" xfId="2427"/>
    <cellStyle name="_DEM-WP(C) Costs not in AURORA 2006GRC_Book2_Electric Rev Req Model (2009 GRC) Rebuttal" xfId="2428"/>
    <cellStyle name="_DEM-WP(C) Costs not in AURORA 2006GRC_Book2_Electric Rev Req Model (2009 GRC) Rebuttal 2" xfId="2429"/>
    <cellStyle name="_DEM-WP(C) Costs not in AURORA 2006GRC_Book2_Electric Rev Req Model (2009 GRC) Rebuttal 2 2" xfId="2430"/>
    <cellStyle name="_DEM-WP(C) Costs not in AURORA 2006GRC_Book2_Electric Rev Req Model (2009 GRC) Rebuttal 3" xfId="2431"/>
    <cellStyle name="_DEM-WP(C) Costs not in AURORA 2006GRC_Book2_Electric Rev Req Model (2009 GRC) Rebuttal REmoval of New  WH Solar AdjustMI" xfId="2432"/>
    <cellStyle name="_DEM-WP(C) Costs not in AURORA 2006GRC_Book2_Electric Rev Req Model (2009 GRC) Rebuttal REmoval of New  WH Solar AdjustMI 2" xfId="2433"/>
    <cellStyle name="_DEM-WP(C) Costs not in AURORA 2006GRC_Book2_Electric Rev Req Model (2009 GRC) Rebuttal REmoval of New  WH Solar AdjustMI 2 2" xfId="2434"/>
    <cellStyle name="_DEM-WP(C) Costs not in AURORA 2006GRC_Book2_Electric Rev Req Model (2009 GRC) Rebuttal REmoval of New  WH Solar AdjustMI 3" xfId="2435"/>
    <cellStyle name="_DEM-WP(C) Costs not in AURORA 2006GRC_Book2_Electric Rev Req Model (2009 GRC) Revised 01-18-2010" xfId="2436"/>
    <cellStyle name="_DEM-WP(C) Costs not in AURORA 2006GRC_Book2_Electric Rev Req Model (2009 GRC) Revised 01-18-2010 2" xfId="2437"/>
    <cellStyle name="_DEM-WP(C) Costs not in AURORA 2006GRC_Book2_Electric Rev Req Model (2009 GRC) Revised 01-18-2010 2 2" xfId="2438"/>
    <cellStyle name="_DEM-WP(C) Costs not in AURORA 2006GRC_Book2_Electric Rev Req Model (2009 GRC) Revised 01-18-2010 3" xfId="2439"/>
    <cellStyle name="_DEM-WP(C) Costs not in AURORA 2006GRC_Book2_Final Order Electric EXHIBIT A-1" xfId="2440"/>
    <cellStyle name="_DEM-WP(C) Costs not in AURORA 2006GRC_Book2_Final Order Electric EXHIBIT A-1 2" xfId="2441"/>
    <cellStyle name="_DEM-WP(C) Costs not in AURORA 2006GRC_Book2_Final Order Electric EXHIBIT A-1 2 2" xfId="2442"/>
    <cellStyle name="_DEM-WP(C) Costs not in AURORA 2006GRC_Book2_Final Order Electric EXHIBIT A-1 3" xfId="2443"/>
    <cellStyle name="_DEM-WP(C) Costs not in AURORA 2006GRC_Book4" xfId="2444"/>
    <cellStyle name="_DEM-WP(C) Costs not in AURORA 2006GRC_Book4 2" xfId="2445"/>
    <cellStyle name="_DEM-WP(C) Costs not in AURORA 2006GRC_Book4 2 2" xfId="2446"/>
    <cellStyle name="_DEM-WP(C) Costs not in AURORA 2006GRC_Book4 3" xfId="2447"/>
    <cellStyle name="_DEM-WP(C) Costs not in AURORA 2006GRC_Book9" xfId="2448"/>
    <cellStyle name="_DEM-WP(C) Costs not in AURORA 2006GRC_Book9 2" xfId="2449"/>
    <cellStyle name="_DEM-WP(C) Costs not in AURORA 2006GRC_Book9 2 2" xfId="2450"/>
    <cellStyle name="_DEM-WP(C) Costs not in AURORA 2006GRC_Book9 3" xfId="2451"/>
    <cellStyle name="_DEM-WP(C) Costs not in AURORA 2006GRC_Electric COS Inputs" xfId="2452"/>
    <cellStyle name="_DEM-WP(C) Costs not in AURORA 2006GRC_Electric COS Inputs 2" xfId="2453"/>
    <cellStyle name="_DEM-WP(C) Costs not in AURORA 2006GRC_Electric COS Inputs 2 2" xfId="2454"/>
    <cellStyle name="_DEM-WP(C) Costs not in AURORA 2006GRC_Electric COS Inputs 2 2 2" xfId="2455"/>
    <cellStyle name="_DEM-WP(C) Costs not in AURORA 2006GRC_Electric COS Inputs 2 3" xfId="2456"/>
    <cellStyle name="_DEM-WP(C) Costs not in AURORA 2006GRC_Electric COS Inputs 2 3 2" xfId="2457"/>
    <cellStyle name="_DEM-WP(C) Costs not in AURORA 2006GRC_Electric COS Inputs 2 4" xfId="2458"/>
    <cellStyle name="_DEM-WP(C) Costs not in AURORA 2006GRC_Electric COS Inputs 2 4 2" xfId="2459"/>
    <cellStyle name="_DEM-WP(C) Costs not in AURORA 2006GRC_Electric COS Inputs 3" xfId="2460"/>
    <cellStyle name="_DEM-WP(C) Costs not in AURORA 2006GRC_Electric COS Inputs 3 2" xfId="2461"/>
    <cellStyle name="_DEM-WP(C) Costs not in AURORA 2006GRC_Electric COS Inputs 4" xfId="2462"/>
    <cellStyle name="_DEM-WP(C) Costs not in AURORA 2006GRC_Electric COS Inputs 4 2" xfId="2463"/>
    <cellStyle name="_DEM-WP(C) Costs not in AURORA 2006GRC_Electric COS Inputs 5" xfId="2464"/>
    <cellStyle name="_DEM-WP(C) Costs not in AURORA 2006GRC_Power Costs - Comparison bx Rbtl-Staff-Jt-PC" xfId="2465"/>
    <cellStyle name="_DEM-WP(C) Costs not in AURORA 2006GRC_Power Costs - Comparison bx Rbtl-Staff-Jt-PC 2" xfId="2466"/>
    <cellStyle name="_DEM-WP(C) Costs not in AURORA 2006GRC_Power Costs - Comparison bx Rbtl-Staff-Jt-PC 2 2" xfId="2467"/>
    <cellStyle name="_DEM-WP(C) Costs not in AURORA 2006GRC_Power Costs - Comparison bx Rbtl-Staff-Jt-PC 3" xfId="2468"/>
    <cellStyle name="_DEM-WP(C) Costs not in AURORA 2006GRC_Power Costs - Comparison bx Rbtl-Staff-Jt-PC_Adj Bench DR 3 for Initial Briefs (Electric)" xfId="2469"/>
    <cellStyle name="_DEM-WP(C) Costs not in AURORA 2006GRC_Power Costs - Comparison bx Rbtl-Staff-Jt-PC_Adj Bench DR 3 for Initial Briefs (Electric) 2" xfId="2470"/>
    <cellStyle name="_DEM-WP(C) Costs not in AURORA 2006GRC_Power Costs - Comparison bx Rbtl-Staff-Jt-PC_Adj Bench DR 3 for Initial Briefs (Electric) 2 2" xfId="2471"/>
    <cellStyle name="_DEM-WP(C) Costs not in AURORA 2006GRC_Power Costs - Comparison bx Rbtl-Staff-Jt-PC_Adj Bench DR 3 for Initial Briefs (Electric) 3" xfId="2472"/>
    <cellStyle name="_DEM-WP(C) Costs not in AURORA 2006GRC_Power Costs - Comparison bx Rbtl-Staff-Jt-PC_Electric Rev Req Model (2009 GRC) Rebuttal" xfId="2473"/>
    <cellStyle name="_DEM-WP(C) Costs not in AURORA 2006GRC_Power Costs - Comparison bx Rbtl-Staff-Jt-PC_Electric Rev Req Model (2009 GRC) Rebuttal 2" xfId="2474"/>
    <cellStyle name="_DEM-WP(C) Costs not in AURORA 2006GRC_Power Costs - Comparison bx Rbtl-Staff-Jt-PC_Electric Rev Req Model (2009 GRC) Rebuttal 2 2" xfId="2475"/>
    <cellStyle name="_DEM-WP(C) Costs not in AURORA 2006GRC_Power Costs - Comparison bx Rbtl-Staff-Jt-PC_Electric Rev Req Model (2009 GRC) Rebuttal 3" xfId="2476"/>
    <cellStyle name="_DEM-WP(C) Costs not in AURORA 2006GRC_Power Costs - Comparison bx Rbtl-Staff-Jt-PC_Electric Rev Req Model (2009 GRC) Rebuttal REmoval of New  WH Solar AdjustMI" xfId="2477"/>
    <cellStyle name="_DEM-WP(C) Costs not in AURORA 2006GRC_Power Costs - Comparison bx Rbtl-Staff-Jt-PC_Electric Rev Req Model (2009 GRC) Rebuttal REmoval of New  WH Solar AdjustMI 2" xfId="2478"/>
    <cellStyle name="_DEM-WP(C) Costs not in AURORA 2006GRC_Power Costs - Comparison bx Rbtl-Staff-Jt-PC_Electric Rev Req Model (2009 GRC) Rebuttal REmoval of New  WH Solar AdjustMI 2 2" xfId="2479"/>
    <cellStyle name="_DEM-WP(C) Costs not in AURORA 2006GRC_Power Costs - Comparison bx Rbtl-Staff-Jt-PC_Electric Rev Req Model (2009 GRC) Rebuttal REmoval of New  WH Solar AdjustMI 3" xfId="2480"/>
    <cellStyle name="_DEM-WP(C) Costs not in AURORA 2006GRC_Power Costs - Comparison bx Rbtl-Staff-Jt-PC_Electric Rev Req Model (2009 GRC) Revised 01-18-2010" xfId="2481"/>
    <cellStyle name="_DEM-WP(C) Costs not in AURORA 2006GRC_Power Costs - Comparison bx Rbtl-Staff-Jt-PC_Electric Rev Req Model (2009 GRC) Revised 01-18-2010 2" xfId="2482"/>
    <cellStyle name="_DEM-WP(C) Costs not in AURORA 2006GRC_Power Costs - Comparison bx Rbtl-Staff-Jt-PC_Electric Rev Req Model (2009 GRC) Revised 01-18-2010 2 2" xfId="2483"/>
    <cellStyle name="_DEM-WP(C) Costs not in AURORA 2006GRC_Power Costs - Comparison bx Rbtl-Staff-Jt-PC_Electric Rev Req Model (2009 GRC) Revised 01-18-2010 3" xfId="2484"/>
    <cellStyle name="_DEM-WP(C) Costs not in AURORA 2006GRC_Power Costs - Comparison bx Rbtl-Staff-Jt-PC_Final Order Electric EXHIBIT A-1" xfId="2485"/>
    <cellStyle name="_DEM-WP(C) Costs not in AURORA 2006GRC_Power Costs - Comparison bx Rbtl-Staff-Jt-PC_Final Order Electric EXHIBIT A-1 2" xfId="2486"/>
    <cellStyle name="_DEM-WP(C) Costs not in AURORA 2006GRC_Power Costs - Comparison bx Rbtl-Staff-Jt-PC_Final Order Electric EXHIBIT A-1 2 2" xfId="2487"/>
    <cellStyle name="_DEM-WP(C) Costs not in AURORA 2006GRC_Power Costs - Comparison bx Rbtl-Staff-Jt-PC_Final Order Electric EXHIBIT A-1 3" xfId="2488"/>
    <cellStyle name="_DEM-WP(C) Costs not in AURORA 2006GRC_Production Adj 4.37" xfId="2489"/>
    <cellStyle name="_DEM-WP(C) Costs not in AURORA 2006GRC_Production Adj 4.37 2" xfId="2490"/>
    <cellStyle name="_DEM-WP(C) Costs not in AURORA 2006GRC_Production Adj 4.37 2 2" xfId="2491"/>
    <cellStyle name="_DEM-WP(C) Costs not in AURORA 2006GRC_Production Adj 4.37 3" xfId="2492"/>
    <cellStyle name="_DEM-WP(C) Costs not in AURORA 2006GRC_Purchased Power Adj 4.03" xfId="2493"/>
    <cellStyle name="_DEM-WP(C) Costs not in AURORA 2006GRC_Purchased Power Adj 4.03 2" xfId="2494"/>
    <cellStyle name="_DEM-WP(C) Costs not in AURORA 2006GRC_Purchased Power Adj 4.03 2 2" xfId="2495"/>
    <cellStyle name="_DEM-WP(C) Costs not in AURORA 2006GRC_Purchased Power Adj 4.03 3" xfId="2496"/>
    <cellStyle name="_DEM-WP(C) Costs not in AURORA 2006GRC_Rebuttal Power Costs" xfId="2497"/>
    <cellStyle name="_DEM-WP(C) Costs not in AURORA 2006GRC_Rebuttal Power Costs 2" xfId="2498"/>
    <cellStyle name="_DEM-WP(C) Costs not in AURORA 2006GRC_Rebuttal Power Costs 2 2" xfId="2499"/>
    <cellStyle name="_DEM-WP(C) Costs not in AURORA 2006GRC_Rebuttal Power Costs 3" xfId="2500"/>
    <cellStyle name="_DEM-WP(C) Costs not in AURORA 2006GRC_Rebuttal Power Costs_Adj Bench DR 3 for Initial Briefs (Electric)" xfId="2501"/>
    <cellStyle name="_DEM-WP(C) Costs not in AURORA 2006GRC_Rebuttal Power Costs_Adj Bench DR 3 for Initial Briefs (Electric) 2" xfId="2502"/>
    <cellStyle name="_DEM-WP(C) Costs not in AURORA 2006GRC_Rebuttal Power Costs_Adj Bench DR 3 for Initial Briefs (Electric) 2 2" xfId="2503"/>
    <cellStyle name="_DEM-WP(C) Costs not in AURORA 2006GRC_Rebuttal Power Costs_Adj Bench DR 3 for Initial Briefs (Electric) 3" xfId="2504"/>
    <cellStyle name="_DEM-WP(C) Costs not in AURORA 2006GRC_Rebuttal Power Costs_Electric Rev Req Model (2009 GRC) Rebuttal" xfId="2505"/>
    <cellStyle name="_DEM-WP(C) Costs not in AURORA 2006GRC_Rebuttal Power Costs_Electric Rev Req Model (2009 GRC) Rebuttal 2" xfId="2506"/>
    <cellStyle name="_DEM-WP(C) Costs not in AURORA 2006GRC_Rebuttal Power Costs_Electric Rev Req Model (2009 GRC) Rebuttal 2 2" xfId="2507"/>
    <cellStyle name="_DEM-WP(C) Costs not in AURORA 2006GRC_Rebuttal Power Costs_Electric Rev Req Model (2009 GRC) Rebuttal 3" xfId="2508"/>
    <cellStyle name="_DEM-WP(C) Costs not in AURORA 2006GRC_Rebuttal Power Costs_Electric Rev Req Model (2009 GRC) Rebuttal REmoval of New  WH Solar AdjustMI" xfId="2509"/>
    <cellStyle name="_DEM-WP(C) Costs not in AURORA 2006GRC_Rebuttal Power Costs_Electric Rev Req Model (2009 GRC) Rebuttal REmoval of New  WH Solar AdjustMI 2" xfId="2510"/>
    <cellStyle name="_DEM-WP(C) Costs not in AURORA 2006GRC_Rebuttal Power Costs_Electric Rev Req Model (2009 GRC) Rebuttal REmoval of New  WH Solar AdjustMI 2 2" xfId="2511"/>
    <cellStyle name="_DEM-WP(C) Costs not in AURORA 2006GRC_Rebuttal Power Costs_Electric Rev Req Model (2009 GRC) Rebuttal REmoval of New  WH Solar AdjustMI 3" xfId="2512"/>
    <cellStyle name="_DEM-WP(C) Costs not in AURORA 2006GRC_Rebuttal Power Costs_Electric Rev Req Model (2009 GRC) Revised 01-18-2010" xfId="2513"/>
    <cellStyle name="_DEM-WP(C) Costs not in AURORA 2006GRC_Rebuttal Power Costs_Electric Rev Req Model (2009 GRC) Revised 01-18-2010 2" xfId="2514"/>
    <cellStyle name="_DEM-WP(C) Costs not in AURORA 2006GRC_Rebuttal Power Costs_Electric Rev Req Model (2009 GRC) Revised 01-18-2010 2 2" xfId="2515"/>
    <cellStyle name="_DEM-WP(C) Costs not in AURORA 2006GRC_Rebuttal Power Costs_Electric Rev Req Model (2009 GRC) Revised 01-18-2010 3" xfId="2516"/>
    <cellStyle name="_DEM-WP(C) Costs not in AURORA 2006GRC_Rebuttal Power Costs_Final Order Electric EXHIBIT A-1" xfId="2517"/>
    <cellStyle name="_DEM-WP(C) Costs not in AURORA 2006GRC_Rebuttal Power Costs_Final Order Electric EXHIBIT A-1 2" xfId="2518"/>
    <cellStyle name="_DEM-WP(C) Costs not in AURORA 2006GRC_Rebuttal Power Costs_Final Order Electric EXHIBIT A-1 2 2" xfId="2519"/>
    <cellStyle name="_DEM-WP(C) Costs not in AURORA 2006GRC_Rebuttal Power Costs_Final Order Electric EXHIBIT A-1 3" xfId="2520"/>
    <cellStyle name="_DEM-WP(C) Costs not in AURORA 2006GRC_ROR 5.02" xfId="2521"/>
    <cellStyle name="_DEM-WP(C) Costs not in AURORA 2006GRC_ROR 5.02 2" xfId="2522"/>
    <cellStyle name="_DEM-WP(C) Costs not in AURORA 2006GRC_ROR 5.02 2 2" xfId="2523"/>
    <cellStyle name="_DEM-WP(C) Costs not in AURORA 2006GRC_ROR 5.02 3" xfId="2524"/>
    <cellStyle name="_DEM-WP(C) Costs not in AURORA 2007GRC" xfId="2525"/>
    <cellStyle name="_DEM-WP(C) Costs not in AURORA 2007GRC 2" xfId="2526"/>
    <cellStyle name="_DEM-WP(C) Costs not in AURORA 2007GRC 2 2" xfId="2527"/>
    <cellStyle name="_DEM-WP(C) Costs not in AURORA 2007GRC 3" xfId="2528"/>
    <cellStyle name="_DEM-WP(C) Costs not in AURORA 2007GRC_16.37E Wild Horse Expansion DeferralRevwrkingfile SF" xfId="2529"/>
    <cellStyle name="_DEM-WP(C) Costs not in AURORA 2007GRC_16.37E Wild Horse Expansion DeferralRevwrkingfile SF 2" xfId="2530"/>
    <cellStyle name="_DEM-WP(C) Costs not in AURORA 2007GRC_16.37E Wild Horse Expansion DeferralRevwrkingfile SF 2 2" xfId="2531"/>
    <cellStyle name="_DEM-WP(C) Costs not in AURORA 2007GRC_16.37E Wild Horse Expansion DeferralRevwrkingfile SF 3" xfId="2532"/>
    <cellStyle name="_DEM-WP(C) Costs not in AURORA 2007GRC_Adj Bench DR 3 for Initial Briefs (Electric)" xfId="2533"/>
    <cellStyle name="_DEM-WP(C) Costs not in AURORA 2007GRC_Adj Bench DR 3 for Initial Briefs (Electric) 2" xfId="2534"/>
    <cellStyle name="_DEM-WP(C) Costs not in AURORA 2007GRC_Adj Bench DR 3 for Initial Briefs (Electric) 2 2" xfId="2535"/>
    <cellStyle name="_DEM-WP(C) Costs not in AURORA 2007GRC_Adj Bench DR 3 for Initial Briefs (Electric) 3" xfId="2536"/>
    <cellStyle name="_DEM-WP(C) Costs not in AURORA 2007GRC_Book2" xfId="2537"/>
    <cellStyle name="_DEM-WP(C) Costs not in AURORA 2007GRC_Book2 2" xfId="2538"/>
    <cellStyle name="_DEM-WP(C) Costs not in AURORA 2007GRC_Book2 2 2" xfId="2539"/>
    <cellStyle name="_DEM-WP(C) Costs not in AURORA 2007GRC_Book2 3" xfId="2540"/>
    <cellStyle name="_DEM-WP(C) Costs not in AURORA 2007GRC_Book4" xfId="2541"/>
    <cellStyle name="_DEM-WP(C) Costs not in AURORA 2007GRC_Book4 2" xfId="2542"/>
    <cellStyle name="_DEM-WP(C) Costs not in AURORA 2007GRC_Book4 2 2" xfId="2543"/>
    <cellStyle name="_DEM-WP(C) Costs not in AURORA 2007GRC_Book4 3" xfId="2544"/>
    <cellStyle name="_DEM-WP(C) Costs not in AURORA 2007GRC_Electric Rev Req Model (2009 GRC) " xfId="2545"/>
    <cellStyle name="_DEM-WP(C) Costs not in AURORA 2007GRC_Electric Rev Req Model (2009 GRC)  2" xfId="2546"/>
    <cellStyle name="_DEM-WP(C) Costs not in AURORA 2007GRC_Electric Rev Req Model (2009 GRC)  2 2" xfId="2547"/>
    <cellStyle name="_DEM-WP(C) Costs not in AURORA 2007GRC_Electric Rev Req Model (2009 GRC)  3" xfId="2548"/>
    <cellStyle name="_DEM-WP(C) Costs not in AURORA 2007GRC_Electric Rev Req Model (2009 GRC) Rebuttal" xfId="2549"/>
    <cellStyle name="_DEM-WP(C) Costs not in AURORA 2007GRC_Electric Rev Req Model (2009 GRC) Rebuttal 2" xfId="2550"/>
    <cellStyle name="_DEM-WP(C) Costs not in AURORA 2007GRC_Electric Rev Req Model (2009 GRC) Rebuttal 2 2" xfId="2551"/>
    <cellStyle name="_DEM-WP(C) Costs not in AURORA 2007GRC_Electric Rev Req Model (2009 GRC) Rebuttal 3" xfId="2552"/>
    <cellStyle name="_DEM-WP(C) Costs not in AURORA 2007GRC_Electric Rev Req Model (2009 GRC) Rebuttal REmoval of New  WH Solar AdjustMI" xfId="2553"/>
    <cellStyle name="_DEM-WP(C) Costs not in AURORA 2007GRC_Electric Rev Req Model (2009 GRC) Rebuttal REmoval of New  WH Solar AdjustMI 2" xfId="2554"/>
    <cellStyle name="_DEM-WP(C) Costs not in AURORA 2007GRC_Electric Rev Req Model (2009 GRC) Rebuttal REmoval of New  WH Solar AdjustMI 2 2" xfId="2555"/>
    <cellStyle name="_DEM-WP(C) Costs not in AURORA 2007GRC_Electric Rev Req Model (2009 GRC) Rebuttal REmoval of New  WH Solar AdjustMI 3" xfId="2556"/>
    <cellStyle name="_DEM-WP(C) Costs not in AURORA 2007GRC_Electric Rev Req Model (2009 GRC) Revised 01-18-2010" xfId="2557"/>
    <cellStyle name="_DEM-WP(C) Costs not in AURORA 2007GRC_Electric Rev Req Model (2009 GRC) Revised 01-18-2010 2" xfId="2558"/>
    <cellStyle name="_DEM-WP(C) Costs not in AURORA 2007GRC_Electric Rev Req Model (2009 GRC) Revised 01-18-2010 2 2" xfId="2559"/>
    <cellStyle name="_DEM-WP(C) Costs not in AURORA 2007GRC_Electric Rev Req Model (2009 GRC) Revised 01-18-2010 3" xfId="2560"/>
    <cellStyle name="_DEM-WP(C) Costs not in AURORA 2007GRC_Final Order Electric EXHIBIT A-1" xfId="2561"/>
    <cellStyle name="_DEM-WP(C) Costs not in AURORA 2007GRC_Final Order Electric EXHIBIT A-1 2" xfId="2562"/>
    <cellStyle name="_DEM-WP(C) Costs not in AURORA 2007GRC_Final Order Electric EXHIBIT A-1 2 2" xfId="2563"/>
    <cellStyle name="_DEM-WP(C) Costs not in AURORA 2007GRC_Final Order Electric EXHIBIT A-1 3" xfId="2564"/>
    <cellStyle name="_DEM-WP(C) Costs not in AURORA 2007GRC_Power Costs - Comparison bx Rbtl-Staff-Jt-PC" xfId="2565"/>
    <cellStyle name="_DEM-WP(C) Costs not in AURORA 2007GRC_Power Costs - Comparison bx Rbtl-Staff-Jt-PC 2" xfId="2566"/>
    <cellStyle name="_DEM-WP(C) Costs not in AURORA 2007GRC_Power Costs - Comparison bx Rbtl-Staff-Jt-PC 2 2" xfId="2567"/>
    <cellStyle name="_DEM-WP(C) Costs not in AURORA 2007GRC_Power Costs - Comparison bx Rbtl-Staff-Jt-PC 3" xfId="2568"/>
    <cellStyle name="_DEM-WP(C) Costs not in AURORA 2007GRC_Rebuttal Power Costs" xfId="2569"/>
    <cellStyle name="_DEM-WP(C) Costs not in AURORA 2007GRC_Rebuttal Power Costs 2" xfId="2570"/>
    <cellStyle name="_DEM-WP(C) Costs not in AURORA 2007GRC_Rebuttal Power Costs 2 2" xfId="2571"/>
    <cellStyle name="_DEM-WP(C) Costs not in AURORA 2007GRC_Rebuttal Power Costs 3" xfId="2572"/>
    <cellStyle name="_DEM-WP(C) Costs not in AURORA 2007GRC_TENASKA REGULATORY ASSET" xfId="2573"/>
    <cellStyle name="_DEM-WP(C) Costs not in AURORA 2007GRC_TENASKA REGULATORY ASSET 2" xfId="2574"/>
    <cellStyle name="_DEM-WP(C) Costs not in AURORA 2007GRC_TENASKA REGULATORY ASSET 2 2" xfId="2575"/>
    <cellStyle name="_DEM-WP(C) Costs not in AURORA 2007GRC_TENASKA REGULATORY ASSET 3" xfId="2576"/>
    <cellStyle name="_DEM-WP(C) Costs not in AURORA 2007PCORC-5.07Update" xfId="2577"/>
    <cellStyle name="_DEM-WP(C) Costs not in AURORA 2007PCORC-5.07Update 2" xfId="2578"/>
    <cellStyle name="_DEM-WP(C) Costs not in AURORA 2007PCORC-5.07Update 2 2" xfId="2579"/>
    <cellStyle name="_DEM-WP(C) Costs not in AURORA 2007PCORC-5.07Update 3" xfId="2580"/>
    <cellStyle name="_DEM-WP(C) Costs not in AURORA 2007PCORC-5.07Update_16.37E Wild Horse Expansion DeferralRevwrkingfile SF" xfId="2581"/>
    <cellStyle name="_DEM-WP(C) Costs not in AURORA 2007PCORC-5.07Update_16.37E Wild Horse Expansion DeferralRevwrkingfile SF 2" xfId="2582"/>
    <cellStyle name="_DEM-WP(C) Costs not in AURORA 2007PCORC-5.07Update_16.37E Wild Horse Expansion DeferralRevwrkingfile SF 2 2" xfId="2583"/>
    <cellStyle name="_DEM-WP(C) Costs not in AURORA 2007PCORC-5.07Update_16.37E Wild Horse Expansion DeferralRevwrkingfile SF 3" xfId="2584"/>
    <cellStyle name="_DEM-WP(C) Costs not in AURORA 2007PCORC-5.07Update_Adj Bench DR 3 for Initial Briefs (Electric)" xfId="2585"/>
    <cellStyle name="_DEM-WP(C) Costs not in AURORA 2007PCORC-5.07Update_Adj Bench DR 3 for Initial Briefs (Electric) 2" xfId="2586"/>
    <cellStyle name="_DEM-WP(C) Costs not in AURORA 2007PCORC-5.07Update_Adj Bench DR 3 for Initial Briefs (Electric) 2 2" xfId="2587"/>
    <cellStyle name="_DEM-WP(C) Costs not in AURORA 2007PCORC-5.07Update_Adj Bench DR 3 for Initial Briefs (Electric) 3" xfId="2588"/>
    <cellStyle name="_DEM-WP(C) Costs not in AURORA 2007PCORC-5.07Update_Book2" xfId="2589"/>
    <cellStyle name="_DEM-WP(C) Costs not in AURORA 2007PCORC-5.07Update_Book2 2" xfId="2590"/>
    <cellStyle name="_DEM-WP(C) Costs not in AURORA 2007PCORC-5.07Update_Book2 2 2" xfId="2591"/>
    <cellStyle name="_DEM-WP(C) Costs not in AURORA 2007PCORC-5.07Update_Book2 3" xfId="2592"/>
    <cellStyle name="_DEM-WP(C) Costs not in AURORA 2007PCORC-5.07Update_Book4" xfId="2593"/>
    <cellStyle name="_DEM-WP(C) Costs not in AURORA 2007PCORC-5.07Update_Book4 2" xfId="2594"/>
    <cellStyle name="_DEM-WP(C) Costs not in AURORA 2007PCORC-5.07Update_Book4 2 2" xfId="2595"/>
    <cellStyle name="_DEM-WP(C) Costs not in AURORA 2007PCORC-5.07Update_Book4 3" xfId="2596"/>
    <cellStyle name="_DEM-WP(C) Costs not in AURORA 2007PCORC-5.07Update_DEM-WP(C) Production O&amp;M 2009GRC Rebuttal" xfId="2597"/>
    <cellStyle name="_DEM-WP(C) Costs not in AURORA 2007PCORC-5.07Update_DEM-WP(C) Production O&amp;M 2009GRC Rebuttal 2" xfId="2598"/>
    <cellStyle name="_DEM-WP(C) Costs not in AURORA 2007PCORC-5.07Update_DEM-WP(C) Production O&amp;M 2009GRC Rebuttal 2 2" xfId="2599"/>
    <cellStyle name="_DEM-WP(C) Costs not in AURORA 2007PCORC-5.07Update_DEM-WP(C) Production O&amp;M 2009GRC Rebuttal 3" xfId="2600"/>
    <cellStyle name="_DEM-WP(C) Costs not in AURORA 2007PCORC-5.07Update_DEM-WP(C) Production O&amp;M 2009GRC Rebuttal_Adj Bench DR 3 for Initial Briefs (Electric)" xfId="2601"/>
    <cellStyle name="_DEM-WP(C) Costs not in AURORA 2007PCORC-5.07Update_DEM-WP(C) Production O&amp;M 2009GRC Rebuttal_Adj Bench DR 3 for Initial Briefs (Electric) 2" xfId="2602"/>
    <cellStyle name="_DEM-WP(C) Costs not in AURORA 2007PCORC-5.07Update_DEM-WP(C) Production O&amp;M 2009GRC Rebuttal_Adj Bench DR 3 for Initial Briefs (Electric) 2 2" xfId="2603"/>
    <cellStyle name="_DEM-WP(C) Costs not in AURORA 2007PCORC-5.07Update_DEM-WP(C) Production O&amp;M 2009GRC Rebuttal_Adj Bench DR 3 for Initial Briefs (Electric) 3" xfId="2604"/>
    <cellStyle name="_DEM-WP(C) Costs not in AURORA 2007PCORC-5.07Update_DEM-WP(C) Production O&amp;M 2009GRC Rebuttal_Book2" xfId="2605"/>
    <cellStyle name="_DEM-WP(C) Costs not in AURORA 2007PCORC-5.07Update_DEM-WP(C) Production O&amp;M 2009GRC Rebuttal_Book2 2" xfId="2606"/>
    <cellStyle name="_DEM-WP(C) Costs not in AURORA 2007PCORC-5.07Update_DEM-WP(C) Production O&amp;M 2009GRC Rebuttal_Book2 2 2" xfId="2607"/>
    <cellStyle name="_DEM-WP(C) Costs not in AURORA 2007PCORC-5.07Update_DEM-WP(C) Production O&amp;M 2009GRC Rebuttal_Book2 3" xfId="2608"/>
    <cellStyle name="_DEM-WP(C) Costs not in AURORA 2007PCORC-5.07Update_DEM-WP(C) Production O&amp;M 2009GRC Rebuttal_Book2_Adj Bench DR 3 for Initial Briefs (Electric)" xfId="2609"/>
    <cellStyle name="_DEM-WP(C) Costs not in AURORA 2007PCORC-5.07Update_DEM-WP(C) Production O&amp;M 2009GRC Rebuttal_Book2_Adj Bench DR 3 for Initial Briefs (Electric) 2" xfId="2610"/>
    <cellStyle name="_DEM-WP(C) Costs not in AURORA 2007PCORC-5.07Update_DEM-WP(C) Production O&amp;M 2009GRC Rebuttal_Book2_Adj Bench DR 3 for Initial Briefs (Electric) 2 2" xfId="2611"/>
    <cellStyle name="_DEM-WP(C) Costs not in AURORA 2007PCORC-5.07Update_DEM-WP(C) Production O&amp;M 2009GRC Rebuttal_Book2_Adj Bench DR 3 for Initial Briefs (Electric) 3" xfId="2612"/>
    <cellStyle name="_DEM-WP(C) Costs not in AURORA 2007PCORC-5.07Update_DEM-WP(C) Production O&amp;M 2009GRC Rebuttal_Book2_Electric Rev Req Model (2009 GRC) Rebuttal" xfId="2613"/>
    <cellStyle name="_DEM-WP(C) Costs not in AURORA 2007PCORC-5.07Update_DEM-WP(C) Production O&amp;M 2009GRC Rebuttal_Book2_Electric Rev Req Model (2009 GRC) Rebuttal 2" xfId="2614"/>
    <cellStyle name="_DEM-WP(C) Costs not in AURORA 2007PCORC-5.07Update_DEM-WP(C) Production O&amp;M 2009GRC Rebuttal_Book2_Electric Rev Req Model (2009 GRC) Rebuttal 2 2" xfId="2615"/>
    <cellStyle name="_DEM-WP(C) Costs not in AURORA 2007PCORC-5.07Update_DEM-WP(C) Production O&amp;M 2009GRC Rebuttal_Book2_Electric Rev Req Model (2009 GRC) Rebuttal 3" xfId="2616"/>
    <cellStyle name="_DEM-WP(C) Costs not in AURORA 2007PCORC-5.07Update_DEM-WP(C) Production O&amp;M 2009GRC Rebuttal_Book2_Electric Rev Req Model (2009 GRC) Rebuttal REmoval of New  WH Solar AdjustMI" xfId="2617"/>
    <cellStyle name="_DEM-WP(C) Costs not in AURORA 2007PCORC-5.07Update_DEM-WP(C) Production O&amp;M 2009GRC Rebuttal_Book2_Electric Rev Req Model (2009 GRC) Rebuttal REmoval of New  WH Solar AdjustMI 2" xfId="2618"/>
    <cellStyle name="_DEM-WP(C) Costs not in AURORA 2007PCORC-5.07Update_DEM-WP(C) Production O&amp;M 2009GRC Rebuttal_Book2_Electric Rev Req Model (2009 GRC) Rebuttal REmoval of New  WH Solar AdjustMI 2 2" xfId="2619"/>
    <cellStyle name="_DEM-WP(C) Costs not in AURORA 2007PCORC-5.07Update_DEM-WP(C) Production O&amp;M 2009GRC Rebuttal_Book2_Electric Rev Req Model (2009 GRC) Rebuttal REmoval of New  WH Solar AdjustMI 3" xfId="2620"/>
    <cellStyle name="_DEM-WP(C) Costs not in AURORA 2007PCORC-5.07Update_DEM-WP(C) Production O&amp;M 2009GRC Rebuttal_Book2_Electric Rev Req Model (2009 GRC) Revised 01-18-2010" xfId="2621"/>
    <cellStyle name="_DEM-WP(C) Costs not in AURORA 2007PCORC-5.07Update_DEM-WP(C) Production O&amp;M 2009GRC Rebuttal_Book2_Electric Rev Req Model (2009 GRC) Revised 01-18-2010 2" xfId="2622"/>
    <cellStyle name="_DEM-WP(C) Costs not in AURORA 2007PCORC-5.07Update_DEM-WP(C) Production O&amp;M 2009GRC Rebuttal_Book2_Electric Rev Req Model (2009 GRC) Revised 01-18-2010 2 2" xfId="2623"/>
    <cellStyle name="_DEM-WP(C) Costs not in AURORA 2007PCORC-5.07Update_DEM-WP(C) Production O&amp;M 2009GRC Rebuttal_Book2_Electric Rev Req Model (2009 GRC) Revised 01-18-2010 3" xfId="2624"/>
    <cellStyle name="_DEM-WP(C) Costs not in AURORA 2007PCORC-5.07Update_DEM-WP(C) Production O&amp;M 2009GRC Rebuttal_Book2_Final Order Electric EXHIBIT A-1" xfId="2625"/>
    <cellStyle name="_DEM-WP(C) Costs not in AURORA 2007PCORC-5.07Update_DEM-WP(C) Production O&amp;M 2009GRC Rebuttal_Book2_Final Order Electric EXHIBIT A-1 2" xfId="2626"/>
    <cellStyle name="_DEM-WP(C) Costs not in AURORA 2007PCORC-5.07Update_DEM-WP(C) Production O&amp;M 2009GRC Rebuttal_Book2_Final Order Electric EXHIBIT A-1 2 2" xfId="2627"/>
    <cellStyle name="_DEM-WP(C) Costs not in AURORA 2007PCORC-5.07Update_DEM-WP(C) Production O&amp;M 2009GRC Rebuttal_Book2_Final Order Electric EXHIBIT A-1 3" xfId="2628"/>
    <cellStyle name="_DEM-WP(C) Costs not in AURORA 2007PCORC-5.07Update_DEM-WP(C) Production O&amp;M 2009GRC Rebuttal_Electric Rev Req Model (2009 GRC) Rebuttal" xfId="2629"/>
    <cellStyle name="_DEM-WP(C) Costs not in AURORA 2007PCORC-5.07Update_DEM-WP(C) Production O&amp;M 2009GRC Rebuttal_Electric Rev Req Model (2009 GRC) Rebuttal 2" xfId="2630"/>
    <cellStyle name="_DEM-WP(C) Costs not in AURORA 2007PCORC-5.07Update_DEM-WP(C) Production O&amp;M 2009GRC Rebuttal_Electric Rev Req Model (2009 GRC) Rebuttal 2 2" xfId="2631"/>
    <cellStyle name="_DEM-WP(C) Costs not in AURORA 2007PCORC-5.07Update_DEM-WP(C) Production O&amp;M 2009GRC Rebuttal_Electric Rev Req Model (2009 GRC) Rebuttal 3" xfId="2632"/>
    <cellStyle name="_DEM-WP(C) Costs not in AURORA 2007PCORC-5.07Update_DEM-WP(C) Production O&amp;M 2009GRC Rebuttal_Electric Rev Req Model (2009 GRC) Rebuttal REmoval of New  WH Solar AdjustMI" xfId="2633"/>
    <cellStyle name="_DEM-WP(C) Costs not in AURORA 2007PCORC-5.07Update_DEM-WP(C) Production O&amp;M 2009GRC Rebuttal_Electric Rev Req Model (2009 GRC) Rebuttal REmoval of New  WH Solar AdjustMI 2" xfId="2634"/>
    <cellStyle name="_DEM-WP(C) Costs not in AURORA 2007PCORC-5.07Update_DEM-WP(C) Production O&amp;M 2009GRC Rebuttal_Electric Rev Req Model (2009 GRC) Rebuttal REmoval of New  WH Solar AdjustMI 2 2" xfId="2635"/>
    <cellStyle name="_DEM-WP(C) Costs not in AURORA 2007PCORC-5.07Update_DEM-WP(C) Production O&amp;M 2009GRC Rebuttal_Electric Rev Req Model (2009 GRC) Rebuttal REmoval of New  WH Solar AdjustMI 3" xfId="2636"/>
    <cellStyle name="_DEM-WP(C) Costs not in AURORA 2007PCORC-5.07Update_DEM-WP(C) Production O&amp;M 2009GRC Rebuttal_Electric Rev Req Model (2009 GRC) Revised 01-18-2010" xfId="2637"/>
    <cellStyle name="_DEM-WP(C) Costs not in AURORA 2007PCORC-5.07Update_DEM-WP(C) Production O&amp;M 2009GRC Rebuttal_Electric Rev Req Model (2009 GRC) Revised 01-18-2010 2" xfId="2638"/>
    <cellStyle name="_DEM-WP(C) Costs not in AURORA 2007PCORC-5.07Update_DEM-WP(C) Production O&amp;M 2009GRC Rebuttal_Electric Rev Req Model (2009 GRC) Revised 01-18-2010 2 2" xfId="2639"/>
    <cellStyle name="_DEM-WP(C) Costs not in AURORA 2007PCORC-5.07Update_DEM-WP(C) Production O&amp;M 2009GRC Rebuttal_Electric Rev Req Model (2009 GRC) Revised 01-18-2010 3" xfId="2640"/>
    <cellStyle name="_DEM-WP(C) Costs not in AURORA 2007PCORC-5.07Update_DEM-WP(C) Production O&amp;M 2009GRC Rebuttal_Final Order Electric EXHIBIT A-1" xfId="2641"/>
    <cellStyle name="_DEM-WP(C) Costs not in AURORA 2007PCORC-5.07Update_DEM-WP(C) Production O&amp;M 2009GRC Rebuttal_Final Order Electric EXHIBIT A-1 2" xfId="2642"/>
    <cellStyle name="_DEM-WP(C) Costs not in AURORA 2007PCORC-5.07Update_DEM-WP(C) Production O&amp;M 2009GRC Rebuttal_Final Order Electric EXHIBIT A-1 2 2" xfId="2643"/>
    <cellStyle name="_DEM-WP(C) Costs not in AURORA 2007PCORC-5.07Update_DEM-WP(C) Production O&amp;M 2009GRC Rebuttal_Final Order Electric EXHIBIT A-1 3" xfId="2644"/>
    <cellStyle name="_DEM-WP(C) Costs not in AURORA 2007PCORC-5.07Update_DEM-WP(C) Production O&amp;M 2009GRC Rebuttal_Rebuttal Power Costs" xfId="2645"/>
    <cellStyle name="_DEM-WP(C) Costs not in AURORA 2007PCORC-5.07Update_DEM-WP(C) Production O&amp;M 2009GRC Rebuttal_Rebuttal Power Costs 2" xfId="2646"/>
    <cellStyle name="_DEM-WP(C) Costs not in AURORA 2007PCORC-5.07Update_DEM-WP(C) Production O&amp;M 2009GRC Rebuttal_Rebuttal Power Costs 2 2" xfId="2647"/>
    <cellStyle name="_DEM-WP(C) Costs not in AURORA 2007PCORC-5.07Update_DEM-WP(C) Production O&amp;M 2009GRC Rebuttal_Rebuttal Power Costs 3" xfId="2648"/>
    <cellStyle name="_DEM-WP(C) Costs not in AURORA 2007PCORC-5.07Update_DEM-WP(C) Production O&amp;M 2009GRC Rebuttal_Rebuttal Power Costs_Adj Bench DR 3 for Initial Briefs (Electric)" xfId="2649"/>
    <cellStyle name="_DEM-WP(C) Costs not in AURORA 2007PCORC-5.07Update_DEM-WP(C) Production O&amp;M 2009GRC Rebuttal_Rebuttal Power Costs_Adj Bench DR 3 for Initial Briefs (Electric) 2" xfId="2650"/>
    <cellStyle name="_DEM-WP(C) Costs not in AURORA 2007PCORC-5.07Update_DEM-WP(C) Production O&amp;M 2009GRC Rebuttal_Rebuttal Power Costs_Adj Bench DR 3 for Initial Briefs (Electric) 2 2" xfId="2651"/>
    <cellStyle name="_DEM-WP(C) Costs not in AURORA 2007PCORC-5.07Update_DEM-WP(C) Production O&amp;M 2009GRC Rebuttal_Rebuttal Power Costs_Adj Bench DR 3 for Initial Briefs (Electric) 3" xfId="2652"/>
    <cellStyle name="_DEM-WP(C) Costs not in AURORA 2007PCORC-5.07Update_DEM-WP(C) Production O&amp;M 2009GRC Rebuttal_Rebuttal Power Costs_Electric Rev Req Model (2009 GRC) Rebuttal" xfId="2653"/>
    <cellStyle name="_DEM-WP(C) Costs not in AURORA 2007PCORC-5.07Update_DEM-WP(C) Production O&amp;M 2009GRC Rebuttal_Rebuttal Power Costs_Electric Rev Req Model (2009 GRC) Rebuttal 2" xfId="2654"/>
    <cellStyle name="_DEM-WP(C) Costs not in AURORA 2007PCORC-5.07Update_DEM-WP(C) Production O&amp;M 2009GRC Rebuttal_Rebuttal Power Costs_Electric Rev Req Model (2009 GRC) Rebuttal 2 2" xfId="2655"/>
    <cellStyle name="_DEM-WP(C) Costs not in AURORA 2007PCORC-5.07Update_DEM-WP(C) Production O&amp;M 2009GRC Rebuttal_Rebuttal Power Costs_Electric Rev Req Model (2009 GRC) Rebuttal 3" xfId="2656"/>
    <cellStyle name="_DEM-WP(C) Costs not in AURORA 2007PCORC-5.07Update_DEM-WP(C) Production O&amp;M 2009GRC Rebuttal_Rebuttal Power Costs_Electric Rev Req Model (2009 GRC) Rebuttal REmoval of New  WH Solar AdjustMI" xfId="2657"/>
    <cellStyle name="_DEM-WP(C) Costs not in AURORA 2007PCORC-5.07Update_DEM-WP(C) Production O&amp;M 2009GRC Rebuttal_Rebuttal Power Costs_Electric Rev Req Model (2009 GRC) Rebuttal REmoval of New  WH Solar AdjustMI 2" xfId="2658"/>
    <cellStyle name="_DEM-WP(C) Costs not in AURORA 2007PCORC-5.07Update_DEM-WP(C) Production O&amp;M 2009GRC Rebuttal_Rebuttal Power Costs_Electric Rev Req Model (2009 GRC) Rebuttal REmoval of New  WH Solar AdjustMI 2 2" xfId="2659"/>
    <cellStyle name="_DEM-WP(C) Costs not in AURORA 2007PCORC-5.07Update_DEM-WP(C) Production O&amp;M 2009GRC Rebuttal_Rebuttal Power Costs_Electric Rev Req Model (2009 GRC) Rebuttal REmoval of New  WH Solar AdjustMI 3" xfId="2660"/>
    <cellStyle name="_DEM-WP(C) Costs not in AURORA 2007PCORC-5.07Update_DEM-WP(C) Production O&amp;M 2009GRC Rebuttal_Rebuttal Power Costs_Electric Rev Req Model (2009 GRC) Revised 01-18-2010" xfId="2661"/>
    <cellStyle name="_DEM-WP(C) Costs not in AURORA 2007PCORC-5.07Update_DEM-WP(C) Production O&amp;M 2009GRC Rebuttal_Rebuttal Power Costs_Electric Rev Req Model (2009 GRC) Revised 01-18-2010 2" xfId="2662"/>
    <cellStyle name="_DEM-WP(C) Costs not in AURORA 2007PCORC-5.07Update_DEM-WP(C) Production O&amp;M 2009GRC Rebuttal_Rebuttal Power Costs_Electric Rev Req Model (2009 GRC) Revised 01-18-2010 2 2" xfId="2663"/>
    <cellStyle name="_DEM-WP(C) Costs not in AURORA 2007PCORC-5.07Update_DEM-WP(C) Production O&amp;M 2009GRC Rebuttal_Rebuttal Power Costs_Electric Rev Req Model (2009 GRC) Revised 01-18-2010 3" xfId="2664"/>
    <cellStyle name="_DEM-WP(C) Costs not in AURORA 2007PCORC-5.07Update_DEM-WP(C) Production O&amp;M 2009GRC Rebuttal_Rebuttal Power Costs_Final Order Electric EXHIBIT A-1" xfId="2665"/>
    <cellStyle name="_DEM-WP(C) Costs not in AURORA 2007PCORC-5.07Update_DEM-WP(C) Production O&amp;M 2009GRC Rebuttal_Rebuttal Power Costs_Final Order Electric EXHIBIT A-1 2" xfId="2666"/>
    <cellStyle name="_DEM-WP(C) Costs not in AURORA 2007PCORC-5.07Update_DEM-WP(C) Production O&amp;M 2009GRC Rebuttal_Rebuttal Power Costs_Final Order Electric EXHIBIT A-1 2 2" xfId="2667"/>
    <cellStyle name="_DEM-WP(C) Costs not in AURORA 2007PCORC-5.07Update_DEM-WP(C) Production O&amp;M 2009GRC Rebuttal_Rebuttal Power Costs_Final Order Electric EXHIBIT A-1 3" xfId="2668"/>
    <cellStyle name="_DEM-WP(C) Costs not in AURORA 2007PCORC-5.07Update_Electric Rev Req Model (2009 GRC) " xfId="2669"/>
    <cellStyle name="_DEM-WP(C) Costs not in AURORA 2007PCORC-5.07Update_Electric Rev Req Model (2009 GRC)  2" xfId="2670"/>
    <cellStyle name="_DEM-WP(C) Costs not in AURORA 2007PCORC-5.07Update_Electric Rev Req Model (2009 GRC)  2 2" xfId="2671"/>
    <cellStyle name="_DEM-WP(C) Costs not in AURORA 2007PCORC-5.07Update_Electric Rev Req Model (2009 GRC)  3" xfId="2672"/>
    <cellStyle name="_DEM-WP(C) Costs not in AURORA 2007PCORC-5.07Update_Electric Rev Req Model (2009 GRC) Rebuttal" xfId="2673"/>
    <cellStyle name="_DEM-WP(C) Costs not in AURORA 2007PCORC-5.07Update_Electric Rev Req Model (2009 GRC) Rebuttal 2" xfId="2674"/>
    <cellStyle name="_DEM-WP(C) Costs not in AURORA 2007PCORC-5.07Update_Electric Rev Req Model (2009 GRC) Rebuttal 2 2" xfId="2675"/>
    <cellStyle name="_DEM-WP(C) Costs not in AURORA 2007PCORC-5.07Update_Electric Rev Req Model (2009 GRC) Rebuttal 3" xfId="2676"/>
    <cellStyle name="_DEM-WP(C) Costs not in AURORA 2007PCORC-5.07Update_Electric Rev Req Model (2009 GRC) Rebuttal REmoval of New  WH Solar AdjustMI" xfId="2677"/>
    <cellStyle name="_DEM-WP(C) Costs not in AURORA 2007PCORC-5.07Update_Electric Rev Req Model (2009 GRC) Rebuttal REmoval of New  WH Solar AdjustMI 2" xfId="2678"/>
    <cellStyle name="_DEM-WP(C) Costs not in AURORA 2007PCORC-5.07Update_Electric Rev Req Model (2009 GRC) Rebuttal REmoval of New  WH Solar AdjustMI 2 2" xfId="2679"/>
    <cellStyle name="_DEM-WP(C) Costs not in AURORA 2007PCORC-5.07Update_Electric Rev Req Model (2009 GRC) Rebuttal REmoval of New  WH Solar AdjustMI 3" xfId="2680"/>
    <cellStyle name="_DEM-WP(C) Costs not in AURORA 2007PCORC-5.07Update_Electric Rev Req Model (2009 GRC) Revised 01-18-2010" xfId="2681"/>
    <cellStyle name="_DEM-WP(C) Costs not in AURORA 2007PCORC-5.07Update_Electric Rev Req Model (2009 GRC) Revised 01-18-2010 2" xfId="2682"/>
    <cellStyle name="_DEM-WP(C) Costs not in AURORA 2007PCORC-5.07Update_Electric Rev Req Model (2009 GRC) Revised 01-18-2010 2 2" xfId="2683"/>
    <cellStyle name="_DEM-WP(C) Costs not in AURORA 2007PCORC-5.07Update_Electric Rev Req Model (2009 GRC) Revised 01-18-2010 3" xfId="2684"/>
    <cellStyle name="_DEM-WP(C) Costs not in AURORA 2007PCORC-5.07Update_Final Order Electric EXHIBIT A-1" xfId="2685"/>
    <cellStyle name="_DEM-WP(C) Costs not in AURORA 2007PCORC-5.07Update_Final Order Electric EXHIBIT A-1 2" xfId="2686"/>
    <cellStyle name="_DEM-WP(C) Costs not in AURORA 2007PCORC-5.07Update_Final Order Electric EXHIBIT A-1 2 2" xfId="2687"/>
    <cellStyle name="_DEM-WP(C) Costs not in AURORA 2007PCORC-5.07Update_Final Order Electric EXHIBIT A-1 3" xfId="2688"/>
    <cellStyle name="_DEM-WP(C) Costs not in AURORA 2007PCORC-5.07Update_Power Costs - Comparison bx Rbtl-Staff-Jt-PC" xfId="2689"/>
    <cellStyle name="_DEM-WP(C) Costs not in AURORA 2007PCORC-5.07Update_Power Costs - Comparison bx Rbtl-Staff-Jt-PC 2" xfId="2690"/>
    <cellStyle name="_DEM-WP(C) Costs not in AURORA 2007PCORC-5.07Update_Power Costs - Comparison bx Rbtl-Staff-Jt-PC 2 2" xfId="2691"/>
    <cellStyle name="_DEM-WP(C) Costs not in AURORA 2007PCORC-5.07Update_Power Costs - Comparison bx Rbtl-Staff-Jt-PC 3" xfId="2692"/>
    <cellStyle name="_DEM-WP(C) Costs not in AURORA 2007PCORC-5.07Update_Rebuttal Power Costs" xfId="2693"/>
    <cellStyle name="_DEM-WP(C) Costs not in AURORA 2007PCORC-5.07Update_Rebuttal Power Costs 2" xfId="2694"/>
    <cellStyle name="_DEM-WP(C) Costs not in AURORA 2007PCORC-5.07Update_Rebuttal Power Costs 2 2" xfId="2695"/>
    <cellStyle name="_DEM-WP(C) Costs not in AURORA 2007PCORC-5.07Update_Rebuttal Power Costs 3" xfId="2696"/>
    <cellStyle name="_DEM-WP(C) Costs not in AURORA 2007PCORC-5.07Update_TENASKA REGULATORY ASSET" xfId="2697"/>
    <cellStyle name="_DEM-WP(C) Costs not in AURORA 2007PCORC-5.07Update_TENASKA REGULATORY ASSET 2" xfId="2698"/>
    <cellStyle name="_DEM-WP(C) Costs not in AURORA 2007PCORC-5.07Update_TENASKA REGULATORY ASSET 2 2" xfId="2699"/>
    <cellStyle name="_DEM-WP(C) Costs not in AURORA 2007PCORC-5.07Update_TENASKA REGULATORY ASSET 3" xfId="2700"/>
    <cellStyle name="_DEM-WP(C) Prod O&amp;M 2007GRC" xfId="2701"/>
    <cellStyle name="_DEM-WP(C) Prod O&amp;M 2007GRC 2" xfId="2702"/>
    <cellStyle name="_DEM-WP(C) Prod O&amp;M 2007GRC 2 2" xfId="2703"/>
    <cellStyle name="_DEM-WP(C) Prod O&amp;M 2007GRC 3" xfId="2704"/>
    <cellStyle name="_DEM-WP(C) Prod O&amp;M 2007GRC_Adj Bench DR 3 for Initial Briefs (Electric)" xfId="2705"/>
    <cellStyle name="_DEM-WP(C) Prod O&amp;M 2007GRC_Adj Bench DR 3 for Initial Briefs (Electric) 2" xfId="2706"/>
    <cellStyle name="_DEM-WP(C) Prod O&amp;M 2007GRC_Adj Bench DR 3 for Initial Briefs (Electric) 2 2" xfId="2707"/>
    <cellStyle name="_DEM-WP(C) Prod O&amp;M 2007GRC_Adj Bench DR 3 for Initial Briefs (Electric) 3" xfId="2708"/>
    <cellStyle name="_DEM-WP(C) Prod O&amp;M 2007GRC_Book2" xfId="2709"/>
    <cellStyle name="_DEM-WP(C) Prod O&amp;M 2007GRC_Book2 2" xfId="2710"/>
    <cellStyle name="_DEM-WP(C) Prod O&amp;M 2007GRC_Book2 2 2" xfId="2711"/>
    <cellStyle name="_DEM-WP(C) Prod O&amp;M 2007GRC_Book2 3" xfId="2712"/>
    <cellStyle name="_DEM-WP(C) Prod O&amp;M 2007GRC_Book2_Adj Bench DR 3 for Initial Briefs (Electric)" xfId="2713"/>
    <cellStyle name="_DEM-WP(C) Prod O&amp;M 2007GRC_Book2_Adj Bench DR 3 for Initial Briefs (Electric) 2" xfId="2714"/>
    <cellStyle name="_DEM-WP(C) Prod O&amp;M 2007GRC_Book2_Adj Bench DR 3 for Initial Briefs (Electric) 2 2" xfId="2715"/>
    <cellStyle name="_DEM-WP(C) Prod O&amp;M 2007GRC_Book2_Adj Bench DR 3 for Initial Briefs (Electric) 3" xfId="2716"/>
    <cellStyle name="_DEM-WP(C) Prod O&amp;M 2007GRC_Book2_Electric Rev Req Model (2009 GRC) Rebuttal" xfId="2717"/>
    <cellStyle name="_DEM-WP(C) Prod O&amp;M 2007GRC_Book2_Electric Rev Req Model (2009 GRC) Rebuttal 2" xfId="2718"/>
    <cellStyle name="_DEM-WP(C) Prod O&amp;M 2007GRC_Book2_Electric Rev Req Model (2009 GRC) Rebuttal 2 2" xfId="2719"/>
    <cellStyle name="_DEM-WP(C) Prod O&amp;M 2007GRC_Book2_Electric Rev Req Model (2009 GRC) Rebuttal 3" xfId="2720"/>
    <cellStyle name="_DEM-WP(C) Prod O&amp;M 2007GRC_Book2_Electric Rev Req Model (2009 GRC) Rebuttal REmoval of New  WH Solar AdjustMI" xfId="2721"/>
    <cellStyle name="_DEM-WP(C) Prod O&amp;M 2007GRC_Book2_Electric Rev Req Model (2009 GRC) Rebuttal REmoval of New  WH Solar AdjustMI 2" xfId="2722"/>
    <cellStyle name="_DEM-WP(C) Prod O&amp;M 2007GRC_Book2_Electric Rev Req Model (2009 GRC) Rebuttal REmoval of New  WH Solar AdjustMI 2 2" xfId="2723"/>
    <cellStyle name="_DEM-WP(C) Prod O&amp;M 2007GRC_Book2_Electric Rev Req Model (2009 GRC) Rebuttal REmoval of New  WH Solar AdjustMI 3" xfId="2724"/>
    <cellStyle name="_DEM-WP(C) Prod O&amp;M 2007GRC_Book2_Electric Rev Req Model (2009 GRC) Revised 01-18-2010" xfId="2725"/>
    <cellStyle name="_DEM-WP(C) Prod O&amp;M 2007GRC_Book2_Electric Rev Req Model (2009 GRC) Revised 01-18-2010 2" xfId="2726"/>
    <cellStyle name="_DEM-WP(C) Prod O&amp;M 2007GRC_Book2_Electric Rev Req Model (2009 GRC) Revised 01-18-2010 2 2" xfId="2727"/>
    <cellStyle name="_DEM-WP(C) Prod O&amp;M 2007GRC_Book2_Electric Rev Req Model (2009 GRC) Revised 01-18-2010 3" xfId="2728"/>
    <cellStyle name="_DEM-WP(C) Prod O&amp;M 2007GRC_Book2_Final Order Electric EXHIBIT A-1" xfId="2729"/>
    <cellStyle name="_DEM-WP(C) Prod O&amp;M 2007GRC_Book2_Final Order Electric EXHIBIT A-1 2" xfId="2730"/>
    <cellStyle name="_DEM-WP(C) Prod O&amp;M 2007GRC_Book2_Final Order Electric EXHIBIT A-1 2 2" xfId="2731"/>
    <cellStyle name="_DEM-WP(C) Prod O&amp;M 2007GRC_Book2_Final Order Electric EXHIBIT A-1 3" xfId="2732"/>
    <cellStyle name="_DEM-WP(C) Prod O&amp;M 2007GRC_Electric Rev Req Model (2009 GRC) Rebuttal" xfId="2733"/>
    <cellStyle name="_DEM-WP(C) Prod O&amp;M 2007GRC_Electric Rev Req Model (2009 GRC) Rebuttal 2" xfId="2734"/>
    <cellStyle name="_DEM-WP(C) Prod O&amp;M 2007GRC_Electric Rev Req Model (2009 GRC) Rebuttal 2 2" xfId="2735"/>
    <cellStyle name="_DEM-WP(C) Prod O&amp;M 2007GRC_Electric Rev Req Model (2009 GRC) Rebuttal 3" xfId="2736"/>
    <cellStyle name="_DEM-WP(C) Prod O&amp;M 2007GRC_Electric Rev Req Model (2009 GRC) Rebuttal REmoval of New  WH Solar AdjustMI" xfId="2737"/>
    <cellStyle name="_DEM-WP(C) Prod O&amp;M 2007GRC_Electric Rev Req Model (2009 GRC) Rebuttal REmoval of New  WH Solar AdjustMI 2" xfId="2738"/>
    <cellStyle name="_DEM-WP(C) Prod O&amp;M 2007GRC_Electric Rev Req Model (2009 GRC) Rebuttal REmoval of New  WH Solar AdjustMI 2 2" xfId="2739"/>
    <cellStyle name="_DEM-WP(C) Prod O&amp;M 2007GRC_Electric Rev Req Model (2009 GRC) Rebuttal REmoval of New  WH Solar AdjustMI 3" xfId="2740"/>
    <cellStyle name="_DEM-WP(C) Prod O&amp;M 2007GRC_Electric Rev Req Model (2009 GRC) Revised 01-18-2010" xfId="2741"/>
    <cellStyle name="_DEM-WP(C) Prod O&amp;M 2007GRC_Electric Rev Req Model (2009 GRC) Revised 01-18-2010 2" xfId="2742"/>
    <cellStyle name="_DEM-WP(C) Prod O&amp;M 2007GRC_Electric Rev Req Model (2009 GRC) Revised 01-18-2010 2 2" xfId="2743"/>
    <cellStyle name="_DEM-WP(C) Prod O&amp;M 2007GRC_Electric Rev Req Model (2009 GRC) Revised 01-18-2010 3" xfId="2744"/>
    <cellStyle name="_DEM-WP(C) Prod O&amp;M 2007GRC_Final Order Electric EXHIBIT A-1" xfId="2745"/>
    <cellStyle name="_DEM-WP(C) Prod O&amp;M 2007GRC_Final Order Electric EXHIBIT A-1 2" xfId="2746"/>
    <cellStyle name="_DEM-WP(C) Prod O&amp;M 2007GRC_Final Order Electric EXHIBIT A-1 2 2" xfId="2747"/>
    <cellStyle name="_DEM-WP(C) Prod O&amp;M 2007GRC_Final Order Electric EXHIBIT A-1 3" xfId="2748"/>
    <cellStyle name="_DEM-WP(C) Prod O&amp;M 2007GRC_Rebuttal Power Costs" xfId="2749"/>
    <cellStyle name="_DEM-WP(C) Prod O&amp;M 2007GRC_Rebuttal Power Costs 2" xfId="2750"/>
    <cellStyle name="_DEM-WP(C) Prod O&amp;M 2007GRC_Rebuttal Power Costs 2 2" xfId="2751"/>
    <cellStyle name="_DEM-WP(C) Prod O&amp;M 2007GRC_Rebuttal Power Costs 3" xfId="2752"/>
    <cellStyle name="_DEM-WP(C) Prod O&amp;M 2007GRC_Rebuttal Power Costs_Adj Bench DR 3 for Initial Briefs (Electric)" xfId="2753"/>
    <cellStyle name="_DEM-WP(C) Prod O&amp;M 2007GRC_Rebuttal Power Costs_Adj Bench DR 3 for Initial Briefs (Electric) 2" xfId="2754"/>
    <cellStyle name="_DEM-WP(C) Prod O&amp;M 2007GRC_Rebuttal Power Costs_Adj Bench DR 3 for Initial Briefs (Electric) 2 2" xfId="2755"/>
    <cellStyle name="_DEM-WP(C) Prod O&amp;M 2007GRC_Rebuttal Power Costs_Adj Bench DR 3 for Initial Briefs (Electric) 3" xfId="2756"/>
    <cellStyle name="_DEM-WP(C) Prod O&amp;M 2007GRC_Rebuttal Power Costs_Electric Rev Req Model (2009 GRC) Rebuttal" xfId="2757"/>
    <cellStyle name="_DEM-WP(C) Prod O&amp;M 2007GRC_Rebuttal Power Costs_Electric Rev Req Model (2009 GRC) Rebuttal 2" xfId="2758"/>
    <cellStyle name="_DEM-WP(C) Prod O&amp;M 2007GRC_Rebuttal Power Costs_Electric Rev Req Model (2009 GRC) Rebuttal 2 2" xfId="2759"/>
    <cellStyle name="_DEM-WP(C) Prod O&amp;M 2007GRC_Rebuttal Power Costs_Electric Rev Req Model (2009 GRC) Rebuttal 3" xfId="2760"/>
    <cellStyle name="_DEM-WP(C) Prod O&amp;M 2007GRC_Rebuttal Power Costs_Electric Rev Req Model (2009 GRC) Rebuttal REmoval of New  WH Solar AdjustMI" xfId="2761"/>
    <cellStyle name="_DEM-WP(C) Prod O&amp;M 2007GRC_Rebuttal Power Costs_Electric Rev Req Model (2009 GRC) Rebuttal REmoval of New  WH Solar AdjustMI 2" xfId="2762"/>
    <cellStyle name="_DEM-WP(C) Prod O&amp;M 2007GRC_Rebuttal Power Costs_Electric Rev Req Model (2009 GRC) Rebuttal REmoval of New  WH Solar AdjustMI 2 2" xfId="2763"/>
    <cellStyle name="_DEM-WP(C) Prod O&amp;M 2007GRC_Rebuttal Power Costs_Electric Rev Req Model (2009 GRC) Rebuttal REmoval of New  WH Solar AdjustMI 3" xfId="2764"/>
    <cellStyle name="_DEM-WP(C) Prod O&amp;M 2007GRC_Rebuttal Power Costs_Electric Rev Req Model (2009 GRC) Revised 01-18-2010" xfId="2765"/>
    <cellStyle name="_DEM-WP(C) Prod O&amp;M 2007GRC_Rebuttal Power Costs_Electric Rev Req Model (2009 GRC) Revised 01-18-2010 2" xfId="2766"/>
    <cellStyle name="_DEM-WP(C) Prod O&amp;M 2007GRC_Rebuttal Power Costs_Electric Rev Req Model (2009 GRC) Revised 01-18-2010 2 2" xfId="2767"/>
    <cellStyle name="_DEM-WP(C) Prod O&amp;M 2007GRC_Rebuttal Power Costs_Electric Rev Req Model (2009 GRC) Revised 01-18-2010 3" xfId="2768"/>
    <cellStyle name="_DEM-WP(C) Prod O&amp;M 2007GRC_Rebuttal Power Costs_Final Order Electric EXHIBIT A-1" xfId="2769"/>
    <cellStyle name="_DEM-WP(C) Prod O&amp;M 2007GRC_Rebuttal Power Costs_Final Order Electric EXHIBIT A-1 2" xfId="2770"/>
    <cellStyle name="_DEM-WP(C) Prod O&amp;M 2007GRC_Rebuttal Power Costs_Final Order Electric EXHIBIT A-1 2 2" xfId="2771"/>
    <cellStyle name="_DEM-WP(C) Prod O&amp;M 2007GRC_Rebuttal Power Costs_Final Order Electric EXHIBIT A-1 3" xfId="2772"/>
    <cellStyle name="_DEM-WP(C) Rate Year Sumas by Month Update Corrected" xfId="2773"/>
    <cellStyle name="_DEM-WP(C) Sumas Proforma 11.5.07" xfId="2774"/>
    <cellStyle name="_DEM-WP(C) Westside Hydro Data_051007" xfId="2775"/>
    <cellStyle name="_DEM-WP(C) Westside Hydro Data_051007 2" xfId="2776"/>
    <cellStyle name="_DEM-WP(C) Westside Hydro Data_051007 2 2" xfId="2777"/>
    <cellStyle name="_DEM-WP(C) Westside Hydro Data_051007 3" xfId="2778"/>
    <cellStyle name="_DEM-WP(C) Westside Hydro Data_051007_16.37E Wild Horse Expansion DeferralRevwrkingfile SF" xfId="2779"/>
    <cellStyle name="_DEM-WP(C) Westside Hydro Data_051007_16.37E Wild Horse Expansion DeferralRevwrkingfile SF 2" xfId="2780"/>
    <cellStyle name="_DEM-WP(C) Westside Hydro Data_051007_16.37E Wild Horse Expansion DeferralRevwrkingfile SF 2 2" xfId="2781"/>
    <cellStyle name="_DEM-WP(C) Westside Hydro Data_051007_16.37E Wild Horse Expansion DeferralRevwrkingfile SF 3" xfId="2782"/>
    <cellStyle name="_DEM-WP(C) Westside Hydro Data_051007_Adj Bench DR 3 for Initial Briefs (Electric)" xfId="2783"/>
    <cellStyle name="_DEM-WP(C) Westside Hydro Data_051007_Adj Bench DR 3 for Initial Briefs (Electric) 2" xfId="2784"/>
    <cellStyle name="_DEM-WP(C) Westside Hydro Data_051007_Adj Bench DR 3 for Initial Briefs (Electric) 2 2" xfId="2785"/>
    <cellStyle name="_DEM-WP(C) Westside Hydro Data_051007_Adj Bench DR 3 for Initial Briefs (Electric) 3" xfId="2786"/>
    <cellStyle name="_DEM-WP(C) Westside Hydro Data_051007_Book2" xfId="2787"/>
    <cellStyle name="_DEM-WP(C) Westside Hydro Data_051007_Book2 2" xfId="2788"/>
    <cellStyle name="_DEM-WP(C) Westside Hydro Data_051007_Book2 2 2" xfId="2789"/>
    <cellStyle name="_DEM-WP(C) Westside Hydro Data_051007_Book2 3" xfId="2790"/>
    <cellStyle name="_DEM-WP(C) Westside Hydro Data_051007_Book4" xfId="2791"/>
    <cellStyle name="_DEM-WP(C) Westside Hydro Data_051007_Book4 2" xfId="2792"/>
    <cellStyle name="_DEM-WP(C) Westside Hydro Data_051007_Book4 2 2" xfId="2793"/>
    <cellStyle name="_DEM-WP(C) Westside Hydro Data_051007_Book4 3" xfId="2794"/>
    <cellStyle name="_DEM-WP(C) Westside Hydro Data_051007_Electric Rev Req Model (2009 GRC) " xfId="2795"/>
    <cellStyle name="_DEM-WP(C) Westside Hydro Data_051007_Electric Rev Req Model (2009 GRC)  2" xfId="2796"/>
    <cellStyle name="_DEM-WP(C) Westside Hydro Data_051007_Electric Rev Req Model (2009 GRC)  2 2" xfId="2797"/>
    <cellStyle name="_DEM-WP(C) Westside Hydro Data_051007_Electric Rev Req Model (2009 GRC)  3" xfId="2798"/>
    <cellStyle name="_DEM-WP(C) Westside Hydro Data_051007_Electric Rev Req Model (2009 GRC) Rebuttal" xfId="2799"/>
    <cellStyle name="_DEM-WP(C) Westside Hydro Data_051007_Electric Rev Req Model (2009 GRC) Rebuttal 2" xfId="2800"/>
    <cellStyle name="_DEM-WP(C) Westside Hydro Data_051007_Electric Rev Req Model (2009 GRC) Rebuttal 2 2" xfId="2801"/>
    <cellStyle name="_DEM-WP(C) Westside Hydro Data_051007_Electric Rev Req Model (2009 GRC) Rebuttal 3" xfId="2802"/>
    <cellStyle name="_DEM-WP(C) Westside Hydro Data_051007_Electric Rev Req Model (2009 GRC) Rebuttal REmoval of New  WH Solar AdjustMI" xfId="2803"/>
    <cellStyle name="_DEM-WP(C) Westside Hydro Data_051007_Electric Rev Req Model (2009 GRC) Rebuttal REmoval of New  WH Solar AdjustMI 2" xfId="2804"/>
    <cellStyle name="_DEM-WP(C) Westside Hydro Data_051007_Electric Rev Req Model (2009 GRC) Rebuttal REmoval of New  WH Solar AdjustMI 2 2" xfId="2805"/>
    <cellStyle name="_DEM-WP(C) Westside Hydro Data_051007_Electric Rev Req Model (2009 GRC) Rebuttal REmoval of New  WH Solar AdjustMI 3" xfId="2806"/>
    <cellStyle name="_DEM-WP(C) Westside Hydro Data_051007_Electric Rev Req Model (2009 GRC) Revised 01-18-2010" xfId="2807"/>
    <cellStyle name="_DEM-WP(C) Westside Hydro Data_051007_Electric Rev Req Model (2009 GRC) Revised 01-18-2010 2" xfId="2808"/>
    <cellStyle name="_DEM-WP(C) Westside Hydro Data_051007_Electric Rev Req Model (2009 GRC) Revised 01-18-2010 2 2" xfId="2809"/>
    <cellStyle name="_DEM-WP(C) Westside Hydro Data_051007_Electric Rev Req Model (2009 GRC) Revised 01-18-2010 3" xfId="2810"/>
    <cellStyle name="_DEM-WP(C) Westside Hydro Data_051007_Final Order Electric EXHIBIT A-1" xfId="2811"/>
    <cellStyle name="_DEM-WP(C) Westside Hydro Data_051007_Final Order Electric EXHIBIT A-1 2" xfId="2812"/>
    <cellStyle name="_DEM-WP(C) Westside Hydro Data_051007_Final Order Electric EXHIBIT A-1 2 2" xfId="2813"/>
    <cellStyle name="_DEM-WP(C) Westside Hydro Data_051007_Final Order Electric EXHIBIT A-1 3" xfId="2814"/>
    <cellStyle name="_DEM-WP(C) Westside Hydro Data_051007_Power Costs - Comparison bx Rbtl-Staff-Jt-PC" xfId="2815"/>
    <cellStyle name="_DEM-WP(C) Westside Hydro Data_051007_Power Costs - Comparison bx Rbtl-Staff-Jt-PC 2" xfId="2816"/>
    <cellStyle name="_DEM-WP(C) Westside Hydro Data_051007_Power Costs - Comparison bx Rbtl-Staff-Jt-PC 2 2" xfId="2817"/>
    <cellStyle name="_DEM-WP(C) Westside Hydro Data_051007_Power Costs - Comparison bx Rbtl-Staff-Jt-PC 3" xfId="2818"/>
    <cellStyle name="_DEM-WP(C) Westside Hydro Data_051007_Rebuttal Power Costs" xfId="2819"/>
    <cellStyle name="_DEM-WP(C) Westside Hydro Data_051007_Rebuttal Power Costs 2" xfId="2820"/>
    <cellStyle name="_DEM-WP(C) Westside Hydro Data_051007_Rebuttal Power Costs 2 2" xfId="2821"/>
    <cellStyle name="_DEM-WP(C) Westside Hydro Data_051007_Rebuttal Power Costs 3" xfId="2822"/>
    <cellStyle name="_DEM-WP(C) Westside Hydro Data_051007_TENASKA REGULATORY ASSET" xfId="2823"/>
    <cellStyle name="_DEM-WP(C) Westside Hydro Data_051007_TENASKA REGULATORY ASSET 2" xfId="2824"/>
    <cellStyle name="_DEM-WP(C) Westside Hydro Data_051007_TENASKA REGULATORY ASSET 2 2" xfId="2825"/>
    <cellStyle name="_DEM-WP(C) Westside Hydro Data_051007_TENASKA REGULATORY ASSET 3" xfId="2826"/>
    <cellStyle name="_x0013__Electric Rev Req Model (2009 GRC) " xfId="2827"/>
    <cellStyle name="_x0013__Electric Rev Req Model (2009 GRC)  2" xfId="2828"/>
    <cellStyle name="_x0013__Electric Rev Req Model (2009 GRC)  2 2" xfId="2829"/>
    <cellStyle name="_x0013__Electric Rev Req Model (2009 GRC)  3" xfId="2830"/>
    <cellStyle name="_x0013__Electric Rev Req Model (2009 GRC) Rebuttal" xfId="2831"/>
    <cellStyle name="_x0013__Electric Rev Req Model (2009 GRC) Rebuttal 2" xfId="2832"/>
    <cellStyle name="_x0013__Electric Rev Req Model (2009 GRC) Rebuttal 2 2" xfId="2833"/>
    <cellStyle name="_x0013__Electric Rev Req Model (2009 GRC) Rebuttal 3" xfId="2834"/>
    <cellStyle name="_x0013__Electric Rev Req Model (2009 GRC) Rebuttal REmoval of New  WH Solar AdjustMI" xfId="2835"/>
    <cellStyle name="_x0013__Electric Rev Req Model (2009 GRC) Rebuttal REmoval of New  WH Solar AdjustMI 2" xfId="2836"/>
    <cellStyle name="_x0013__Electric Rev Req Model (2009 GRC) Rebuttal REmoval of New  WH Solar AdjustMI 2 2" xfId="2837"/>
    <cellStyle name="_x0013__Electric Rev Req Model (2009 GRC) Rebuttal REmoval of New  WH Solar AdjustMI 3" xfId="2838"/>
    <cellStyle name="_x0013__Electric Rev Req Model (2009 GRC) Revised 01-18-2010" xfId="2839"/>
    <cellStyle name="_x0013__Electric Rev Req Model (2009 GRC) Revised 01-18-2010 2" xfId="2840"/>
    <cellStyle name="_x0013__Electric Rev Req Model (2009 GRC) Revised 01-18-2010 2 2" xfId="2841"/>
    <cellStyle name="_x0013__Electric Rev Req Model (2009 GRC) Revised 01-18-2010 3" xfId="2842"/>
    <cellStyle name="_x0013__Final Order Electric EXHIBIT A-1" xfId="2843"/>
    <cellStyle name="_x0013__Final Order Electric EXHIBIT A-1 2" xfId="2844"/>
    <cellStyle name="_x0013__Final Order Electric EXHIBIT A-1 2 2" xfId="2845"/>
    <cellStyle name="_x0013__Final Order Electric EXHIBIT A-1 3" xfId="2846"/>
    <cellStyle name="_Fixed Gas Transport 1 19 09" xfId="2847"/>
    <cellStyle name="_Fixed Gas Transport 1 19 09 2" xfId="2848"/>
    <cellStyle name="_Fixed Gas Transport 1 19 09 2 2" xfId="2849"/>
    <cellStyle name="_Fixed Gas Transport 1 19 09 3" xfId="2850"/>
    <cellStyle name="_Fuel Prices 4-14" xfId="2851"/>
    <cellStyle name="_Fuel Prices 4-14 2" xfId="2852"/>
    <cellStyle name="_Fuel Prices 4-14 2 2" xfId="2853"/>
    <cellStyle name="_Fuel Prices 4-14 2 2 2" xfId="2854"/>
    <cellStyle name="_Fuel Prices 4-14 2 3" xfId="2855"/>
    <cellStyle name="_Fuel Prices 4-14 3" xfId="2856"/>
    <cellStyle name="_Fuel Prices 4-14 3 2" xfId="2857"/>
    <cellStyle name="_Fuel Prices 4-14 4" xfId="2858"/>
    <cellStyle name="_Fuel Prices 4-14_04 07E Wild Horse Wind Expansion (C) (2)" xfId="2859"/>
    <cellStyle name="_Fuel Prices 4-14_04 07E Wild Horse Wind Expansion (C) (2) 2" xfId="2860"/>
    <cellStyle name="_Fuel Prices 4-14_04 07E Wild Horse Wind Expansion (C) (2) 2 2" xfId="2861"/>
    <cellStyle name="_Fuel Prices 4-14_04 07E Wild Horse Wind Expansion (C) (2) 3" xfId="2862"/>
    <cellStyle name="_Fuel Prices 4-14_04 07E Wild Horse Wind Expansion (C) (2)_Adj Bench DR 3 for Initial Briefs (Electric)" xfId="2863"/>
    <cellStyle name="_Fuel Prices 4-14_04 07E Wild Horse Wind Expansion (C) (2)_Adj Bench DR 3 for Initial Briefs (Electric) 2" xfId="2864"/>
    <cellStyle name="_Fuel Prices 4-14_04 07E Wild Horse Wind Expansion (C) (2)_Adj Bench DR 3 for Initial Briefs (Electric) 2 2" xfId="2865"/>
    <cellStyle name="_Fuel Prices 4-14_04 07E Wild Horse Wind Expansion (C) (2)_Adj Bench DR 3 for Initial Briefs (Electric) 3" xfId="2866"/>
    <cellStyle name="_Fuel Prices 4-14_04 07E Wild Horse Wind Expansion (C) (2)_Electric Rev Req Model (2009 GRC) " xfId="2867"/>
    <cellStyle name="_Fuel Prices 4-14_04 07E Wild Horse Wind Expansion (C) (2)_Electric Rev Req Model (2009 GRC)  2" xfId="2868"/>
    <cellStyle name="_Fuel Prices 4-14_04 07E Wild Horse Wind Expansion (C) (2)_Electric Rev Req Model (2009 GRC)  2 2" xfId="2869"/>
    <cellStyle name="_Fuel Prices 4-14_04 07E Wild Horse Wind Expansion (C) (2)_Electric Rev Req Model (2009 GRC)  3" xfId="2870"/>
    <cellStyle name="_Fuel Prices 4-14_04 07E Wild Horse Wind Expansion (C) (2)_Electric Rev Req Model (2009 GRC) Rebuttal" xfId="2871"/>
    <cellStyle name="_Fuel Prices 4-14_04 07E Wild Horse Wind Expansion (C) (2)_Electric Rev Req Model (2009 GRC) Rebuttal 2" xfId="2872"/>
    <cellStyle name="_Fuel Prices 4-14_04 07E Wild Horse Wind Expansion (C) (2)_Electric Rev Req Model (2009 GRC) Rebuttal 2 2" xfId="2873"/>
    <cellStyle name="_Fuel Prices 4-14_04 07E Wild Horse Wind Expansion (C) (2)_Electric Rev Req Model (2009 GRC) Rebuttal 3" xfId="2874"/>
    <cellStyle name="_Fuel Prices 4-14_04 07E Wild Horse Wind Expansion (C) (2)_Electric Rev Req Model (2009 GRC) Rebuttal REmoval of New  WH Solar AdjustMI" xfId="2875"/>
    <cellStyle name="_Fuel Prices 4-14_04 07E Wild Horse Wind Expansion (C) (2)_Electric Rev Req Model (2009 GRC) Rebuttal REmoval of New  WH Solar AdjustMI 2" xfId="2876"/>
    <cellStyle name="_Fuel Prices 4-14_04 07E Wild Horse Wind Expansion (C) (2)_Electric Rev Req Model (2009 GRC) Rebuttal REmoval of New  WH Solar AdjustMI 2 2" xfId="2877"/>
    <cellStyle name="_Fuel Prices 4-14_04 07E Wild Horse Wind Expansion (C) (2)_Electric Rev Req Model (2009 GRC) Rebuttal REmoval of New  WH Solar AdjustMI 3" xfId="2878"/>
    <cellStyle name="_Fuel Prices 4-14_04 07E Wild Horse Wind Expansion (C) (2)_Electric Rev Req Model (2009 GRC) Revised 01-18-2010" xfId="2879"/>
    <cellStyle name="_Fuel Prices 4-14_04 07E Wild Horse Wind Expansion (C) (2)_Electric Rev Req Model (2009 GRC) Revised 01-18-2010 2" xfId="2880"/>
    <cellStyle name="_Fuel Prices 4-14_04 07E Wild Horse Wind Expansion (C) (2)_Electric Rev Req Model (2009 GRC) Revised 01-18-2010 2 2" xfId="2881"/>
    <cellStyle name="_Fuel Prices 4-14_04 07E Wild Horse Wind Expansion (C) (2)_Electric Rev Req Model (2009 GRC) Revised 01-18-2010 3" xfId="2882"/>
    <cellStyle name="_Fuel Prices 4-14_04 07E Wild Horse Wind Expansion (C) (2)_Final Order Electric EXHIBIT A-1" xfId="2883"/>
    <cellStyle name="_Fuel Prices 4-14_04 07E Wild Horse Wind Expansion (C) (2)_Final Order Electric EXHIBIT A-1 2" xfId="2884"/>
    <cellStyle name="_Fuel Prices 4-14_04 07E Wild Horse Wind Expansion (C) (2)_Final Order Electric EXHIBIT A-1 2 2" xfId="2885"/>
    <cellStyle name="_Fuel Prices 4-14_04 07E Wild Horse Wind Expansion (C) (2)_Final Order Electric EXHIBIT A-1 3" xfId="2886"/>
    <cellStyle name="_Fuel Prices 4-14_04 07E Wild Horse Wind Expansion (C) (2)_TENASKA REGULATORY ASSET" xfId="2887"/>
    <cellStyle name="_Fuel Prices 4-14_04 07E Wild Horse Wind Expansion (C) (2)_TENASKA REGULATORY ASSET 2" xfId="2888"/>
    <cellStyle name="_Fuel Prices 4-14_04 07E Wild Horse Wind Expansion (C) (2)_TENASKA REGULATORY ASSET 2 2" xfId="2889"/>
    <cellStyle name="_Fuel Prices 4-14_04 07E Wild Horse Wind Expansion (C) (2)_TENASKA REGULATORY ASSET 3" xfId="2890"/>
    <cellStyle name="_Fuel Prices 4-14_16.37E Wild Horse Expansion DeferralRevwrkingfile SF" xfId="2891"/>
    <cellStyle name="_Fuel Prices 4-14_16.37E Wild Horse Expansion DeferralRevwrkingfile SF 2" xfId="2892"/>
    <cellStyle name="_Fuel Prices 4-14_16.37E Wild Horse Expansion DeferralRevwrkingfile SF 2 2" xfId="2893"/>
    <cellStyle name="_Fuel Prices 4-14_16.37E Wild Horse Expansion DeferralRevwrkingfile SF 3" xfId="2894"/>
    <cellStyle name="_Fuel Prices 4-14_2010 PTC's July1_Dec31 2010 " xfId="2895"/>
    <cellStyle name="_Fuel Prices 4-14_2010 PTC's Sept10_Aug11 (Version 4)" xfId="2896"/>
    <cellStyle name="_Fuel Prices 4-14_4 31 Regulatory Assets and Liabilities  7 06- Exhibit D" xfId="2897"/>
    <cellStyle name="_Fuel Prices 4-14_4 31 Regulatory Assets and Liabilities  7 06- Exhibit D 2" xfId="2898"/>
    <cellStyle name="_Fuel Prices 4-14_4 31 Regulatory Assets and Liabilities  7 06- Exhibit D 2 2" xfId="2899"/>
    <cellStyle name="_Fuel Prices 4-14_4 31 Regulatory Assets and Liabilities  7 06- Exhibit D 3" xfId="2900"/>
    <cellStyle name="_Fuel Prices 4-14_4 32 Regulatory Assets and Liabilities  7 06- Exhibit D" xfId="2901"/>
    <cellStyle name="_Fuel Prices 4-14_4 32 Regulatory Assets and Liabilities  7 06- Exhibit D 2" xfId="2902"/>
    <cellStyle name="_Fuel Prices 4-14_4 32 Regulatory Assets and Liabilities  7 06- Exhibit D 2 2" xfId="2903"/>
    <cellStyle name="_Fuel Prices 4-14_4 32 Regulatory Assets and Liabilities  7 06- Exhibit D 3" xfId="2904"/>
    <cellStyle name="_Fuel Prices 4-14_Att B to RECs proceeds proposal" xfId="2905"/>
    <cellStyle name="_Fuel Prices 4-14_Backup for Attachment B 2010-09-09" xfId="2906"/>
    <cellStyle name="_Fuel Prices 4-14_Bench Request - Attachment B" xfId="2907"/>
    <cellStyle name="_Fuel Prices 4-14_Book2" xfId="2908"/>
    <cellStyle name="_Fuel Prices 4-14_Book2 2" xfId="2909"/>
    <cellStyle name="_Fuel Prices 4-14_Book2 2 2" xfId="2910"/>
    <cellStyle name="_Fuel Prices 4-14_Book2 3" xfId="2911"/>
    <cellStyle name="_Fuel Prices 4-14_Book2_Adj Bench DR 3 for Initial Briefs (Electric)" xfId="2912"/>
    <cellStyle name="_Fuel Prices 4-14_Book2_Adj Bench DR 3 for Initial Briefs (Electric) 2" xfId="2913"/>
    <cellStyle name="_Fuel Prices 4-14_Book2_Adj Bench DR 3 for Initial Briefs (Electric) 2 2" xfId="2914"/>
    <cellStyle name="_Fuel Prices 4-14_Book2_Adj Bench DR 3 for Initial Briefs (Electric) 3" xfId="2915"/>
    <cellStyle name="_Fuel Prices 4-14_Book2_Electric Rev Req Model (2009 GRC) Rebuttal" xfId="2916"/>
    <cellStyle name="_Fuel Prices 4-14_Book2_Electric Rev Req Model (2009 GRC) Rebuttal 2" xfId="2917"/>
    <cellStyle name="_Fuel Prices 4-14_Book2_Electric Rev Req Model (2009 GRC) Rebuttal 2 2" xfId="2918"/>
    <cellStyle name="_Fuel Prices 4-14_Book2_Electric Rev Req Model (2009 GRC) Rebuttal 3" xfId="2919"/>
    <cellStyle name="_Fuel Prices 4-14_Book2_Electric Rev Req Model (2009 GRC) Rebuttal REmoval of New  WH Solar AdjustMI" xfId="2920"/>
    <cellStyle name="_Fuel Prices 4-14_Book2_Electric Rev Req Model (2009 GRC) Rebuttal REmoval of New  WH Solar AdjustMI 2" xfId="2921"/>
    <cellStyle name="_Fuel Prices 4-14_Book2_Electric Rev Req Model (2009 GRC) Rebuttal REmoval of New  WH Solar AdjustMI 2 2" xfId="2922"/>
    <cellStyle name="_Fuel Prices 4-14_Book2_Electric Rev Req Model (2009 GRC) Rebuttal REmoval of New  WH Solar AdjustMI 3" xfId="2923"/>
    <cellStyle name="_Fuel Prices 4-14_Book2_Electric Rev Req Model (2009 GRC) Revised 01-18-2010" xfId="2924"/>
    <cellStyle name="_Fuel Prices 4-14_Book2_Electric Rev Req Model (2009 GRC) Revised 01-18-2010 2" xfId="2925"/>
    <cellStyle name="_Fuel Prices 4-14_Book2_Electric Rev Req Model (2009 GRC) Revised 01-18-2010 2 2" xfId="2926"/>
    <cellStyle name="_Fuel Prices 4-14_Book2_Electric Rev Req Model (2009 GRC) Revised 01-18-2010 3" xfId="2927"/>
    <cellStyle name="_Fuel Prices 4-14_Book2_Final Order Electric EXHIBIT A-1" xfId="2928"/>
    <cellStyle name="_Fuel Prices 4-14_Book2_Final Order Electric EXHIBIT A-1 2" xfId="2929"/>
    <cellStyle name="_Fuel Prices 4-14_Book2_Final Order Electric EXHIBIT A-1 2 2" xfId="2930"/>
    <cellStyle name="_Fuel Prices 4-14_Book2_Final Order Electric EXHIBIT A-1 3" xfId="2931"/>
    <cellStyle name="_Fuel Prices 4-14_Book4" xfId="2932"/>
    <cellStyle name="_Fuel Prices 4-14_Book4 2" xfId="2933"/>
    <cellStyle name="_Fuel Prices 4-14_Book4 2 2" xfId="2934"/>
    <cellStyle name="_Fuel Prices 4-14_Book4 3" xfId="2935"/>
    <cellStyle name="_Fuel Prices 4-14_Book9" xfId="2936"/>
    <cellStyle name="_Fuel Prices 4-14_Book9 2" xfId="2937"/>
    <cellStyle name="_Fuel Prices 4-14_Book9 2 2" xfId="2938"/>
    <cellStyle name="_Fuel Prices 4-14_Book9 3" xfId="2939"/>
    <cellStyle name="_Fuel Prices 4-14_Direct Assignment Distribution Plant 2008" xfId="2940"/>
    <cellStyle name="_Fuel Prices 4-14_Direct Assignment Distribution Plant 2008 2" xfId="2941"/>
    <cellStyle name="_Fuel Prices 4-14_Direct Assignment Distribution Plant 2008 2 2" xfId="2942"/>
    <cellStyle name="_Fuel Prices 4-14_Direct Assignment Distribution Plant 2008 2 2 2" xfId="2943"/>
    <cellStyle name="_Fuel Prices 4-14_Direct Assignment Distribution Plant 2008 2 3" xfId="2944"/>
    <cellStyle name="_Fuel Prices 4-14_Direct Assignment Distribution Plant 2008 2 3 2" xfId="2945"/>
    <cellStyle name="_Fuel Prices 4-14_Direct Assignment Distribution Plant 2008 2 4" xfId="2946"/>
    <cellStyle name="_Fuel Prices 4-14_Direct Assignment Distribution Plant 2008 2 4 2" xfId="2947"/>
    <cellStyle name="_Fuel Prices 4-14_Direct Assignment Distribution Plant 2008 3" xfId="2948"/>
    <cellStyle name="_Fuel Prices 4-14_Direct Assignment Distribution Plant 2008 3 2" xfId="2949"/>
    <cellStyle name="_Fuel Prices 4-14_Direct Assignment Distribution Plant 2008 4" xfId="2950"/>
    <cellStyle name="_Fuel Prices 4-14_Direct Assignment Distribution Plant 2008 4 2" xfId="2951"/>
    <cellStyle name="_Fuel Prices 4-14_Direct Assignment Distribution Plant 2008 5" xfId="2952"/>
    <cellStyle name="_Fuel Prices 4-14_Electric COS Inputs" xfId="2953"/>
    <cellStyle name="_Fuel Prices 4-14_Electric COS Inputs 2" xfId="2954"/>
    <cellStyle name="_Fuel Prices 4-14_Electric COS Inputs 2 2" xfId="2955"/>
    <cellStyle name="_Fuel Prices 4-14_Electric COS Inputs 2 2 2" xfId="2956"/>
    <cellStyle name="_Fuel Prices 4-14_Electric COS Inputs 2 3" xfId="2957"/>
    <cellStyle name="_Fuel Prices 4-14_Electric COS Inputs 2 3 2" xfId="2958"/>
    <cellStyle name="_Fuel Prices 4-14_Electric COS Inputs 2 4" xfId="2959"/>
    <cellStyle name="_Fuel Prices 4-14_Electric COS Inputs 2 4 2" xfId="2960"/>
    <cellStyle name="_Fuel Prices 4-14_Electric COS Inputs 3" xfId="2961"/>
    <cellStyle name="_Fuel Prices 4-14_Electric COS Inputs 3 2" xfId="2962"/>
    <cellStyle name="_Fuel Prices 4-14_Electric COS Inputs 4" xfId="2963"/>
    <cellStyle name="_Fuel Prices 4-14_Electric COS Inputs 4 2" xfId="2964"/>
    <cellStyle name="_Fuel Prices 4-14_Electric COS Inputs 5" xfId="2965"/>
    <cellStyle name="_Fuel Prices 4-14_Electric Rate Spread and Rate Design 3.23.09" xfId="2966"/>
    <cellStyle name="_Fuel Prices 4-14_Electric Rate Spread and Rate Design 3.23.09 2" xfId="2967"/>
    <cellStyle name="_Fuel Prices 4-14_Electric Rate Spread and Rate Design 3.23.09 2 2" xfId="2968"/>
    <cellStyle name="_Fuel Prices 4-14_Electric Rate Spread and Rate Design 3.23.09 2 2 2" xfId="2969"/>
    <cellStyle name="_Fuel Prices 4-14_Electric Rate Spread and Rate Design 3.23.09 2 3" xfId="2970"/>
    <cellStyle name="_Fuel Prices 4-14_Electric Rate Spread and Rate Design 3.23.09 2 3 2" xfId="2971"/>
    <cellStyle name="_Fuel Prices 4-14_Electric Rate Spread and Rate Design 3.23.09 2 4" xfId="2972"/>
    <cellStyle name="_Fuel Prices 4-14_Electric Rate Spread and Rate Design 3.23.09 2 4 2" xfId="2973"/>
    <cellStyle name="_Fuel Prices 4-14_Electric Rate Spread and Rate Design 3.23.09 3" xfId="2974"/>
    <cellStyle name="_Fuel Prices 4-14_Electric Rate Spread and Rate Design 3.23.09 3 2" xfId="2975"/>
    <cellStyle name="_Fuel Prices 4-14_Electric Rate Spread and Rate Design 3.23.09 4" xfId="2976"/>
    <cellStyle name="_Fuel Prices 4-14_Electric Rate Spread and Rate Design 3.23.09 4 2" xfId="2977"/>
    <cellStyle name="_Fuel Prices 4-14_Electric Rate Spread and Rate Design 3.23.09 5" xfId="2978"/>
    <cellStyle name="_Fuel Prices 4-14_INPUTS" xfId="2979"/>
    <cellStyle name="_Fuel Prices 4-14_INPUTS 2" xfId="2980"/>
    <cellStyle name="_Fuel Prices 4-14_INPUTS 2 2" xfId="2981"/>
    <cellStyle name="_Fuel Prices 4-14_INPUTS 2 2 2" xfId="2982"/>
    <cellStyle name="_Fuel Prices 4-14_INPUTS 2 3" xfId="2983"/>
    <cellStyle name="_Fuel Prices 4-14_INPUTS 2 3 2" xfId="2984"/>
    <cellStyle name="_Fuel Prices 4-14_INPUTS 2 4" xfId="2985"/>
    <cellStyle name="_Fuel Prices 4-14_INPUTS 2 4 2" xfId="2986"/>
    <cellStyle name="_Fuel Prices 4-14_INPUTS 3" xfId="2987"/>
    <cellStyle name="_Fuel Prices 4-14_INPUTS 3 2" xfId="2988"/>
    <cellStyle name="_Fuel Prices 4-14_INPUTS 4" xfId="2989"/>
    <cellStyle name="_Fuel Prices 4-14_INPUTS 4 2" xfId="2990"/>
    <cellStyle name="_Fuel Prices 4-14_INPUTS 5" xfId="2991"/>
    <cellStyle name="_Fuel Prices 4-14_Leased Transformer &amp; Substation Plant &amp; Rev 12-2009" xfId="2992"/>
    <cellStyle name="_Fuel Prices 4-14_Leased Transformer &amp; Substation Plant &amp; Rev 12-2009 2" xfId="2993"/>
    <cellStyle name="_Fuel Prices 4-14_Leased Transformer &amp; Substation Plant &amp; Rev 12-2009 2 2" xfId="2994"/>
    <cellStyle name="_Fuel Prices 4-14_Leased Transformer &amp; Substation Plant &amp; Rev 12-2009 2 2 2" xfId="2995"/>
    <cellStyle name="_Fuel Prices 4-14_Leased Transformer &amp; Substation Plant &amp; Rev 12-2009 2 3" xfId="2996"/>
    <cellStyle name="_Fuel Prices 4-14_Leased Transformer &amp; Substation Plant &amp; Rev 12-2009 2 3 2" xfId="2997"/>
    <cellStyle name="_Fuel Prices 4-14_Leased Transformer &amp; Substation Plant &amp; Rev 12-2009 2 4" xfId="2998"/>
    <cellStyle name="_Fuel Prices 4-14_Leased Transformer &amp; Substation Plant &amp; Rev 12-2009 2 4 2" xfId="2999"/>
    <cellStyle name="_Fuel Prices 4-14_Leased Transformer &amp; Substation Plant &amp; Rev 12-2009 3" xfId="3000"/>
    <cellStyle name="_Fuel Prices 4-14_Leased Transformer &amp; Substation Plant &amp; Rev 12-2009 3 2" xfId="3001"/>
    <cellStyle name="_Fuel Prices 4-14_Leased Transformer &amp; Substation Plant &amp; Rev 12-2009 4" xfId="3002"/>
    <cellStyle name="_Fuel Prices 4-14_Leased Transformer &amp; Substation Plant &amp; Rev 12-2009 4 2" xfId="3003"/>
    <cellStyle name="_Fuel Prices 4-14_Leased Transformer &amp; Substation Plant &amp; Rev 12-2009 5" xfId="3004"/>
    <cellStyle name="_Fuel Prices 4-14_Peak Credit Exhibits for 2009 GRC" xfId="3005"/>
    <cellStyle name="_Fuel Prices 4-14_Peak Credit Exhibits for 2009 GRC 2" xfId="3006"/>
    <cellStyle name="_Fuel Prices 4-14_Peak Credit Exhibits for 2009 GRC 2 2" xfId="3007"/>
    <cellStyle name="_Fuel Prices 4-14_Peak Credit Exhibits for 2009 GRC 2 2 2" xfId="3008"/>
    <cellStyle name="_Fuel Prices 4-14_Peak Credit Exhibits for 2009 GRC 2 3" xfId="3009"/>
    <cellStyle name="_Fuel Prices 4-14_Peak Credit Exhibits for 2009 GRC 2 3 2" xfId="3010"/>
    <cellStyle name="_Fuel Prices 4-14_Peak Credit Exhibits for 2009 GRC 2 4" xfId="3011"/>
    <cellStyle name="_Fuel Prices 4-14_Peak Credit Exhibits for 2009 GRC 2 4 2" xfId="3012"/>
    <cellStyle name="_Fuel Prices 4-14_Peak Credit Exhibits for 2009 GRC 3" xfId="3013"/>
    <cellStyle name="_Fuel Prices 4-14_Peak Credit Exhibits for 2009 GRC 3 2" xfId="3014"/>
    <cellStyle name="_Fuel Prices 4-14_Peak Credit Exhibits for 2009 GRC 4" xfId="3015"/>
    <cellStyle name="_Fuel Prices 4-14_Peak Credit Exhibits for 2009 GRC 4 2" xfId="3016"/>
    <cellStyle name="_Fuel Prices 4-14_Peak Credit Exhibits for 2009 GRC 5" xfId="3017"/>
    <cellStyle name="_Fuel Prices 4-14_Power Costs - Comparison bx Rbtl-Staff-Jt-PC" xfId="3018"/>
    <cellStyle name="_Fuel Prices 4-14_Power Costs - Comparison bx Rbtl-Staff-Jt-PC 2" xfId="3019"/>
    <cellStyle name="_Fuel Prices 4-14_Power Costs - Comparison bx Rbtl-Staff-Jt-PC 2 2" xfId="3020"/>
    <cellStyle name="_Fuel Prices 4-14_Power Costs - Comparison bx Rbtl-Staff-Jt-PC 3" xfId="3021"/>
    <cellStyle name="_Fuel Prices 4-14_Power Costs - Comparison bx Rbtl-Staff-Jt-PC_Adj Bench DR 3 for Initial Briefs (Electric)" xfId="3022"/>
    <cellStyle name="_Fuel Prices 4-14_Power Costs - Comparison bx Rbtl-Staff-Jt-PC_Adj Bench DR 3 for Initial Briefs (Electric) 2" xfId="3023"/>
    <cellStyle name="_Fuel Prices 4-14_Power Costs - Comparison bx Rbtl-Staff-Jt-PC_Adj Bench DR 3 for Initial Briefs (Electric) 2 2" xfId="3024"/>
    <cellStyle name="_Fuel Prices 4-14_Power Costs - Comparison bx Rbtl-Staff-Jt-PC_Adj Bench DR 3 for Initial Briefs (Electric) 3" xfId="3025"/>
    <cellStyle name="_Fuel Prices 4-14_Power Costs - Comparison bx Rbtl-Staff-Jt-PC_Electric Rev Req Model (2009 GRC) Rebuttal" xfId="3026"/>
    <cellStyle name="_Fuel Prices 4-14_Power Costs - Comparison bx Rbtl-Staff-Jt-PC_Electric Rev Req Model (2009 GRC) Rebuttal 2" xfId="3027"/>
    <cellStyle name="_Fuel Prices 4-14_Power Costs - Comparison bx Rbtl-Staff-Jt-PC_Electric Rev Req Model (2009 GRC) Rebuttal 2 2" xfId="3028"/>
    <cellStyle name="_Fuel Prices 4-14_Power Costs - Comparison bx Rbtl-Staff-Jt-PC_Electric Rev Req Model (2009 GRC) Rebuttal 3" xfId="3029"/>
    <cellStyle name="_Fuel Prices 4-14_Power Costs - Comparison bx Rbtl-Staff-Jt-PC_Electric Rev Req Model (2009 GRC) Rebuttal REmoval of New  WH Solar AdjustMI" xfId="3030"/>
    <cellStyle name="_Fuel Prices 4-14_Power Costs - Comparison bx Rbtl-Staff-Jt-PC_Electric Rev Req Model (2009 GRC) Rebuttal REmoval of New  WH Solar AdjustMI 2" xfId="3031"/>
    <cellStyle name="_Fuel Prices 4-14_Power Costs - Comparison bx Rbtl-Staff-Jt-PC_Electric Rev Req Model (2009 GRC) Rebuttal REmoval of New  WH Solar AdjustMI 2 2" xfId="3032"/>
    <cellStyle name="_Fuel Prices 4-14_Power Costs - Comparison bx Rbtl-Staff-Jt-PC_Electric Rev Req Model (2009 GRC) Rebuttal REmoval of New  WH Solar AdjustMI 3" xfId="3033"/>
    <cellStyle name="_Fuel Prices 4-14_Power Costs - Comparison bx Rbtl-Staff-Jt-PC_Electric Rev Req Model (2009 GRC) Revised 01-18-2010" xfId="3034"/>
    <cellStyle name="_Fuel Prices 4-14_Power Costs - Comparison bx Rbtl-Staff-Jt-PC_Electric Rev Req Model (2009 GRC) Revised 01-18-2010 2" xfId="3035"/>
    <cellStyle name="_Fuel Prices 4-14_Power Costs - Comparison bx Rbtl-Staff-Jt-PC_Electric Rev Req Model (2009 GRC) Revised 01-18-2010 2 2" xfId="3036"/>
    <cellStyle name="_Fuel Prices 4-14_Power Costs - Comparison bx Rbtl-Staff-Jt-PC_Electric Rev Req Model (2009 GRC) Revised 01-18-2010 3" xfId="3037"/>
    <cellStyle name="_Fuel Prices 4-14_Power Costs - Comparison bx Rbtl-Staff-Jt-PC_Final Order Electric EXHIBIT A-1" xfId="3038"/>
    <cellStyle name="_Fuel Prices 4-14_Power Costs - Comparison bx Rbtl-Staff-Jt-PC_Final Order Electric EXHIBIT A-1 2" xfId="3039"/>
    <cellStyle name="_Fuel Prices 4-14_Power Costs - Comparison bx Rbtl-Staff-Jt-PC_Final Order Electric EXHIBIT A-1 2 2" xfId="3040"/>
    <cellStyle name="_Fuel Prices 4-14_Power Costs - Comparison bx Rbtl-Staff-Jt-PC_Final Order Electric EXHIBIT A-1 3" xfId="3041"/>
    <cellStyle name="_Fuel Prices 4-14_Production Adj 4.37" xfId="3042"/>
    <cellStyle name="_Fuel Prices 4-14_Production Adj 4.37 2" xfId="3043"/>
    <cellStyle name="_Fuel Prices 4-14_Production Adj 4.37 2 2" xfId="3044"/>
    <cellStyle name="_Fuel Prices 4-14_Production Adj 4.37 3" xfId="3045"/>
    <cellStyle name="_Fuel Prices 4-14_Purchased Power Adj 4.03" xfId="3046"/>
    <cellStyle name="_Fuel Prices 4-14_Purchased Power Adj 4.03 2" xfId="3047"/>
    <cellStyle name="_Fuel Prices 4-14_Purchased Power Adj 4.03 2 2" xfId="3048"/>
    <cellStyle name="_Fuel Prices 4-14_Purchased Power Adj 4.03 3" xfId="3049"/>
    <cellStyle name="_Fuel Prices 4-14_Rate Design Sch 24" xfId="3050"/>
    <cellStyle name="_Fuel Prices 4-14_Rate Design Sch 24 2" xfId="3051"/>
    <cellStyle name="_Fuel Prices 4-14_Rate Design Sch 25" xfId="3052"/>
    <cellStyle name="_Fuel Prices 4-14_Rate Design Sch 25 2" xfId="3053"/>
    <cellStyle name="_Fuel Prices 4-14_Rate Design Sch 25 2 2" xfId="3054"/>
    <cellStyle name="_Fuel Prices 4-14_Rate Design Sch 25 3" xfId="3055"/>
    <cellStyle name="_Fuel Prices 4-14_Rate Design Sch 26" xfId="3056"/>
    <cellStyle name="_Fuel Prices 4-14_Rate Design Sch 26 2" xfId="3057"/>
    <cellStyle name="_Fuel Prices 4-14_Rate Design Sch 26 2 2" xfId="3058"/>
    <cellStyle name="_Fuel Prices 4-14_Rate Design Sch 26 3" xfId="3059"/>
    <cellStyle name="_Fuel Prices 4-14_Rate Design Sch 31" xfId="3060"/>
    <cellStyle name="_Fuel Prices 4-14_Rate Design Sch 31 2" xfId="3061"/>
    <cellStyle name="_Fuel Prices 4-14_Rate Design Sch 31 2 2" xfId="3062"/>
    <cellStyle name="_Fuel Prices 4-14_Rate Design Sch 31 3" xfId="3063"/>
    <cellStyle name="_Fuel Prices 4-14_Rate Design Sch 43" xfId="3064"/>
    <cellStyle name="_Fuel Prices 4-14_Rate Design Sch 43 2" xfId="3065"/>
    <cellStyle name="_Fuel Prices 4-14_Rate Design Sch 43 2 2" xfId="3066"/>
    <cellStyle name="_Fuel Prices 4-14_Rate Design Sch 43 3" xfId="3067"/>
    <cellStyle name="_Fuel Prices 4-14_Rate Design Sch 448-449" xfId="3068"/>
    <cellStyle name="_Fuel Prices 4-14_Rate Design Sch 448-449 2" xfId="3069"/>
    <cellStyle name="_Fuel Prices 4-14_Rate Design Sch 46" xfId="3070"/>
    <cellStyle name="_Fuel Prices 4-14_Rate Design Sch 46 2" xfId="3071"/>
    <cellStyle name="_Fuel Prices 4-14_Rate Design Sch 46 2 2" xfId="3072"/>
    <cellStyle name="_Fuel Prices 4-14_Rate Design Sch 46 3" xfId="3073"/>
    <cellStyle name="_Fuel Prices 4-14_Rate Spread" xfId="3074"/>
    <cellStyle name="_Fuel Prices 4-14_Rate Spread 2" xfId="3075"/>
    <cellStyle name="_Fuel Prices 4-14_Rate Spread 2 2" xfId="3076"/>
    <cellStyle name="_Fuel Prices 4-14_Rate Spread 3" xfId="3077"/>
    <cellStyle name="_Fuel Prices 4-14_Rebuttal Power Costs" xfId="3078"/>
    <cellStyle name="_Fuel Prices 4-14_Rebuttal Power Costs 2" xfId="3079"/>
    <cellStyle name="_Fuel Prices 4-14_Rebuttal Power Costs 2 2" xfId="3080"/>
    <cellStyle name="_Fuel Prices 4-14_Rebuttal Power Costs 3" xfId="3081"/>
    <cellStyle name="_Fuel Prices 4-14_Rebuttal Power Costs_Adj Bench DR 3 for Initial Briefs (Electric)" xfId="3082"/>
    <cellStyle name="_Fuel Prices 4-14_Rebuttal Power Costs_Adj Bench DR 3 for Initial Briefs (Electric) 2" xfId="3083"/>
    <cellStyle name="_Fuel Prices 4-14_Rebuttal Power Costs_Adj Bench DR 3 for Initial Briefs (Electric) 2 2" xfId="3084"/>
    <cellStyle name="_Fuel Prices 4-14_Rebuttal Power Costs_Adj Bench DR 3 for Initial Briefs (Electric) 3" xfId="3085"/>
    <cellStyle name="_Fuel Prices 4-14_Rebuttal Power Costs_Electric Rev Req Model (2009 GRC) Rebuttal" xfId="3086"/>
    <cellStyle name="_Fuel Prices 4-14_Rebuttal Power Costs_Electric Rev Req Model (2009 GRC) Rebuttal 2" xfId="3087"/>
    <cellStyle name="_Fuel Prices 4-14_Rebuttal Power Costs_Electric Rev Req Model (2009 GRC) Rebuttal 2 2" xfId="3088"/>
    <cellStyle name="_Fuel Prices 4-14_Rebuttal Power Costs_Electric Rev Req Model (2009 GRC) Rebuttal 3" xfId="3089"/>
    <cellStyle name="_Fuel Prices 4-14_Rebuttal Power Costs_Electric Rev Req Model (2009 GRC) Rebuttal REmoval of New  WH Solar AdjustMI" xfId="3090"/>
    <cellStyle name="_Fuel Prices 4-14_Rebuttal Power Costs_Electric Rev Req Model (2009 GRC) Rebuttal REmoval of New  WH Solar AdjustMI 2" xfId="3091"/>
    <cellStyle name="_Fuel Prices 4-14_Rebuttal Power Costs_Electric Rev Req Model (2009 GRC) Rebuttal REmoval of New  WH Solar AdjustMI 2 2" xfId="3092"/>
    <cellStyle name="_Fuel Prices 4-14_Rebuttal Power Costs_Electric Rev Req Model (2009 GRC) Rebuttal REmoval of New  WH Solar AdjustMI 3" xfId="3093"/>
    <cellStyle name="_Fuel Prices 4-14_Rebuttal Power Costs_Electric Rev Req Model (2009 GRC) Revised 01-18-2010" xfId="3094"/>
    <cellStyle name="_Fuel Prices 4-14_Rebuttal Power Costs_Electric Rev Req Model (2009 GRC) Revised 01-18-2010 2" xfId="3095"/>
    <cellStyle name="_Fuel Prices 4-14_Rebuttal Power Costs_Electric Rev Req Model (2009 GRC) Revised 01-18-2010 2 2" xfId="3096"/>
    <cellStyle name="_Fuel Prices 4-14_Rebuttal Power Costs_Electric Rev Req Model (2009 GRC) Revised 01-18-2010 3" xfId="3097"/>
    <cellStyle name="_Fuel Prices 4-14_Rebuttal Power Costs_Final Order Electric EXHIBIT A-1" xfId="3098"/>
    <cellStyle name="_Fuel Prices 4-14_Rebuttal Power Costs_Final Order Electric EXHIBIT A-1 2" xfId="3099"/>
    <cellStyle name="_Fuel Prices 4-14_Rebuttal Power Costs_Final Order Electric EXHIBIT A-1 2 2" xfId="3100"/>
    <cellStyle name="_Fuel Prices 4-14_Rebuttal Power Costs_Final Order Electric EXHIBIT A-1 3" xfId="3101"/>
    <cellStyle name="_Fuel Prices 4-14_RECS vs PTC's w Interest 6-28-10" xfId="3102"/>
    <cellStyle name="_Fuel Prices 4-14_ROR 5.02" xfId="3103"/>
    <cellStyle name="_Fuel Prices 4-14_ROR 5.02 2" xfId="3104"/>
    <cellStyle name="_Fuel Prices 4-14_ROR 5.02 2 2" xfId="3105"/>
    <cellStyle name="_Fuel Prices 4-14_ROR 5.02 3" xfId="3106"/>
    <cellStyle name="_Fuel Prices 4-14_Sch 40 Feeder OH 2008" xfId="3107"/>
    <cellStyle name="_Fuel Prices 4-14_Sch 40 Feeder OH 2008 2" xfId="3108"/>
    <cellStyle name="_Fuel Prices 4-14_Sch 40 Feeder OH 2008 2 2" xfId="3109"/>
    <cellStyle name="_Fuel Prices 4-14_Sch 40 Feeder OH 2008 3" xfId="3110"/>
    <cellStyle name="_Fuel Prices 4-14_Sch 40 Interim Energy Rates " xfId="3111"/>
    <cellStyle name="_Fuel Prices 4-14_Sch 40 Interim Energy Rates  2" xfId="3112"/>
    <cellStyle name="_Fuel Prices 4-14_Sch 40 Interim Energy Rates  2 2" xfId="3113"/>
    <cellStyle name="_Fuel Prices 4-14_Sch 40 Interim Energy Rates  3" xfId="3114"/>
    <cellStyle name="_Fuel Prices 4-14_Sch 40 Substation A&amp;G 2008" xfId="3115"/>
    <cellStyle name="_Fuel Prices 4-14_Sch 40 Substation A&amp;G 2008 2" xfId="3116"/>
    <cellStyle name="_Fuel Prices 4-14_Sch 40 Substation A&amp;G 2008 2 2" xfId="3117"/>
    <cellStyle name="_Fuel Prices 4-14_Sch 40 Substation A&amp;G 2008 3" xfId="3118"/>
    <cellStyle name="_Fuel Prices 4-14_Sch 40 Substation O&amp;M 2008" xfId="3119"/>
    <cellStyle name="_Fuel Prices 4-14_Sch 40 Substation O&amp;M 2008 2" xfId="3120"/>
    <cellStyle name="_Fuel Prices 4-14_Sch 40 Substation O&amp;M 2008 2 2" xfId="3121"/>
    <cellStyle name="_Fuel Prices 4-14_Sch 40 Substation O&amp;M 2008 3" xfId="3122"/>
    <cellStyle name="_Fuel Prices 4-14_Subs 2008" xfId="3123"/>
    <cellStyle name="_Fuel Prices 4-14_Subs 2008 2" xfId="3124"/>
    <cellStyle name="_Fuel Prices 4-14_Subs 2008 2 2" xfId="3125"/>
    <cellStyle name="_Fuel Prices 4-14_Subs 2008 3" xfId="3126"/>
    <cellStyle name="_Gas Transportation Charges_2009GRC_120308" xfId="3127"/>
    <cellStyle name="_Gas Transportation Charges_2009GRC_120308 2" xfId="3128"/>
    <cellStyle name="_Gas Transportation Charges_2009GRC_120308 2 2" xfId="3129"/>
    <cellStyle name="_Gas Transportation Charges_2009GRC_120308 3" xfId="3130"/>
    <cellStyle name="_NIM 06 Base Case Current Trends" xfId="3131"/>
    <cellStyle name="_NIM 06 Base Case Current Trends 2" xfId="3132"/>
    <cellStyle name="_NIM 06 Base Case Current Trends 2 2" xfId="3133"/>
    <cellStyle name="_NIM 06 Base Case Current Trends 3" xfId="3134"/>
    <cellStyle name="_NIM 06 Base Case Current Trends_Adj Bench DR 3 for Initial Briefs (Electric)" xfId="3135"/>
    <cellStyle name="_NIM 06 Base Case Current Trends_Adj Bench DR 3 for Initial Briefs (Electric) 2" xfId="3136"/>
    <cellStyle name="_NIM 06 Base Case Current Trends_Adj Bench DR 3 for Initial Briefs (Electric) 2 2" xfId="3137"/>
    <cellStyle name="_NIM 06 Base Case Current Trends_Adj Bench DR 3 for Initial Briefs (Electric) 3" xfId="3138"/>
    <cellStyle name="_NIM 06 Base Case Current Trends_Book2" xfId="3139"/>
    <cellStyle name="_NIM 06 Base Case Current Trends_Book2 2" xfId="3140"/>
    <cellStyle name="_NIM 06 Base Case Current Trends_Book2 2 2" xfId="3141"/>
    <cellStyle name="_NIM 06 Base Case Current Trends_Book2 3" xfId="3142"/>
    <cellStyle name="_NIM 06 Base Case Current Trends_Book2_Adj Bench DR 3 for Initial Briefs (Electric)" xfId="3143"/>
    <cellStyle name="_NIM 06 Base Case Current Trends_Book2_Adj Bench DR 3 for Initial Briefs (Electric) 2" xfId="3144"/>
    <cellStyle name="_NIM 06 Base Case Current Trends_Book2_Adj Bench DR 3 for Initial Briefs (Electric) 2 2" xfId="3145"/>
    <cellStyle name="_NIM 06 Base Case Current Trends_Book2_Adj Bench DR 3 for Initial Briefs (Electric) 3" xfId="3146"/>
    <cellStyle name="_NIM 06 Base Case Current Trends_Book2_Electric Rev Req Model (2009 GRC) Rebuttal" xfId="3147"/>
    <cellStyle name="_NIM 06 Base Case Current Trends_Book2_Electric Rev Req Model (2009 GRC) Rebuttal 2" xfId="3148"/>
    <cellStyle name="_NIM 06 Base Case Current Trends_Book2_Electric Rev Req Model (2009 GRC) Rebuttal 2 2" xfId="3149"/>
    <cellStyle name="_NIM 06 Base Case Current Trends_Book2_Electric Rev Req Model (2009 GRC) Rebuttal 3" xfId="3150"/>
    <cellStyle name="_NIM 06 Base Case Current Trends_Book2_Electric Rev Req Model (2009 GRC) Rebuttal REmoval of New  WH Solar AdjustMI" xfId="3151"/>
    <cellStyle name="_NIM 06 Base Case Current Trends_Book2_Electric Rev Req Model (2009 GRC) Rebuttal REmoval of New  WH Solar AdjustMI 2" xfId="3152"/>
    <cellStyle name="_NIM 06 Base Case Current Trends_Book2_Electric Rev Req Model (2009 GRC) Rebuttal REmoval of New  WH Solar AdjustMI 2 2" xfId="3153"/>
    <cellStyle name="_NIM 06 Base Case Current Trends_Book2_Electric Rev Req Model (2009 GRC) Rebuttal REmoval of New  WH Solar AdjustMI 3" xfId="3154"/>
    <cellStyle name="_NIM 06 Base Case Current Trends_Book2_Electric Rev Req Model (2009 GRC) Revised 01-18-2010" xfId="3155"/>
    <cellStyle name="_NIM 06 Base Case Current Trends_Book2_Electric Rev Req Model (2009 GRC) Revised 01-18-2010 2" xfId="3156"/>
    <cellStyle name="_NIM 06 Base Case Current Trends_Book2_Electric Rev Req Model (2009 GRC) Revised 01-18-2010 2 2" xfId="3157"/>
    <cellStyle name="_NIM 06 Base Case Current Trends_Book2_Electric Rev Req Model (2009 GRC) Revised 01-18-2010 3" xfId="3158"/>
    <cellStyle name="_NIM 06 Base Case Current Trends_Book2_Final Order Electric EXHIBIT A-1" xfId="3159"/>
    <cellStyle name="_NIM 06 Base Case Current Trends_Book2_Final Order Electric EXHIBIT A-1 2" xfId="3160"/>
    <cellStyle name="_NIM 06 Base Case Current Trends_Book2_Final Order Electric EXHIBIT A-1 2 2" xfId="3161"/>
    <cellStyle name="_NIM 06 Base Case Current Trends_Book2_Final Order Electric EXHIBIT A-1 3" xfId="3162"/>
    <cellStyle name="_NIM 06 Base Case Current Trends_Electric Rev Req Model (2009 GRC) " xfId="3163"/>
    <cellStyle name="_NIM 06 Base Case Current Trends_Electric Rev Req Model (2009 GRC)  2" xfId="3164"/>
    <cellStyle name="_NIM 06 Base Case Current Trends_Electric Rev Req Model (2009 GRC)  2 2" xfId="3165"/>
    <cellStyle name="_NIM 06 Base Case Current Trends_Electric Rev Req Model (2009 GRC)  3" xfId="3166"/>
    <cellStyle name="_NIM 06 Base Case Current Trends_Electric Rev Req Model (2009 GRC) Rebuttal" xfId="3167"/>
    <cellStyle name="_NIM 06 Base Case Current Trends_Electric Rev Req Model (2009 GRC) Rebuttal 2" xfId="3168"/>
    <cellStyle name="_NIM 06 Base Case Current Trends_Electric Rev Req Model (2009 GRC) Rebuttal 2 2" xfId="3169"/>
    <cellStyle name="_NIM 06 Base Case Current Trends_Electric Rev Req Model (2009 GRC) Rebuttal 3" xfId="3170"/>
    <cellStyle name="_NIM 06 Base Case Current Trends_Electric Rev Req Model (2009 GRC) Rebuttal REmoval of New  WH Solar AdjustMI" xfId="3171"/>
    <cellStyle name="_NIM 06 Base Case Current Trends_Electric Rev Req Model (2009 GRC) Rebuttal REmoval of New  WH Solar AdjustMI 2" xfId="3172"/>
    <cellStyle name="_NIM 06 Base Case Current Trends_Electric Rev Req Model (2009 GRC) Rebuttal REmoval of New  WH Solar AdjustMI 2 2" xfId="3173"/>
    <cellStyle name="_NIM 06 Base Case Current Trends_Electric Rev Req Model (2009 GRC) Rebuttal REmoval of New  WH Solar AdjustMI 3" xfId="3174"/>
    <cellStyle name="_NIM 06 Base Case Current Trends_Electric Rev Req Model (2009 GRC) Revised 01-18-2010" xfId="3175"/>
    <cellStyle name="_NIM 06 Base Case Current Trends_Electric Rev Req Model (2009 GRC) Revised 01-18-2010 2" xfId="3176"/>
    <cellStyle name="_NIM 06 Base Case Current Trends_Electric Rev Req Model (2009 GRC) Revised 01-18-2010 2 2" xfId="3177"/>
    <cellStyle name="_NIM 06 Base Case Current Trends_Electric Rev Req Model (2009 GRC) Revised 01-18-2010 3" xfId="3178"/>
    <cellStyle name="_NIM 06 Base Case Current Trends_Final Order Electric EXHIBIT A-1" xfId="3179"/>
    <cellStyle name="_NIM 06 Base Case Current Trends_Final Order Electric EXHIBIT A-1 2" xfId="3180"/>
    <cellStyle name="_NIM 06 Base Case Current Trends_Final Order Electric EXHIBIT A-1 2 2" xfId="3181"/>
    <cellStyle name="_NIM 06 Base Case Current Trends_Final Order Electric EXHIBIT A-1 3" xfId="3182"/>
    <cellStyle name="_NIM 06 Base Case Current Trends_Rebuttal Power Costs" xfId="3183"/>
    <cellStyle name="_NIM 06 Base Case Current Trends_Rebuttal Power Costs 2" xfId="3184"/>
    <cellStyle name="_NIM 06 Base Case Current Trends_Rebuttal Power Costs 2 2" xfId="3185"/>
    <cellStyle name="_NIM 06 Base Case Current Trends_Rebuttal Power Costs 3" xfId="3186"/>
    <cellStyle name="_NIM 06 Base Case Current Trends_Rebuttal Power Costs_Adj Bench DR 3 for Initial Briefs (Electric)" xfId="3187"/>
    <cellStyle name="_NIM 06 Base Case Current Trends_Rebuttal Power Costs_Adj Bench DR 3 for Initial Briefs (Electric) 2" xfId="3188"/>
    <cellStyle name="_NIM 06 Base Case Current Trends_Rebuttal Power Costs_Adj Bench DR 3 for Initial Briefs (Electric) 2 2" xfId="3189"/>
    <cellStyle name="_NIM 06 Base Case Current Trends_Rebuttal Power Costs_Adj Bench DR 3 for Initial Briefs (Electric) 3" xfId="3190"/>
    <cellStyle name="_NIM 06 Base Case Current Trends_Rebuttal Power Costs_Electric Rev Req Model (2009 GRC) Rebuttal" xfId="3191"/>
    <cellStyle name="_NIM 06 Base Case Current Trends_Rebuttal Power Costs_Electric Rev Req Model (2009 GRC) Rebuttal 2" xfId="3192"/>
    <cellStyle name="_NIM 06 Base Case Current Trends_Rebuttal Power Costs_Electric Rev Req Model (2009 GRC) Rebuttal 2 2" xfId="3193"/>
    <cellStyle name="_NIM 06 Base Case Current Trends_Rebuttal Power Costs_Electric Rev Req Model (2009 GRC) Rebuttal 3" xfId="3194"/>
    <cellStyle name="_NIM 06 Base Case Current Trends_Rebuttal Power Costs_Electric Rev Req Model (2009 GRC) Rebuttal REmoval of New  WH Solar AdjustMI" xfId="3195"/>
    <cellStyle name="_NIM 06 Base Case Current Trends_Rebuttal Power Costs_Electric Rev Req Model (2009 GRC) Rebuttal REmoval of New  WH Solar AdjustMI 2" xfId="3196"/>
    <cellStyle name="_NIM 06 Base Case Current Trends_Rebuttal Power Costs_Electric Rev Req Model (2009 GRC) Rebuttal REmoval of New  WH Solar AdjustMI 2 2" xfId="3197"/>
    <cellStyle name="_NIM 06 Base Case Current Trends_Rebuttal Power Costs_Electric Rev Req Model (2009 GRC) Rebuttal REmoval of New  WH Solar AdjustMI 3" xfId="3198"/>
    <cellStyle name="_NIM 06 Base Case Current Trends_Rebuttal Power Costs_Electric Rev Req Model (2009 GRC) Revised 01-18-2010" xfId="3199"/>
    <cellStyle name="_NIM 06 Base Case Current Trends_Rebuttal Power Costs_Electric Rev Req Model (2009 GRC) Revised 01-18-2010 2" xfId="3200"/>
    <cellStyle name="_NIM 06 Base Case Current Trends_Rebuttal Power Costs_Electric Rev Req Model (2009 GRC) Revised 01-18-2010 2 2" xfId="3201"/>
    <cellStyle name="_NIM 06 Base Case Current Trends_Rebuttal Power Costs_Electric Rev Req Model (2009 GRC) Revised 01-18-2010 3" xfId="3202"/>
    <cellStyle name="_NIM 06 Base Case Current Trends_Rebuttal Power Costs_Final Order Electric EXHIBIT A-1" xfId="3203"/>
    <cellStyle name="_NIM 06 Base Case Current Trends_Rebuttal Power Costs_Final Order Electric EXHIBIT A-1 2" xfId="3204"/>
    <cellStyle name="_NIM 06 Base Case Current Trends_Rebuttal Power Costs_Final Order Electric EXHIBIT A-1 2 2" xfId="3205"/>
    <cellStyle name="_NIM 06 Base Case Current Trends_Rebuttal Power Costs_Final Order Electric EXHIBIT A-1 3" xfId="3206"/>
    <cellStyle name="_NIM 06 Base Case Current Trends_TENASKA REGULATORY ASSET" xfId="3207"/>
    <cellStyle name="_NIM 06 Base Case Current Trends_TENASKA REGULATORY ASSET 2" xfId="3208"/>
    <cellStyle name="_NIM 06 Base Case Current Trends_TENASKA REGULATORY ASSET 2 2" xfId="3209"/>
    <cellStyle name="_NIM 06 Base Case Current Trends_TENASKA REGULATORY ASSET 3" xfId="3210"/>
    <cellStyle name="_Portfolio SPlan Base Case.xls Chart 1" xfId="3211"/>
    <cellStyle name="_Portfolio SPlan Base Case.xls Chart 1 2" xfId="3212"/>
    <cellStyle name="_Portfolio SPlan Base Case.xls Chart 1 2 2" xfId="3213"/>
    <cellStyle name="_Portfolio SPlan Base Case.xls Chart 1 3" xfId="3214"/>
    <cellStyle name="_Portfolio SPlan Base Case.xls Chart 1_Adj Bench DR 3 for Initial Briefs (Electric)" xfId="3215"/>
    <cellStyle name="_Portfolio SPlan Base Case.xls Chart 1_Adj Bench DR 3 for Initial Briefs (Electric) 2" xfId="3216"/>
    <cellStyle name="_Portfolio SPlan Base Case.xls Chart 1_Adj Bench DR 3 for Initial Briefs (Electric) 2 2" xfId="3217"/>
    <cellStyle name="_Portfolio SPlan Base Case.xls Chart 1_Adj Bench DR 3 for Initial Briefs (Electric) 3" xfId="3218"/>
    <cellStyle name="_Portfolio SPlan Base Case.xls Chart 1_Book2" xfId="3219"/>
    <cellStyle name="_Portfolio SPlan Base Case.xls Chart 1_Book2 2" xfId="3220"/>
    <cellStyle name="_Portfolio SPlan Base Case.xls Chart 1_Book2 2 2" xfId="3221"/>
    <cellStyle name="_Portfolio SPlan Base Case.xls Chart 1_Book2 3" xfId="3222"/>
    <cellStyle name="_Portfolio SPlan Base Case.xls Chart 1_Book2_Adj Bench DR 3 for Initial Briefs (Electric)" xfId="3223"/>
    <cellStyle name="_Portfolio SPlan Base Case.xls Chart 1_Book2_Adj Bench DR 3 for Initial Briefs (Electric) 2" xfId="3224"/>
    <cellStyle name="_Portfolio SPlan Base Case.xls Chart 1_Book2_Adj Bench DR 3 for Initial Briefs (Electric) 2 2" xfId="3225"/>
    <cellStyle name="_Portfolio SPlan Base Case.xls Chart 1_Book2_Adj Bench DR 3 for Initial Briefs (Electric) 3" xfId="3226"/>
    <cellStyle name="_Portfolio SPlan Base Case.xls Chart 1_Book2_Electric Rev Req Model (2009 GRC) Rebuttal" xfId="3227"/>
    <cellStyle name="_Portfolio SPlan Base Case.xls Chart 1_Book2_Electric Rev Req Model (2009 GRC) Rebuttal 2" xfId="3228"/>
    <cellStyle name="_Portfolio SPlan Base Case.xls Chart 1_Book2_Electric Rev Req Model (2009 GRC) Rebuttal 2 2" xfId="3229"/>
    <cellStyle name="_Portfolio SPlan Base Case.xls Chart 1_Book2_Electric Rev Req Model (2009 GRC) Rebuttal 3" xfId="3230"/>
    <cellStyle name="_Portfolio SPlan Base Case.xls Chart 1_Book2_Electric Rev Req Model (2009 GRC) Rebuttal REmoval of New  WH Solar AdjustMI" xfId="3231"/>
    <cellStyle name="_Portfolio SPlan Base Case.xls Chart 1_Book2_Electric Rev Req Model (2009 GRC) Rebuttal REmoval of New  WH Solar AdjustMI 2" xfId="3232"/>
    <cellStyle name="_Portfolio SPlan Base Case.xls Chart 1_Book2_Electric Rev Req Model (2009 GRC) Rebuttal REmoval of New  WH Solar AdjustMI 2 2" xfId="3233"/>
    <cellStyle name="_Portfolio SPlan Base Case.xls Chart 1_Book2_Electric Rev Req Model (2009 GRC) Rebuttal REmoval of New  WH Solar AdjustMI 3" xfId="3234"/>
    <cellStyle name="_Portfolio SPlan Base Case.xls Chart 1_Book2_Electric Rev Req Model (2009 GRC) Revised 01-18-2010" xfId="3235"/>
    <cellStyle name="_Portfolio SPlan Base Case.xls Chart 1_Book2_Electric Rev Req Model (2009 GRC) Revised 01-18-2010 2" xfId="3236"/>
    <cellStyle name="_Portfolio SPlan Base Case.xls Chart 1_Book2_Electric Rev Req Model (2009 GRC) Revised 01-18-2010 2 2" xfId="3237"/>
    <cellStyle name="_Portfolio SPlan Base Case.xls Chart 1_Book2_Electric Rev Req Model (2009 GRC) Revised 01-18-2010 3" xfId="3238"/>
    <cellStyle name="_Portfolio SPlan Base Case.xls Chart 1_Book2_Final Order Electric EXHIBIT A-1" xfId="3239"/>
    <cellStyle name="_Portfolio SPlan Base Case.xls Chart 1_Book2_Final Order Electric EXHIBIT A-1 2" xfId="3240"/>
    <cellStyle name="_Portfolio SPlan Base Case.xls Chart 1_Book2_Final Order Electric EXHIBIT A-1 2 2" xfId="3241"/>
    <cellStyle name="_Portfolio SPlan Base Case.xls Chart 1_Book2_Final Order Electric EXHIBIT A-1 3" xfId="3242"/>
    <cellStyle name="_Portfolio SPlan Base Case.xls Chart 1_Electric Rev Req Model (2009 GRC) " xfId="3243"/>
    <cellStyle name="_Portfolio SPlan Base Case.xls Chart 1_Electric Rev Req Model (2009 GRC)  2" xfId="3244"/>
    <cellStyle name="_Portfolio SPlan Base Case.xls Chart 1_Electric Rev Req Model (2009 GRC)  2 2" xfId="3245"/>
    <cellStyle name="_Portfolio SPlan Base Case.xls Chart 1_Electric Rev Req Model (2009 GRC)  3" xfId="3246"/>
    <cellStyle name="_Portfolio SPlan Base Case.xls Chart 1_Electric Rev Req Model (2009 GRC) Rebuttal" xfId="3247"/>
    <cellStyle name="_Portfolio SPlan Base Case.xls Chart 1_Electric Rev Req Model (2009 GRC) Rebuttal 2" xfId="3248"/>
    <cellStyle name="_Portfolio SPlan Base Case.xls Chart 1_Electric Rev Req Model (2009 GRC) Rebuttal 2 2" xfId="3249"/>
    <cellStyle name="_Portfolio SPlan Base Case.xls Chart 1_Electric Rev Req Model (2009 GRC) Rebuttal 3" xfId="3250"/>
    <cellStyle name="_Portfolio SPlan Base Case.xls Chart 1_Electric Rev Req Model (2009 GRC) Rebuttal REmoval of New  WH Solar AdjustMI" xfId="3251"/>
    <cellStyle name="_Portfolio SPlan Base Case.xls Chart 1_Electric Rev Req Model (2009 GRC) Rebuttal REmoval of New  WH Solar AdjustMI 2" xfId="3252"/>
    <cellStyle name="_Portfolio SPlan Base Case.xls Chart 1_Electric Rev Req Model (2009 GRC) Rebuttal REmoval of New  WH Solar AdjustMI 2 2" xfId="3253"/>
    <cellStyle name="_Portfolio SPlan Base Case.xls Chart 1_Electric Rev Req Model (2009 GRC) Rebuttal REmoval of New  WH Solar AdjustMI 3" xfId="3254"/>
    <cellStyle name="_Portfolio SPlan Base Case.xls Chart 1_Electric Rev Req Model (2009 GRC) Revised 01-18-2010" xfId="3255"/>
    <cellStyle name="_Portfolio SPlan Base Case.xls Chart 1_Electric Rev Req Model (2009 GRC) Revised 01-18-2010 2" xfId="3256"/>
    <cellStyle name="_Portfolio SPlan Base Case.xls Chart 1_Electric Rev Req Model (2009 GRC) Revised 01-18-2010 2 2" xfId="3257"/>
    <cellStyle name="_Portfolio SPlan Base Case.xls Chart 1_Electric Rev Req Model (2009 GRC) Revised 01-18-2010 3" xfId="3258"/>
    <cellStyle name="_Portfolio SPlan Base Case.xls Chart 1_Final Order Electric EXHIBIT A-1" xfId="3259"/>
    <cellStyle name="_Portfolio SPlan Base Case.xls Chart 1_Final Order Electric EXHIBIT A-1 2" xfId="3260"/>
    <cellStyle name="_Portfolio SPlan Base Case.xls Chart 1_Final Order Electric EXHIBIT A-1 2 2" xfId="3261"/>
    <cellStyle name="_Portfolio SPlan Base Case.xls Chart 1_Final Order Electric EXHIBIT A-1 3" xfId="3262"/>
    <cellStyle name="_Portfolio SPlan Base Case.xls Chart 1_Rebuttal Power Costs" xfId="3263"/>
    <cellStyle name="_Portfolio SPlan Base Case.xls Chart 1_Rebuttal Power Costs 2" xfId="3264"/>
    <cellStyle name="_Portfolio SPlan Base Case.xls Chart 1_Rebuttal Power Costs 2 2" xfId="3265"/>
    <cellStyle name="_Portfolio SPlan Base Case.xls Chart 1_Rebuttal Power Costs 3" xfId="3266"/>
    <cellStyle name="_Portfolio SPlan Base Case.xls Chart 1_Rebuttal Power Costs_Adj Bench DR 3 for Initial Briefs (Electric)" xfId="3267"/>
    <cellStyle name="_Portfolio SPlan Base Case.xls Chart 1_Rebuttal Power Costs_Adj Bench DR 3 for Initial Briefs (Electric) 2" xfId="3268"/>
    <cellStyle name="_Portfolio SPlan Base Case.xls Chart 1_Rebuttal Power Costs_Adj Bench DR 3 for Initial Briefs (Electric) 2 2" xfId="3269"/>
    <cellStyle name="_Portfolio SPlan Base Case.xls Chart 1_Rebuttal Power Costs_Adj Bench DR 3 for Initial Briefs (Electric) 3" xfId="3270"/>
    <cellStyle name="_Portfolio SPlan Base Case.xls Chart 1_Rebuttal Power Costs_Electric Rev Req Model (2009 GRC) Rebuttal" xfId="3271"/>
    <cellStyle name="_Portfolio SPlan Base Case.xls Chart 1_Rebuttal Power Costs_Electric Rev Req Model (2009 GRC) Rebuttal 2" xfId="3272"/>
    <cellStyle name="_Portfolio SPlan Base Case.xls Chart 1_Rebuttal Power Costs_Electric Rev Req Model (2009 GRC) Rebuttal 2 2" xfId="3273"/>
    <cellStyle name="_Portfolio SPlan Base Case.xls Chart 1_Rebuttal Power Costs_Electric Rev Req Model (2009 GRC) Rebuttal 3" xfId="3274"/>
    <cellStyle name="_Portfolio SPlan Base Case.xls Chart 1_Rebuttal Power Costs_Electric Rev Req Model (2009 GRC) Rebuttal REmoval of New  WH Solar AdjustMI" xfId="3275"/>
    <cellStyle name="_Portfolio SPlan Base Case.xls Chart 1_Rebuttal Power Costs_Electric Rev Req Model (2009 GRC) Rebuttal REmoval of New  WH Solar AdjustMI 2" xfId="3276"/>
    <cellStyle name="_Portfolio SPlan Base Case.xls Chart 1_Rebuttal Power Costs_Electric Rev Req Model (2009 GRC) Rebuttal REmoval of New  WH Solar AdjustMI 2 2" xfId="3277"/>
    <cellStyle name="_Portfolio SPlan Base Case.xls Chart 1_Rebuttal Power Costs_Electric Rev Req Model (2009 GRC) Rebuttal REmoval of New  WH Solar AdjustMI 3" xfId="3278"/>
    <cellStyle name="_Portfolio SPlan Base Case.xls Chart 1_Rebuttal Power Costs_Electric Rev Req Model (2009 GRC) Revised 01-18-2010" xfId="3279"/>
    <cellStyle name="_Portfolio SPlan Base Case.xls Chart 1_Rebuttal Power Costs_Electric Rev Req Model (2009 GRC) Revised 01-18-2010 2" xfId="3280"/>
    <cellStyle name="_Portfolio SPlan Base Case.xls Chart 1_Rebuttal Power Costs_Electric Rev Req Model (2009 GRC) Revised 01-18-2010 2 2" xfId="3281"/>
    <cellStyle name="_Portfolio SPlan Base Case.xls Chart 1_Rebuttal Power Costs_Electric Rev Req Model (2009 GRC) Revised 01-18-2010 3" xfId="3282"/>
    <cellStyle name="_Portfolio SPlan Base Case.xls Chart 1_Rebuttal Power Costs_Final Order Electric EXHIBIT A-1" xfId="3283"/>
    <cellStyle name="_Portfolio SPlan Base Case.xls Chart 1_Rebuttal Power Costs_Final Order Electric EXHIBIT A-1 2" xfId="3284"/>
    <cellStyle name="_Portfolio SPlan Base Case.xls Chart 1_Rebuttal Power Costs_Final Order Electric EXHIBIT A-1 2 2" xfId="3285"/>
    <cellStyle name="_Portfolio SPlan Base Case.xls Chart 1_Rebuttal Power Costs_Final Order Electric EXHIBIT A-1 3" xfId="3286"/>
    <cellStyle name="_Portfolio SPlan Base Case.xls Chart 1_TENASKA REGULATORY ASSET" xfId="3287"/>
    <cellStyle name="_Portfolio SPlan Base Case.xls Chart 1_TENASKA REGULATORY ASSET 2" xfId="3288"/>
    <cellStyle name="_Portfolio SPlan Base Case.xls Chart 1_TENASKA REGULATORY ASSET 2 2" xfId="3289"/>
    <cellStyle name="_Portfolio SPlan Base Case.xls Chart 1_TENASKA REGULATORY ASSET 3" xfId="3290"/>
    <cellStyle name="_Portfolio SPlan Base Case.xls Chart 2" xfId="3291"/>
    <cellStyle name="_Portfolio SPlan Base Case.xls Chart 2 2" xfId="3292"/>
    <cellStyle name="_Portfolio SPlan Base Case.xls Chart 2 2 2" xfId="3293"/>
    <cellStyle name="_Portfolio SPlan Base Case.xls Chart 2 3" xfId="3294"/>
    <cellStyle name="_Portfolio SPlan Base Case.xls Chart 2_Adj Bench DR 3 for Initial Briefs (Electric)" xfId="3295"/>
    <cellStyle name="_Portfolio SPlan Base Case.xls Chart 2_Adj Bench DR 3 for Initial Briefs (Electric) 2" xfId="3296"/>
    <cellStyle name="_Portfolio SPlan Base Case.xls Chart 2_Adj Bench DR 3 for Initial Briefs (Electric) 2 2" xfId="3297"/>
    <cellStyle name="_Portfolio SPlan Base Case.xls Chart 2_Adj Bench DR 3 for Initial Briefs (Electric) 3" xfId="3298"/>
    <cellStyle name="_Portfolio SPlan Base Case.xls Chart 2_Book2" xfId="3299"/>
    <cellStyle name="_Portfolio SPlan Base Case.xls Chart 2_Book2 2" xfId="3300"/>
    <cellStyle name="_Portfolio SPlan Base Case.xls Chart 2_Book2 2 2" xfId="3301"/>
    <cellStyle name="_Portfolio SPlan Base Case.xls Chart 2_Book2 3" xfId="3302"/>
    <cellStyle name="_Portfolio SPlan Base Case.xls Chart 2_Book2_Adj Bench DR 3 for Initial Briefs (Electric)" xfId="3303"/>
    <cellStyle name="_Portfolio SPlan Base Case.xls Chart 2_Book2_Adj Bench DR 3 for Initial Briefs (Electric) 2" xfId="3304"/>
    <cellStyle name="_Portfolio SPlan Base Case.xls Chart 2_Book2_Adj Bench DR 3 for Initial Briefs (Electric) 2 2" xfId="3305"/>
    <cellStyle name="_Portfolio SPlan Base Case.xls Chart 2_Book2_Adj Bench DR 3 for Initial Briefs (Electric) 3" xfId="3306"/>
    <cellStyle name="_Portfolio SPlan Base Case.xls Chart 2_Book2_Electric Rev Req Model (2009 GRC) Rebuttal" xfId="3307"/>
    <cellStyle name="_Portfolio SPlan Base Case.xls Chart 2_Book2_Electric Rev Req Model (2009 GRC) Rebuttal 2" xfId="3308"/>
    <cellStyle name="_Portfolio SPlan Base Case.xls Chart 2_Book2_Electric Rev Req Model (2009 GRC) Rebuttal 2 2" xfId="3309"/>
    <cellStyle name="_Portfolio SPlan Base Case.xls Chart 2_Book2_Electric Rev Req Model (2009 GRC) Rebuttal 3" xfId="3310"/>
    <cellStyle name="_Portfolio SPlan Base Case.xls Chart 2_Book2_Electric Rev Req Model (2009 GRC) Rebuttal REmoval of New  WH Solar AdjustMI" xfId="3311"/>
    <cellStyle name="_Portfolio SPlan Base Case.xls Chart 2_Book2_Electric Rev Req Model (2009 GRC) Rebuttal REmoval of New  WH Solar AdjustMI 2" xfId="3312"/>
    <cellStyle name="_Portfolio SPlan Base Case.xls Chart 2_Book2_Electric Rev Req Model (2009 GRC) Rebuttal REmoval of New  WH Solar AdjustMI 2 2" xfId="3313"/>
    <cellStyle name="_Portfolio SPlan Base Case.xls Chart 2_Book2_Electric Rev Req Model (2009 GRC) Rebuttal REmoval of New  WH Solar AdjustMI 3" xfId="3314"/>
    <cellStyle name="_Portfolio SPlan Base Case.xls Chart 2_Book2_Electric Rev Req Model (2009 GRC) Revised 01-18-2010" xfId="3315"/>
    <cellStyle name="_Portfolio SPlan Base Case.xls Chart 2_Book2_Electric Rev Req Model (2009 GRC) Revised 01-18-2010 2" xfId="3316"/>
    <cellStyle name="_Portfolio SPlan Base Case.xls Chart 2_Book2_Electric Rev Req Model (2009 GRC) Revised 01-18-2010 2 2" xfId="3317"/>
    <cellStyle name="_Portfolio SPlan Base Case.xls Chart 2_Book2_Electric Rev Req Model (2009 GRC) Revised 01-18-2010 3" xfId="3318"/>
    <cellStyle name="_Portfolio SPlan Base Case.xls Chart 2_Book2_Final Order Electric EXHIBIT A-1" xfId="3319"/>
    <cellStyle name="_Portfolio SPlan Base Case.xls Chart 2_Book2_Final Order Electric EXHIBIT A-1 2" xfId="3320"/>
    <cellStyle name="_Portfolio SPlan Base Case.xls Chart 2_Book2_Final Order Electric EXHIBIT A-1 2 2" xfId="3321"/>
    <cellStyle name="_Portfolio SPlan Base Case.xls Chart 2_Book2_Final Order Electric EXHIBIT A-1 3" xfId="3322"/>
    <cellStyle name="_Portfolio SPlan Base Case.xls Chart 2_Electric Rev Req Model (2009 GRC) " xfId="3323"/>
    <cellStyle name="_Portfolio SPlan Base Case.xls Chart 2_Electric Rev Req Model (2009 GRC)  2" xfId="3324"/>
    <cellStyle name="_Portfolio SPlan Base Case.xls Chart 2_Electric Rev Req Model (2009 GRC)  2 2" xfId="3325"/>
    <cellStyle name="_Portfolio SPlan Base Case.xls Chart 2_Electric Rev Req Model (2009 GRC)  3" xfId="3326"/>
    <cellStyle name="_Portfolio SPlan Base Case.xls Chart 2_Electric Rev Req Model (2009 GRC) Rebuttal" xfId="3327"/>
    <cellStyle name="_Portfolio SPlan Base Case.xls Chart 2_Electric Rev Req Model (2009 GRC) Rebuttal 2" xfId="3328"/>
    <cellStyle name="_Portfolio SPlan Base Case.xls Chart 2_Electric Rev Req Model (2009 GRC) Rebuttal 2 2" xfId="3329"/>
    <cellStyle name="_Portfolio SPlan Base Case.xls Chart 2_Electric Rev Req Model (2009 GRC) Rebuttal 3" xfId="3330"/>
    <cellStyle name="_Portfolio SPlan Base Case.xls Chart 2_Electric Rev Req Model (2009 GRC) Rebuttal REmoval of New  WH Solar AdjustMI" xfId="3331"/>
    <cellStyle name="_Portfolio SPlan Base Case.xls Chart 2_Electric Rev Req Model (2009 GRC) Rebuttal REmoval of New  WH Solar AdjustMI 2" xfId="3332"/>
    <cellStyle name="_Portfolio SPlan Base Case.xls Chart 2_Electric Rev Req Model (2009 GRC) Rebuttal REmoval of New  WH Solar AdjustMI 2 2" xfId="3333"/>
    <cellStyle name="_Portfolio SPlan Base Case.xls Chart 2_Electric Rev Req Model (2009 GRC) Rebuttal REmoval of New  WH Solar AdjustMI 3" xfId="3334"/>
    <cellStyle name="_Portfolio SPlan Base Case.xls Chart 2_Electric Rev Req Model (2009 GRC) Revised 01-18-2010" xfId="3335"/>
    <cellStyle name="_Portfolio SPlan Base Case.xls Chart 2_Electric Rev Req Model (2009 GRC) Revised 01-18-2010 2" xfId="3336"/>
    <cellStyle name="_Portfolio SPlan Base Case.xls Chart 2_Electric Rev Req Model (2009 GRC) Revised 01-18-2010 2 2" xfId="3337"/>
    <cellStyle name="_Portfolio SPlan Base Case.xls Chart 2_Electric Rev Req Model (2009 GRC) Revised 01-18-2010 3" xfId="3338"/>
    <cellStyle name="_Portfolio SPlan Base Case.xls Chart 2_Final Order Electric EXHIBIT A-1" xfId="3339"/>
    <cellStyle name="_Portfolio SPlan Base Case.xls Chart 2_Final Order Electric EXHIBIT A-1 2" xfId="3340"/>
    <cellStyle name="_Portfolio SPlan Base Case.xls Chart 2_Final Order Electric EXHIBIT A-1 2 2" xfId="3341"/>
    <cellStyle name="_Portfolio SPlan Base Case.xls Chart 2_Final Order Electric EXHIBIT A-1 3" xfId="3342"/>
    <cellStyle name="_Portfolio SPlan Base Case.xls Chart 2_Rebuttal Power Costs" xfId="3343"/>
    <cellStyle name="_Portfolio SPlan Base Case.xls Chart 2_Rebuttal Power Costs 2" xfId="3344"/>
    <cellStyle name="_Portfolio SPlan Base Case.xls Chart 2_Rebuttal Power Costs 2 2" xfId="3345"/>
    <cellStyle name="_Portfolio SPlan Base Case.xls Chart 2_Rebuttal Power Costs 3" xfId="3346"/>
    <cellStyle name="_Portfolio SPlan Base Case.xls Chart 2_Rebuttal Power Costs_Adj Bench DR 3 for Initial Briefs (Electric)" xfId="3347"/>
    <cellStyle name="_Portfolio SPlan Base Case.xls Chart 2_Rebuttal Power Costs_Adj Bench DR 3 for Initial Briefs (Electric) 2" xfId="3348"/>
    <cellStyle name="_Portfolio SPlan Base Case.xls Chart 2_Rebuttal Power Costs_Adj Bench DR 3 for Initial Briefs (Electric) 2 2" xfId="3349"/>
    <cellStyle name="_Portfolio SPlan Base Case.xls Chart 2_Rebuttal Power Costs_Adj Bench DR 3 for Initial Briefs (Electric) 3" xfId="3350"/>
    <cellStyle name="_Portfolio SPlan Base Case.xls Chart 2_Rebuttal Power Costs_Electric Rev Req Model (2009 GRC) Rebuttal" xfId="3351"/>
    <cellStyle name="_Portfolio SPlan Base Case.xls Chart 2_Rebuttal Power Costs_Electric Rev Req Model (2009 GRC) Rebuttal 2" xfId="3352"/>
    <cellStyle name="_Portfolio SPlan Base Case.xls Chart 2_Rebuttal Power Costs_Electric Rev Req Model (2009 GRC) Rebuttal 2 2" xfId="3353"/>
    <cellStyle name="_Portfolio SPlan Base Case.xls Chart 2_Rebuttal Power Costs_Electric Rev Req Model (2009 GRC) Rebuttal 3" xfId="3354"/>
    <cellStyle name="_Portfolio SPlan Base Case.xls Chart 2_Rebuttal Power Costs_Electric Rev Req Model (2009 GRC) Rebuttal REmoval of New  WH Solar AdjustMI" xfId="3355"/>
    <cellStyle name="_Portfolio SPlan Base Case.xls Chart 2_Rebuttal Power Costs_Electric Rev Req Model (2009 GRC) Rebuttal REmoval of New  WH Solar AdjustMI 2" xfId="3356"/>
    <cellStyle name="_Portfolio SPlan Base Case.xls Chart 2_Rebuttal Power Costs_Electric Rev Req Model (2009 GRC) Rebuttal REmoval of New  WH Solar AdjustMI 2 2" xfId="3357"/>
    <cellStyle name="_Portfolio SPlan Base Case.xls Chart 2_Rebuttal Power Costs_Electric Rev Req Model (2009 GRC) Rebuttal REmoval of New  WH Solar AdjustMI 3" xfId="3358"/>
    <cellStyle name="_Portfolio SPlan Base Case.xls Chart 2_Rebuttal Power Costs_Electric Rev Req Model (2009 GRC) Revised 01-18-2010" xfId="3359"/>
    <cellStyle name="_Portfolio SPlan Base Case.xls Chart 2_Rebuttal Power Costs_Electric Rev Req Model (2009 GRC) Revised 01-18-2010 2" xfId="3360"/>
    <cellStyle name="_Portfolio SPlan Base Case.xls Chart 2_Rebuttal Power Costs_Electric Rev Req Model (2009 GRC) Revised 01-18-2010 2 2" xfId="3361"/>
    <cellStyle name="_Portfolio SPlan Base Case.xls Chart 2_Rebuttal Power Costs_Electric Rev Req Model (2009 GRC) Revised 01-18-2010 3" xfId="3362"/>
    <cellStyle name="_Portfolio SPlan Base Case.xls Chart 2_Rebuttal Power Costs_Final Order Electric EXHIBIT A-1" xfId="3363"/>
    <cellStyle name="_Portfolio SPlan Base Case.xls Chart 2_Rebuttal Power Costs_Final Order Electric EXHIBIT A-1 2" xfId="3364"/>
    <cellStyle name="_Portfolio SPlan Base Case.xls Chart 2_Rebuttal Power Costs_Final Order Electric EXHIBIT A-1 2 2" xfId="3365"/>
    <cellStyle name="_Portfolio SPlan Base Case.xls Chart 2_Rebuttal Power Costs_Final Order Electric EXHIBIT A-1 3" xfId="3366"/>
    <cellStyle name="_Portfolio SPlan Base Case.xls Chart 2_TENASKA REGULATORY ASSET" xfId="3367"/>
    <cellStyle name="_Portfolio SPlan Base Case.xls Chart 2_TENASKA REGULATORY ASSET 2" xfId="3368"/>
    <cellStyle name="_Portfolio SPlan Base Case.xls Chart 2_TENASKA REGULATORY ASSET 2 2" xfId="3369"/>
    <cellStyle name="_Portfolio SPlan Base Case.xls Chart 2_TENASKA REGULATORY ASSET 3" xfId="3370"/>
    <cellStyle name="_Portfolio SPlan Base Case.xls Chart 3" xfId="3371"/>
    <cellStyle name="_Portfolio SPlan Base Case.xls Chart 3 2" xfId="3372"/>
    <cellStyle name="_Portfolio SPlan Base Case.xls Chart 3 2 2" xfId="3373"/>
    <cellStyle name="_Portfolio SPlan Base Case.xls Chart 3 3" xfId="3374"/>
    <cellStyle name="_Portfolio SPlan Base Case.xls Chart 3_Adj Bench DR 3 for Initial Briefs (Electric)" xfId="3375"/>
    <cellStyle name="_Portfolio SPlan Base Case.xls Chart 3_Adj Bench DR 3 for Initial Briefs (Electric) 2" xfId="3376"/>
    <cellStyle name="_Portfolio SPlan Base Case.xls Chart 3_Adj Bench DR 3 for Initial Briefs (Electric) 2 2" xfId="3377"/>
    <cellStyle name="_Portfolio SPlan Base Case.xls Chart 3_Adj Bench DR 3 for Initial Briefs (Electric) 3" xfId="3378"/>
    <cellStyle name="_Portfolio SPlan Base Case.xls Chart 3_Book2" xfId="3379"/>
    <cellStyle name="_Portfolio SPlan Base Case.xls Chart 3_Book2 2" xfId="3380"/>
    <cellStyle name="_Portfolio SPlan Base Case.xls Chart 3_Book2 2 2" xfId="3381"/>
    <cellStyle name="_Portfolio SPlan Base Case.xls Chart 3_Book2 3" xfId="3382"/>
    <cellStyle name="_Portfolio SPlan Base Case.xls Chart 3_Book2_Adj Bench DR 3 for Initial Briefs (Electric)" xfId="3383"/>
    <cellStyle name="_Portfolio SPlan Base Case.xls Chart 3_Book2_Adj Bench DR 3 for Initial Briefs (Electric) 2" xfId="3384"/>
    <cellStyle name="_Portfolio SPlan Base Case.xls Chart 3_Book2_Adj Bench DR 3 for Initial Briefs (Electric) 2 2" xfId="3385"/>
    <cellStyle name="_Portfolio SPlan Base Case.xls Chart 3_Book2_Adj Bench DR 3 for Initial Briefs (Electric) 3" xfId="3386"/>
    <cellStyle name="_Portfolio SPlan Base Case.xls Chart 3_Book2_Electric Rev Req Model (2009 GRC) Rebuttal" xfId="3387"/>
    <cellStyle name="_Portfolio SPlan Base Case.xls Chart 3_Book2_Electric Rev Req Model (2009 GRC) Rebuttal 2" xfId="3388"/>
    <cellStyle name="_Portfolio SPlan Base Case.xls Chart 3_Book2_Electric Rev Req Model (2009 GRC) Rebuttal 2 2" xfId="3389"/>
    <cellStyle name="_Portfolio SPlan Base Case.xls Chart 3_Book2_Electric Rev Req Model (2009 GRC) Rebuttal 3" xfId="3390"/>
    <cellStyle name="_Portfolio SPlan Base Case.xls Chart 3_Book2_Electric Rev Req Model (2009 GRC) Rebuttal REmoval of New  WH Solar AdjustMI" xfId="3391"/>
    <cellStyle name="_Portfolio SPlan Base Case.xls Chart 3_Book2_Electric Rev Req Model (2009 GRC) Rebuttal REmoval of New  WH Solar AdjustMI 2" xfId="3392"/>
    <cellStyle name="_Portfolio SPlan Base Case.xls Chart 3_Book2_Electric Rev Req Model (2009 GRC) Rebuttal REmoval of New  WH Solar AdjustMI 2 2" xfId="3393"/>
    <cellStyle name="_Portfolio SPlan Base Case.xls Chart 3_Book2_Electric Rev Req Model (2009 GRC) Rebuttal REmoval of New  WH Solar AdjustMI 3" xfId="3394"/>
    <cellStyle name="_Portfolio SPlan Base Case.xls Chart 3_Book2_Electric Rev Req Model (2009 GRC) Revised 01-18-2010" xfId="3395"/>
    <cellStyle name="_Portfolio SPlan Base Case.xls Chart 3_Book2_Electric Rev Req Model (2009 GRC) Revised 01-18-2010 2" xfId="3396"/>
    <cellStyle name="_Portfolio SPlan Base Case.xls Chart 3_Book2_Electric Rev Req Model (2009 GRC) Revised 01-18-2010 2 2" xfId="3397"/>
    <cellStyle name="_Portfolio SPlan Base Case.xls Chart 3_Book2_Electric Rev Req Model (2009 GRC) Revised 01-18-2010 3" xfId="3398"/>
    <cellStyle name="_Portfolio SPlan Base Case.xls Chart 3_Book2_Final Order Electric EXHIBIT A-1" xfId="3399"/>
    <cellStyle name="_Portfolio SPlan Base Case.xls Chart 3_Book2_Final Order Electric EXHIBIT A-1 2" xfId="3400"/>
    <cellStyle name="_Portfolio SPlan Base Case.xls Chart 3_Book2_Final Order Electric EXHIBIT A-1 2 2" xfId="3401"/>
    <cellStyle name="_Portfolio SPlan Base Case.xls Chart 3_Book2_Final Order Electric EXHIBIT A-1 3" xfId="3402"/>
    <cellStyle name="_Portfolio SPlan Base Case.xls Chart 3_Electric Rev Req Model (2009 GRC) " xfId="3403"/>
    <cellStyle name="_Portfolio SPlan Base Case.xls Chart 3_Electric Rev Req Model (2009 GRC)  2" xfId="3404"/>
    <cellStyle name="_Portfolio SPlan Base Case.xls Chart 3_Electric Rev Req Model (2009 GRC)  2 2" xfId="3405"/>
    <cellStyle name="_Portfolio SPlan Base Case.xls Chart 3_Electric Rev Req Model (2009 GRC)  3" xfId="3406"/>
    <cellStyle name="_Portfolio SPlan Base Case.xls Chart 3_Electric Rev Req Model (2009 GRC) Rebuttal" xfId="3407"/>
    <cellStyle name="_Portfolio SPlan Base Case.xls Chart 3_Electric Rev Req Model (2009 GRC) Rebuttal 2" xfId="3408"/>
    <cellStyle name="_Portfolio SPlan Base Case.xls Chart 3_Electric Rev Req Model (2009 GRC) Rebuttal 2 2" xfId="3409"/>
    <cellStyle name="_Portfolio SPlan Base Case.xls Chart 3_Electric Rev Req Model (2009 GRC) Rebuttal 3" xfId="3410"/>
    <cellStyle name="_Portfolio SPlan Base Case.xls Chart 3_Electric Rev Req Model (2009 GRC) Rebuttal REmoval of New  WH Solar AdjustMI" xfId="3411"/>
    <cellStyle name="_Portfolio SPlan Base Case.xls Chart 3_Electric Rev Req Model (2009 GRC) Rebuttal REmoval of New  WH Solar AdjustMI 2" xfId="3412"/>
    <cellStyle name="_Portfolio SPlan Base Case.xls Chart 3_Electric Rev Req Model (2009 GRC) Rebuttal REmoval of New  WH Solar AdjustMI 2 2" xfId="3413"/>
    <cellStyle name="_Portfolio SPlan Base Case.xls Chart 3_Electric Rev Req Model (2009 GRC) Rebuttal REmoval of New  WH Solar AdjustMI 3" xfId="3414"/>
    <cellStyle name="_Portfolio SPlan Base Case.xls Chart 3_Electric Rev Req Model (2009 GRC) Revised 01-18-2010" xfId="3415"/>
    <cellStyle name="_Portfolio SPlan Base Case.xls Chart 3_Electric Rev Req Model (2009 GRC) Revised 01-18-2010 2" xfId="3416"/>
    <cellStyle name="_Portfolio SPlan Base Case.xls Chart 3_Electric Rev Req Model (2009 GRC) Revised 01-18-2010 2 2" xfId="3417"/>
    <cellStyle name="_Portfolio SPlan Base Case.xls Chart 3_Electric Rev Req Model (2009 GRC) Revised 01-18-2010 3" xfId="3418"/>
    <cellStyle name="_Portfolio SPlan Base Case.xls Chart 3_Final Order Electric EXHIBIT A-1" xfId="3419"/>
    <cellStyle name="_Portfolio SPlan Base Case.xls Chart 3_Final Order Electric EXHIBIT A-1 2" xfId="3420"/>
    <cellStyle name="_Portfolio SPlan Base Case.xls Chart 3_Final Order Electric EXHIBIT A-1 2 2" xfId="3421"/>
    <cellStyle name="_Portfolio SPlan Base Case.xls Chart 3_Final Order Electric EXHIBIT A-1 3" xfId="3422"/>
    <cellStyle name="_Portfolio SPlan Base Case.xls Chart 3_Rebuttal Power Costs" xfId="3423"/>
    <cellStyle name="_Portfolio SPlan Base Case.xls Chart 3_Rebuttal Power Costs 2" xfId="3424"/>
    <cellStyle name="_Portfolio SPlan Base Case.xls Chart 3_Rebuttal Power Costs 2 2" xfId="3425"/>
    <cellStyle name="_Portfolio SPlan Base Case.xls Chart 3_Rebuttal Power Costs 3" xfId="3426"/>
    <cellStyle name="_Portfolio SPlan Base Case.xls Chart 3_Rebuttal Power Costs_Adj Bench DR 3 for Initial Briefs (Electric)" xfId="3427"/>
    <cellStyle name="_Portfolio SPlan Base Case.xls Chart 3_Rebuttal Power Costs_Adj Bench DR 3 for Initial Briefs (Electric) 2" xfId="3428"/>
    <cellStyle name="_Portfolio SPlan Base Case.xls Chart 3_Rebuttal Power Costs_Adj Bench DR 3 for Initial Briefs (Electric) 2 2" xfId="3429"/>
    <cellStyle name="_Portfolio SPlan Base Case.xls Chart 3_Rebuttal Power Costs_Adj Bench DR 3 for Initial Briefs (Electric) 3" xfId="3430"/>
    <cellStyle name="_Portfolio SPlan Base Case.xls Chart 3_Rebuttal Power Costs_Electric Rev Req Model (2009 GRC) Rebuttal" xfId="3431"/>
    <cellStyle name="_Portfolio SPlan Base Case.xls Chart 3_Rebuttal Power Costs_Electric Rev Req Model (2009 GRC) Rebuttal 2" xfId="3432"/>
    <cellStyle name="_Portfolio SPlan Base Case.xls Chart 3_Rebuttal Power Costs_Electric Rev Req Model (2009 GRC) Rebuttal 2 2" xfId="3433"/>
    <cellStyle name="_Portfolio SPlan Base Case.xls Chart 3_Rebuttal Power Costs_Electric Rev Req Model (2009 GRC) Rebuttal 3" xfId="3434"/>
    <cellStyle name="_Portfolio SPlan Base Case.xls Chart 3_Rebuttal Power Costs_Electric Rev Req Model (2009 GRC) Rebuttal REmoval of New  WH Solar AdjustMI" xfId="3435"/>
    <cellStyle name="_Portfolio SPlan Base Case.xls Chart 3_Rebuttal Power Costs_Electric Rev Req Model (2009 GRC) Rebuttal REmoval of New  WH Solar AdjustMI 2" xfId="3436"/>
    <cellStyle name="_Portfolio SPlan Base Case.xls Chart 3_Rebuttal Power Costs_Electric Rev Req Model (2009 GRC) Rebuttal REmoval of New  WH Solar AdjustMI 2 2" xfId="3437"/>
    <cellStyle name="_Portfolio SPlan Base Case.xls Chart 3_Rebuttal Power Costs_Electric Rev Req Model (2009 GRC) Rebuttal REmoval of New  WH Solar AdjustMI 3" xfId="3438"/>
    <cellStyle name="_Portfolio SPlan Base Case.xls Chart 3_Rebuttal Power Costs_Electric Rev Req Model (2009 GRC) Revised 01-18-2010" xfId="3439"/>
    <cellStyle name="_Portfolio SPlan Base Case.xls Chart 3_Rebuttal Power Costs_Electric Rev Req Model (2009 GRC) Revised 01-18-2010 2" xfId="3440"/>
    <cellStyle name="_Portfolio SPlan Base Case.xls Chart 3_Rebuttal Power Costs_Electric Rev Req Model (2009 GRC) Revised 01-18-2010 2 2" xfId="3441"/>
    <cellStyle name="_Portfolio SPlan Base Case.xls Chart 3_Rebuttal Power Costs_Electric Rev Req Model (2009 GRC) Revised 01-18-2010 3" xfId="3442"/>
    <cellStyle name="_Portfolio SPlan Base Case.xls Chart 3_Rebuttal Power Costs_Final Order Electric EXHIBIT A-1" xfId="3443"/>
    <cellStyle name="_Portfolio SPlan Base Case.xls Chart 3_Rebuttal Power Costs_Final Order Electric EXHIBIT A-1 2" xfId="3444"/>
    <cellStyle name="_Portfolio SPlan Base Case.xls Chart 3_Rebuttal Power Costs_Final Order Electric EXHIBIT A-1 2 2" xfId="3445"/>
    <cellStyle name="_Portfolio SPlan Base Case.xls Chart 3_Rebuttal Power Costs_Final Order Electric EXHIBIT A-1 3" xfId="3446"/>
    <cellStyle name="_Portfolio SPlan Base Case.xls Chart 3_TENASKA REGULATORY ASSET" xfId="3447"/>
    <cellStyle name="_Portfolio SPlan Base Case.xls Chart 3_TENASKA REGULATORY ASSET 2" xfId="3448"/>
    <cellStyle name="_Portfolio SPlan Base Case.xls Chart 3_TENASKA REGULATORY ASSET 2 2" xfId="3449"/>
    <cellStyle name="_Portfolio SPlan Base Case.xls Chart 3_TENASKA REGULATORY ASSET 3" xfId="3450"/>
    <cellStyle name="_Power Cost Value Copy 11.30.05 gas 1.09.06 AURORA at 1.10.06" xfId="3451"/>
    <cellStyle name="_Power Cost Value Copy 11.30.05 gas 1.09.06 AURORA at 1.10.06 2" xfId="3452"/>
    <cellStyle name="_Power Cost Value Copy 11.30.05 gas 1.09.06 AURORA at 1.10.06 2 2" xfId="3453"/>
    <cellStyle name="_Power Cost Value Copy 11.30.05 gas 1.09.06 AURORA at 1.10.06 2 2 2" xfId="3454"/>
    <cellStyle name="_Power Cost Value Copy 11.30.05 gas 1.09.06 AURORA at 1.10.06 2 3" xfId="3455"/>
    <cellStyle name="_Power Cost Value Copy 11.30.05 gas 1.09.06 AURORA at 1.10.06 3" xfId="3456"/>
    <cellStyle name="_Power Cost Value Copy 11.30.05 gas 1.09.06 AURORA at 1.10.06 3 2" xfId="3457"/>
    <cellStyle name="_Power Cost Value Copy 11.30.05 gas 1.09.06 AURORA at 1.10.06 4" xfId="3458"/>
    <cellStyle name="_Power Cost Value Copy 11.30.05 gas 1.09.06 AURORA at 1.10.06_04 07E Wild Horse Wind Expansion (C) (2)" xfId="3459"/>
    <cellStyle name="_Power Cost Value Copy 11.30.05 gas 1.09.06 AURORA at 1.10.06_04 07E Wild Horse Wind Expansion (C) (2) 2" xfId="3460"/>
    <cellStyle name="_Power Cost Value Copy 11.30.05 gas 1.09.06 AURORA at 1.10.06_04 07E Wild Horse Wind Expansion (C) (2) 2 2" xfId="3461"/>
    <cellStyle name="_Power Cost Value Copy 11.30.05 gas 1.09.06 AURORA at 1.10.06_04 07E Wild Horse Wind Expansion (C) (2) 3" xfId="3462"/>
    <cellStyle name="_Power Cost Value Copy 11.30.05 gas 1.09.06 AURORA at 1.10.06_04 07E Wild Horse Wind Expansion (C) (2)_Adj Bench DR 3 for Initial Briefs (Electric)" xfId="3463"/>
    <cellStyle name="_Power Cost Value Copy 11.30.05 gas 1.09.06 AURORA at 1.10.06_04 07E Wild Horse Wind Expansion (C) (2)_Adj Bench DR 3 for Initial Briefs (Electric) 2" xfId="3464"/>
    <cellStyle name="_Power Cost Value Copy 11.30.05 gas 1.09.06 AURORA at 1.10.06_04 07E Wild Horse Wind Expansion (C) (2)_Adj Bench DR 3 for Initial Briefs (Electric) 2 2" xfId="3465"/>
    <cellStyle name="_Power Cost Value Copy 11.30.05 gas 1.09.06 AURORA at 1.10.06_04 07E Wild Horse Wind Expansion (C) (2)_Adj Bench DR 3 for Initial Briefs (Electric) 3" xfId="3466"/>
    <cellStyle name="_Power Cost Value Copy 11.30.05 gas 1.09.06 AURORA at 1.10.06_04 07E Wild Horse Wind Expansion (C) (2)_Electric Rev Req Model (2009 GRC) " xfId="3467"/>
    <cellStyle name="_Power Cost Value Copy 11.30.05 gas 1.09.06 AURORA at 1.10.06_04 07E Wild Horse Wind Expansion (C) (2)_Electric Rev Req Model (2009 GRC)  2" xfId="3468"/>
    <cellStyle name="_Power Cost Value Copy 11.30.05 gas 1.09.06 AURORA at 1.10.06_04 07E Wild Horse Wind Expansion (C) (2)_Electric Rev Req Model (2009 GRC)  2 2" xfId="3469"/>
    <cellStyle name="_Power Cost Value Copy 11.30.05 gas 1.09.06 AURORA at 1.10.06_04 07E Wild Horse Wind Expansion (C) (2)_Electric Rev Req Model (2009 GRC)  3" xfId="3470"/>
    <cellStyle name="_Power Cost Value Copy 11.30.05 gas 1.09.06 AURORA at 1.10.06_04 07E Wild Horse Wind Expansion (C) (2)_Electric Rev Req Model (2009 GRC) Rebuttal" xfId="3471"/>
    <cellStyle name="_Power Cost Value Copy 11.30.05 gas 1.09.06 AURORA at 1.10.06_04 07E Wild Horse Wind Expansion (C) (2)_Electric Rev Req Model (2009 GRC) Rebuttal 2" xfId="3472"/>
    <cellStyle name="_Power Cost Value Copy 11.30.05 gas 1.09.06 AURORA at 1.10.06_04 07E Wild Horse Wind Expansion (C) (2)_Electric Rev Req Model (2009 GRC) Rebuttal 2 2" xfId="3473"/>
    <cellStyle name="_Power Cost Value Copy 11.30.05 gas 1.09.06 AURORA at 1.10.06_04 07E Wild Horse Wind Expansion (C) (2)_Electric Rev Req Model (2009 GRC) Rebuttal 3" xfId="3474"/>
    <cellStyle name="_Power Cost Value Copy 11.30.05 gas 1.09.06 AURORA at 1.10.06_04 07E Wild Horse Wind Expansion (C) (2)_Electric Rev Req Model (2009 GRC) Rebuttal REmoval of New  WH Solar AdjustMI" xfId="3475"/>
    <cellStyle name="_Power Cost Value Copy 11.30.05 gas 1.09.06 AURORA at 1.10.06_04 07E Wild Horse Wind Expansion (C) (2)_Electric Rev Req Model (2009 GRC) Rebuttal REmoval of New  WH Solar AdjustMI 2" xfId="3476"/>
    <cellStyle name="_Power Cost Value Copy 11.30.05 gas 1.09.06 AURORA at 1.10.06_04 07E Wild Horse Wind Expansion (C) (2)_Electric Rev Req Model (2009 GRC) Rebuttal REmoval of New  WH Solar AdjustMI 2 2" xfId="3477"/>
    <cellStyle name="_Power Cost Value Copy 11.30.05 gas 1.09.06 AURORA at 1.10.06_04 07E Wild Horse Wind Expansion (C) (2)_Electric Rev Req Model (2009 GRC) Rebuttal REmoval of New  WH Solar AdjustMI 3" xfId="3478"/>
    <cellStyle name="_Power Cost Value Copy 11.30.05 gas 1.09.06 AURORA at 1.10.06_04 07E Wild Horse Wind Expansion (C) (2)_Electric Rev Req Model (2009 GRC) Revised 01-18-2010" xfId="3479"/>
    <cellStyle name="_Power Cost Value Copy 11.30.05 gas 1.09.06 AURORA at 1.10.06_04 07E Wild Horse Wind Expansion (C) (2)_Electric Rev Req Model (2009 GRC) Revised 01-18-2010 2" xfId="3480"/>
    <cellStyle name="_Power Cost Value Copy 11.30.05 gas 1.09.06 AURORA at 1.10.06_04 07E Wild Horse Wind Expansion (C) (2)_Electric Rev Req Model (2009 GRC) Revised 01-18-2010 2 2" xfId="3481"/>
    <cellStyle name="_Power Cost Value Copy 11.30.05 gas 1.09.06 AURORA at 1.10.06_04 07E Wild Horse Wind Expansion (C) (2)_Electric Rev Req Model (2009 GRC) Revised 01-18-2010 3" xfId="3482"/>
    <cellStyle name="_Power Cost Value Copy 11.30.05 gas 1.09.06 AURORA at 1.10.06_04 07E Wild Horse Wind Expansion (C) (2)_Final Order Electric EXHIBIT A-1" xfId="3483"/>
    <cellStyle name="_Power Cost Value Copy 11.30.05 gas 1.09.06 AURORA at 1.10.06_04 07E Wild Horse Wind Expansion (C) (2)_Final Order Electric EXHIBIT A-1 2" xfId="3484"/>
    <cellStyle name="_Power Cost Value Copy 11.30.05 gas 1.09.06 AURORA at 1.10.06_04 07E Wild Horse Wind Expansion (C) (2)_Final Order Electric EXHIBIT A-1 2 2" xfId="3485"/>
    <cellStyle name="_Power Cost Value Copy 11.30.05 gas 1.09.06 AURORA at 1.10.06_04 07E Wild Horse Wind Expansion (C) (2)_Final Order Electric EXHIBIT A-1 3" xfId="3486"/>
    <cellStyle name="_Power Cost Value Copy 11.30.05 gas 1.09.06 AURORA at 1.10.06_04 07E Wild Horse Wind Expansion (C) (2)_TENASKA REGULATORY ASSET" xfId="3487"/>
    <cellStyle name="_Power Cost Value Copy 11.30.05 gas 1.09.06 AURORA at 1.10.06_04 07E Wild Horse Wind Expansion (C) (2)_TENASKA REGULATORY ASSET 2" xfId="3488"/>
    <cellStyle name="_Power Cost Value Copy 11.30.05 gas 1.09.06 AURORA at 1.10.06_04 07E Wild Horse Wind Expansion (C) (2)_TENASKA REGULATORY ASSET 2 2" xfId="3489"/>
    <cellStyle name="_Power Cost Value Copy 11.30.05 gas 1.09.06 AURORA at 1.10.06_04 07E Wild Horse Wind Expansion (C) (2)_TENASKA REGULATORY ASSET 3" xfId="3490"/>
    <cellStyle name="_Power Cost Value Copy 11.30.05 gas 1.09.06 AURORA at 1.10.06_16.37E Wild Horse Expansion DeferralRevwrkingfile SF" xfId="3491"/>
    <cellStyle name="_Power Cost Value Copy 11.30.05 gas 1.09.06 AURORA at 1.10.06_16.37E Wild Horse Expansion DeferralRevwrkingfile SF 2" xfId="3492"/>
    <cellStyle name="_Power Cost Value Copy 11.30.05 gas 1.09.06 AURORA at 1.10.06_16.37E Wild Horse Expansion DeferralRevwrkingfile SF 2 2" xfId="3493"/>
    <cellStyle name="_Power Cost Value Copy 11.30.05 gas 1.09.06 AURORA at 1.10.06_16.37E Wild Horse Expansion DeferralRevwrkingfile SF 3" xfId="3494"/>
    <cellStyle name="_Power Cost Value Copy 11.30.05 gas 1.09.06 AURORA at 1.10.06_2010 PTC's July1_Dec31 2010 " xfId="3495"/>
    <cellStyle name="_Power Cost Value Copy 11.30.05 gas 1.09.06 AURORA at 1.10.06_2010 PTC's Sept10_Aug11 (Version 4)" xfId="3496"/>
    <cellStyle name="_Power Cost Value Copy 11.30.05 gas 1.09.06 AURORA at 1.10.06_4 31 Regulatory Assets and Liabilities  7 06- Exhibit D" xfId="3497"/>
    <cellStyle name="_Power Cost Value Copy 11.30.05 gas 1.09.06 AURORA at 1.10.06_4 31 Regulatory Assets and Liabilities  7 06- Exhibit D 2" xfId="3498"/>
    <cellStyle name="_Power Cost Value Copy 11.30.05 gas 1.09.06 AURORA at 1.10.06_4 31 Regulatory Assets and Liabilities  7 06- Exhibit D 2 2" xfId="3499"/>
    <cellStyle name="_Power Cost Value Copy 11.30.05 gas 1.09.06 AURORA at 1.10.06_4 31 Regulatory Assets and Liabilities  7 06- Exhibit D 3" xfId="3500"/>
    <cellStyle name="_Power Cost Value Copy 11.30.05 gas 1.09.06 AURORA at 1.10.06_4 32 Regulatory Assets and Liabilities  7 06- Exhibit D" xfId="3501"/>
    <cellStyle name="_Power Cost Value Copy 11.30.05 gas 1.09.06 AURORA at 1.10.06_4 32 Regulatory Assets and Liabilities  7 06- Exhibit D 2" xfId="3502"/>
    <cellStyle name="_Power Cost Value Copy 11.30.05 gas 1.09.06 AURORA at 1.10.06_4 32 Regulatory Assets and Liabilities  7 06- Exhibit D 2 2" xfId="3503"/>
    <cellStyle name="_Power Cost Value Copy 11.30.05 gas 1.09.06 AURORA at 1.10.06_4 32 Regulatory Assets and Liabilities  7 06- Exhibit D 3" xfId="3504"/>
    <cellStyle name="_Power Cost Value Copy 11.30.05 gas 1.09.06 AURORA at 1.10.06_Att B to RECs proceeds proposal" xfId="3505"/>
    <cellStyle name="_Power Cost Value Copy 11.30.05 gas 1.09.06 AURORA at 1.10.06_Backup for Attachment B 2010-09-09" xfId="3506"/>
    <cellStyle name="_Power Cost Value Copy 11.30.05 gas 1.09.06 AURORA at 1.10.06_Bench Request - Attachment B" xfId="3507"/>
    <cellStyle name="_Power Cost Value Copy 11.30.05 gas 1.09.06 AURORA at 1.10.06_Book2" xfId="3508"/>
    <cellStyle name="_Power Cost Value Copy 11.30.05 gas 1.09.06 AURORA at 1.10.06_Book2 2" xfId="3509"/>
    <cellStyle name="_Power Cost Value Copy 11.30.05 gas 1.09.06 AURORA at 1.10.06_Book2 2 2" xfId="3510"/>
    <cellStyle name="_Power Cost Value Copy 11.30.05 gas 1.09.06 AURORA at 1.10.06_Book2 3" xfId="3511"/>
    <cellStyle name="_Power Cost Value Copy 11.30.05 gas 1.09.06 AURORA at 1.10.06_Book2_Adj Bench DR 3 for Initial Briefs (Electric)" xfId="3512"/>
    <cellStyle name="_Power Cost Value Copy 11.30.05 gas 1.09.06 AURORA at 1.10.06_Book2_Adj Bench DR 3 for Initial Briefs (Electric) 2" xfId="3513"/>
    <cellStyle name="_Power Cost Value Copy 11.30.05 gas 1.09.06 AURORA at 1.10.06_Book2_Adj Bench DR 3 for Initial Briefs (Electric) 2 2" xfId="3514"/>
    <cellStyle name="_Power Cost Value Copy 11.30.05 gas 1.09.06 AURORA at 1.10.06_Book2_Adj Bench DR 3 for Initial Briefs (Electric) 3" xfId="3515"/>
    <cellStyle name="_Power Cost Value Copy 11.30.05 gas 1.09.06 AURORA at 1.10.06_Book2_Electric Rev Req Model (2009 GRC) Rebuttal" xfId="3516"/>
    <cellStyle name="_Power Cost Value Copy 11.30.05 gas 1.09.06 AURORA at 1.10.06_Book2_Electric Rev Req Model (2009 GRC) Rebuttal 2" xfId="3517"/>
    <cellStyle name="_Power Cost Value Copy 11.30.05 gas 1.09.06 AURORA at 1.10.06_Book2_Electric Rev Req Model (2009 GRC) Rebuttal 2 2" xfId="3518"/>
    <cellStyle name="_Power Cost Value Copy 11.30.05 gas 1.09.06 AURORA at 1.10.06_Book2_Electric Rev Req Model (2009 GRC) Rebuttal 3" xfId="3519"/>
    <cellStyle name="_Power Cost Value Copy 11.30.05 gas 1.09.06 AURORA at 1.10.06_Book2_Electric Rev Req Model (2009 GRC) Rebuttal REmoval of New  WH Solar AdjustMI" xfId="3520"/>
    <cellStyle name="_Power Cost Value Copy 11.30.05 gas 1.09.06 AURORA at 1.10.06_Book2_Electric Rev Req Model (2009 GRC) Rebuttal REmoval of New  WH Solar AdjustMI 2" xfId="3521"/>
    <cellStyle name="_Power Cost Value Copy 11.30.05 gas 1.09.06 AURORA at 1.10.06_Book2_Electric Rev Req Model (2009 GRC) Rebuttal REmoval of New  WH Solar AdjustMI 2 2" xfId="3522"/>
    <cellStyle name="_Power Cost Value Copy 11.30.05 gas 1.09.06 AURORA at 1.10.06_Book2_Electric Rev Req Model (2009 GRC) Rebuttal REmoval of New  WH Solar AdjustMI 3" xfId="3523"/>
    <cellStyle name="_Power Cost Value Copy 11.30.05 gas 1.09.06 AURORA at 1.10.06_Book2_Electric Rev Req Model (2009 GRC) Revised 01-18-2010" xfId="3524"/>
    <cellStyle name="_Power Cost Value Copy 11.30.05 gas 1.09.06 AURORA at 1.10.06_Book2_Electric Rev Req Model (2009 GRC) Revised 01-18-2010 2" xfId="3525"/>
    <cellStyle name="_Power Cost Value Copy 11.30.05 gas 1.09.06 AURORA at 1.10.06_Book2_Electric Rev Req Model (2009 GRC) Revised 01-18-2010 2 2" xfId="3526"/>
    <cellStyle name="_Power Cost Value Copy 11.30.05 gas 1.09.06 AURORA at 1.10.06_Book2_Electric Rev Req Model (2009 GRC) Revised 01-18-2010 3" xfId="3527"/>
    <cellStyle name="_Power Cost Value Copy 11.30.05 gas 1.09.06 AURORA at 1.10.06_Book2_Final Order Electric EXHIBIT A-1" xfId="3528"/>
    <cellStyle name="_Power Cost Value Copy 11.30.05 gas 1.09.06 AURORA at 1.10.06_Book2_Final Order Electric EXHIBIT A-1 2" xfId="3529"/>
    <cellStyle name="_Power Cost Value Copy 11.30.05 gas 1.09.06 AURORA at 1.10.06_Book2_Final Order Electric EXHIBIT A-1 2 2" xfId="3530"/>
    <cellStyle name="_Power Cost Value Copy 11.30.05 gas 1.09.06 AURORA at 1.10.06_Book2_Final Order Electric EXHIBIT A-1 3" xfId="3531"/>
    <cellStyle name="_Power Cost Value Copy 11.30.05 gas 1.09.06 AURORA at 1.10.06_Book4" xfId="3532"/>
    <cellStyle name="_Power Cost Value Copy 11.30.05 gas 1.09.06 AURORA at 1.10.06_Book4 2" xfId="3533"/>
    <cellStyle name="_Power Cost Value Copy 11.30.05 gas 1.09.06 AURORA at 1.10.06_Book4 2 2" xfId="3534"/>
    <cellStyle name="_Power Cost Value Copy 11.30.05 gas 1.09.06 AURORA at 1.10.06_Book4 3" xfId="3535"/>
    <cellStyle name="_Power Cost Value Copy 11.30.05 gas 1.09.06 AURORA at 1.10.06_Book9" xfId="3536"/>
    <cellStyle name="_Power Cost Value Copy 11.30.05 gas 1.09.06 AURORA at 1.10.06_Book9 2" xfId="3537"/>
    <cellStyle name="_Power Cost Value Copy 11.30.05 gas 1.09.06 AURORA at 1.10.06_Book9 2 2" xfId="3538"/>
    <cellStyle name="_Power Cost Value Copy 11.30.05 gas 1.09.06 AURORA at 1.10.06_Book9 3" xfId="3539"/>
    <cellStyle name="_Power Cost Value Copy 11.30.05 gas 1.09.06 AURORA at 1.10.06_Check the Interest Calculation" xfId="3540"/>
    <cellStyle name="_Power Cost Value Copy 11.30.05 gas 1.09.06 AURORA at 1.10.06_Check the Interest Calculation_Scenario 1 REC vs PTC Offset" xfId="3541"/>
    <cellStyle name="_Power Cost Value Copy 11.30.05 gas 1.09.06 AURORA at 1.10.06_Check the Interest Calculation_Scenario 3" xfId="3542"/>
    <cellStyle name="_Power Cost Value Copy 11.30.05 gas 1.09.06 AURORA at 1.10.06_Direct Assignment Distribution Plant 2008" xfId="3543"/>
    <cellStyle name="_Power Cost Value Copy 11.30.05 gas 1.09.06 AURORA at 1.10.06_Direct Assignment Distribution Plant 2008 2" xfId="3544"/>
    <cellStyle name="_Power Cost Value Copy 11.30.05 gas 1.09.06 AURORA at 1.10.06_Direct Assignment Distribution Plant 2008 2 2" xfId="3545"/>
    <cellStyle name="_Power Cost Value Copy 11.30.05 gas 1.09.06 AURORA at 1.10.06_Direct Assignment Distribution Plant 2008 2 2 2" xfId="3546"/>
    <cellStyle name="_Power Cost Value Copy 11.30.05 gas 1.09.06 AURORA at 1.10.06_Direct Assignment Distribution Plant 2008 2 3" xfId="3547"/>
    <cellStyle name="_Power Cost Value Copy 11.30.05 gas 1.09.06 AURORA at 1.10.06_Direct Assignment Distribution Plant 2008 2 3 2" xfId="3548"/>
    <cellStyle name="_Power Cost Value Copy 11.30.05 gas 1.09.06 AURORA at 1.10.06_Direct Assignment Distribution Plant 2008 2 4" xfId="3549"/>
    <cellStyle name="_Power Cost Value Copy 11.30.05 gas 1.09.06 AURORA at 1.10.06_Direct Assignment Distribution Plant 2008 2 4 2" xfId="3550"/>
    <cellStyle name="_Power Cost Value Copy 11.30.05 gas 1.09.06 AURORA at 1.10.06_Direct Assignment Distribution Plant 2008 3" xfId="3551"/>
    <cellStyle name="_Power Cost Value Copy 11.30.05 gas 1.09.06 AURORA at 1.10.06_Direct Assignment Distribution Plant 2008 3 2" xfId="3552"/>
    <cellStyle name="_Power Cost Value Copy 11.30.05 gas 1.09.06 AURORA at 1.10.06_Direct Assignment Distribution Plant 2008 4" xfId="3553"/>
    <cellStyle name="_Power Cost Value Copy 11.30.05 gas 1.09.06 AURORA at 1.10.06_Direct Assignment Distribution Plant 2008 4 2" xfId="3554"/>
    <cellStyle name="_Power Cost Value Copy 11.30.05 gas 1.09.06 AURORA at 1.10.06_Direct Assignment Distribution Plant 2008 5" xfId="3555"/>
    <cellStyle name="_Power Cost Value Copy 11.30.05 gas 1.09.06 AURORA at 1.10.06_Electric COS Inputs" xfId="3556"/>
    <cellStyle name="_Power Cost Value Copy 11.30.05 gas 1.09.06 AURORA at 1.10.06_Electric COS Inputs 2" xfId="3557"/>
    <cellStyle name="_Power Cost Value Copy 11.30.05 gas 1.09.06 AURORA at 1.10.06_Electric COS Inputs 2 2" xfId="3558"/>
    <cellStyle name="_Power Cost Value Copy 11.30.05 gas 1.09.06 AURORA at 1.10.06_Electric COS Inputs 2 2 2" xfId="3559"/>
    <cellStyle name="_Power Cost Value Copy 11.30.05 gas 1.09.06 AURORA at 1.10.06_Electric COS Inputs 2 3" xfId="3560"/>
    <cellStyle name="_Power Cost Value Copy 11.30.05 gas 1.09.06 AURORA at 1.10.06_Electric COS Inputs 2 3 2" xfId="3561"/>
    <cellStyle name="_Power Cost Value Copy 11.30.05 gas 1.09.06 AURORA at 1.10.06_Electric COS Inputs 2 4" xfId="3562"/>
    <cellStyle name="_Power Cost Value Copy 11.30.05 gas 1.09.06 AURORA at 1.10.06_Electric COS Inputs 2 4 2" xfId="3563"/>
    <cellStyle name="_Power Cost Value Copy 11.30.05 gas 1.09.06 AURORA at 1.10.06_Electric COS Inputs 3" xfId="3564"/>
    <cellStyle name="_Power Cost Value Copy 11.30.05 gas 1.09.06 AURORA at 1.10.06_Electric COS Inputs 3 2" xfId="3565"/>
    <cellStyle name="_Power Cost Value Copy 11.30.05 gas 1.09.06 AURORA at 1.10.06_Electric COS Inputs 4" xfId="3566"/>
    <cellStyle name="_Power Cost Value Copy 11.30.05 gas 1.09.06 AURORA at 1.10.06_Electric COS Inputs 4 2" xfId="3567"/>
    <cellStyle name="_Power Cost Value Copy 11.30.05 gas 1.09.06 AURORA at 1.10.06_Electric COS Inputs 5" xfId="3568"/>
    <cellStyle name="_Power Cost Value Copy 11.30.05 gas 1.09.06 AURORA at 1.10.06_Electric Rate Spread and Rate Design 3.23.09" xfId="3569"/>
    <cellStyle name="_Power Cost Value Copy 11.30.05 gas 1.09.06 AURORA at 1.10.06_Electric Rate Spread and Rate Design 3.23.09 2" xfId="3570"/>
    <cellStyle name="_Power Cost Value Copy 11.30.05 gas 1.09.06 AURORA at 1.10.06_Electric Rate Spread and Rate Design 3.23.09 2 2" xfId="3571"/>
    <cellStyle name="_Power Cost Value Copy 11.30.05 gas 1.09.06 AURORA at 1.10.06_Electric Rate Spread and Rate Design 3.23.09 2 2 2" xfId="3572"/>
    <cellStyle name="_Power Cost Value Copy 11.30.05 gas 1.09.06 AURORA at 1.10.06_Electric Rate Spread and Rate Design 3.23.09 2 3" xfId="3573"/>
    <cellStyle name="_Power Cost Value Copy 11.30.05 gas 1.09.06 AURORA at 1.10.06_Electric Rate Spread and Rate Design 3.23.09 2 3 2" xfId="3574"/>
    <cellStyle name="_Power Cost Value Copy 11.30.05 gas 1.09.06 AURORA at 1.10.06_Electric Rate Spread and Rate Design 3.23.09 2 4" xfId="3575"/>
    <cellStyle name="_Power Cost Value Copy 11.30.05 gas 1.09.06 AURORA at 1.10.06_Electric Rate Spread and Rate Design 3.23.09 2 4 2" xfId="3576"/>
    <cellStyle name="_Power Cost Value Copy 11.30.05 gas 1.09.06 AURORA at 1.10.06_Electric Rate Spread and Rate Design 3.23.09 3" xfId="3577"/>
    <cellStyle name="_Power Cost Value Copy 11.30.05 gas 1.09.06 AURORA at 1.10.06_Electric Rate Spread and Rate Design 3.23.09 3 2" xfId="3578"/>
    <cellStyle name="_Power Cost Value Copy 11.30.05 gas 1.09.06 AURORA at 1.10.06_Electric Rate Spread and Rate Design 3.23.09 4" xfId="3579"/>
    <cellStyle name="_Power Cost Value Copy 11.30.05 gas 1.09.06 AURORA at 1.10.06_Electric Rate Spread and Rate Design 3.23.09 4 2" xfId="3580"/>
    <cellStyle name="_Power Cost Value Copy 11.30.05 gas 1.09.06 AURORA at 1.10.06_Electric Rate Spread and Rate Design 3.23.09 5" xfId="3581"/>
    <cellStyle name="_Power Cost Value Copy 11.30.05 gas 1.09.06 AURORA at 1.10.06_INPUTS" xfId="3582"/>
    <cellStyle name="_Power Cost Value Copy 11.30.05 gas 1.09.06 AURORA at 1.10.06_INPUTS 2" xfId="3583"/>
    <cellStyle name="_Power Cost Value Copy 11.30.05 gas 1.09.06 AURORA at 1.10.06_INPUTS 2 2" xfId="3584"/>
    <cellStyle name="_Power Cost Value Copy 11.30.05 gas 1.09.06 AURORA at 1.10.06_INPUTS 2 2 2" xfId="3585"/>
    <cellStyle name="_Power Cost Value Copy 11.30.05 gas 1.09.06 AURORA at 1.10.06_INPUTS 2 3" xfId="3586"/>
    <cellStyle name="_Power Cost Value Copy 11.30.05 gas 1.09.06 AURORA at 1.10.06_INPUTS 2 3 2" xfId="3587"/>
    <cellStyle name="_Power Cost Value Copy 11.30.05 gas 1.09.06 AURORA at 1.10.06_INPUTS 2 4" xfId="3588"/>
    <cellStyle name="_Power Cost Value Copy 11.30.05 gas 1.09.06 AURORA at 1.10.06_INPUTS 2 4 2" xfId="3589"/>
    <cellStyle name="_Power Cost Value Copy 11.30.05 gas 1.09.06 AURORA at 1.10.06_INPUTS 3" xfId="3590"/>
    <cellStyle name="_Power Cost Value Copy 11.30.05 gas 1.09.06 AURORA at 1.10.06_INPUTS 3 2" xfId="3591"/>
    <cellStyle name="_Power Cost Value Copy 11.30.05 gas 1.09.06 AURORA at 1.10.06_INPUTS 4" xfId="3592"/>
    <cellStyle name="_Power Cost Value Copy 11.30.05 gas 1.09.06 AURORA at 1.10.06_INPUTS 4 2" xfId="3593"/>
    <cellStyle name="_Power Cost Value Copy 11.30.05 gas 1.09.06 AURORA at 1.10.06_INPUTS 5" xfId="3594"/>
    <cellStyle name="_Power Cost Value Copy 11.30.05 gas 1.09.06 AURORA at 1.10.06_Leased Transformer &amp; Substation Plant &amp; Rev 12-2009" xfId="3595"/>
    <cellStyle name="_Power Cost Value Copy 11.30.05 gas 1.09.06 AURORA at 1.10.06_Leased Transformer &amp; Substation Plant &amp; Rev 12-2009 2" xfId="3596"/>
    <cellStyle name="_Power Cost Value Copy 11.30.05 gas 1.09.06 AURORA at 1.10.06_Leased Transformer &amp; Substation Plant &amp; Rev 12-2009 2 2" xfId="3597"/>
    <cellStyle name="_Power Cost Value Copy 11.30.05 gas 1.09.06 AURORA at 1.10.06_Leased Transformer &amp; Substation Plant &amp; Rev 12-2009 2 2 2" xfId="3598"/>
    <cellStyle name="_Power Cost Value Copy 11.30.05 gas 1.09.06 AURORA at 1.10.06_Leased Transformer &amp; Substation Plant &amp; Rev 12-2009 2 3" xfId="3599"/>
    <cellStyle name="_Power Cost Value Copy 11.30.05 gas 1.09.06 AURORA at 1.10.06_Leased Transformer &amp; Substation Plant &amp; Rev 12-2009 2 3 2" xfId="3600"/>
    <cellStyle name="_Power Cost Value Copy 11.30.05 gas 1.09.06 AURORA at 1.10.06_Leased Transformer &amp; Substation Plant &amp; Rev 12-2009 2 4" xfId="3601"/>
    <cellStyle name="_Power Cost Value Copy 11.30.05 gas 1.09.06 AURORA at 1.10.06_Leased Transformer &amp; Substation Plant &amp; Rev 12-2009 2 4 2" xfId="3602"/>
    <cellStyle name="_Power Cost Value Copy 11.30.05 gas 1.09.06 AURORA at 1.10.06_Leased Transformer &amp; Substation Plant &amp; Rev 12-2009 3" xfId="3603"/>
    <cellStyle name="_Power Cost Value Copy 11.30.05 gas 1.09.06 AURORA at 1.10.06_Leased Transformer &amp; Substation Plant &amp; Rev 12-2009 3 2" xfId="3604"/>
    <cellStyle name="_Power Cost Value Copy 11.30.05 gas 1.09.06 AURORA at 1.10.06_Leased Transformer &amp; Substation Plant &amp; Rev 12-2009 4" xfId="3605"/>
    <cellStyle name="_Power Cost Value Copy 11.30.05 gas 1.09.06 AURORA at 1.10.06_Leased Transformer &amp; Substation Plant &amp; Rev 12-2009 4 2" xfId="3606"/>
    <cellStyle name="_Power Cost Value Copy 11.30.05 gas 1.09.06 AURORA at 1.10.06_Leased Transformer &amp; Substation Plant &amp; Rev 12-2009 5" xfId="3607"/>
    <cellStyle name="_Power Cost Value Copy 11.30.05 gas 1.09.06 AURORA at 1.10.06_Power Costs - Comparison bx Rbtl-Staff-Jt-PC" xfId="3608"/>
    <cellStyle name="_Power Cost Value Copy 11.30.05 gas 1.09.06 AURORA at 1.10.06_Power Costs - Comparison bx Rbtl-Staff-Jt-PC 2" xfId="3609"/>
    <cellStyle name="_Power Cost Value Copy 11.30.05 gas 1.09.06 AURORA at 1.10.06_Power Costs - Comparison bx Rbtl-Staff-Jt-PC 2 2" xfId="3610"/>
    <cellStyle name="_Power Cost Value Copy 11.30.05 gas 1.09.06 AURORA at 1.10.06_Power Costs - Comparison bx Rbtl-Staff-Jt-PC 3" xfId="3611"/>
    <cellStyle name="_Power Cost Value Copy 11.30.05 gas 1.09.06 AURORA at 1.10.06_Power Costs - Comparison bx Rbtl-Staff-Jt-PC_Adj Bench DR 3 for Initial Briefs (Electric)" xfId="3612"/>
    <cellStyle name="_Power Cost Value Copy 11.30.05 gas 1.09.06 AURORA at 1.10.06_Power Costs - Comparison bx Rbtl-Staff-Jt-PC_Adj Bench DR 3 for Initial Briefs (Electric) 2" xfId="3613"/>
    <cellStyle name="_Power Cost Value Copy 11.30.05 gas 1.09.06 AURORA at 1.10.06_Power Costs - Comparison bx Rbtl-Staff-Jt-PC_Adj Bench DR 3 for Initial Briefs (Electric) 2 2" xfId="3614"/>
    <cellStyle name="_Power Cost Value Copy 11.30.05 gas 1.09.06 AURORA at 1.10.06_Power Costs - Comparison bx Rbtl-Staff-Jt-PC_Adj Bench DR 3 for Initial Briefs (Electric) 3" xfId="3615"/>
    <cellStyle name="_Power Cost Value Copy 11.30.05 gas 1.09.06 AURORA at 1.10.06_Power Costs - Comparison bx Rbtl-Staff-Jt-PC_Electric Rev Req Model (2009 GRC) Rebuttal" xfId="3616"/>
    <cellStyle name="_Power Cost Value Copy 11.30.05 gas 1.09.06 AURORA at 1.10.06_Power Costs - Comparison bx Rbtl-Staff-Jt-PC_Electric Rev Req Model (2009 GRC) Rebuttal 2" xfId="3617"/>
    <cellStyle name="_Power Cost Value Copy 11.30.05 gas 1.09.06 AURORA at 1.10.06_Power Costs - Comparison bx Rbtl-Staff-Jt-PC_Electric Rev Req Model (2009 GRC) Rebuttal 2 2" xfId="3618"/>
    <cellStyle name="_Power Cost Value Copy 11.30.05 gas 1.09.06 AURORA at 1.10.06_Power Costs - Comparison bx Rbtl-Staff-Jt-PC_Electric Rev Req Model (2009 GRC) Rebuttal 3" xfId="3619"/>
    <cellStyle name="_Power Cost Value Copy 11.30.05 gas 1.09.06 AURORA at 1.10.06_Power Costs - Comparison bx Rbtl-Staff-Jt-PC_Electric Rev Req Model (2009 GRC) Rebuttal REmoval of New  WH Solar AdjustMI" xfId="3620"/>
    <cellStyle name="_Power Cost Value Copy 11.30.05 gas 1.09.06 AURORA at 1.10.06_Power Costs - Comparison bx Rbtl-Staff-Jt-PC_Electric Rev Req Model (2009 GRC) Rebuttal REmoval of New  WH Solar AdjustMI 2" xfId="3621"/>
    <cellStyle name="_Power Cost Value Copy 11.30.05 gas 1.09.06 AURORA at 1.10.06_Power Costs - Comparison bx Rbtl-Staff-Jt-PC_Electric Rev Req Model (2009 GRC) Rebuttal REmoval of New  WH Solar AdjustMI 2 2" xfId="3622"/>
    <cellStyle name="_Power Cost Value Copy 11.30.05 gas 1.09.06 AURORA at 1.10.06_Power Costs - Comparison bx Rbtl-Staff-Jt-PC_Electric Rev Req Model (2009 GRC) Rebuttal REmoval of New  WH Solar AdjustMI 3" xfId="3623"/>
    <cellStyle name="_Power Cost Value Copy 11.30.05 gas 1.09.06 AURORA at 1.10.06_Power Costs - Comparison bx Rbtl-Staff-Jt-PC_Electric Rev Req Model (2009 GRC) Revised 01-18-2010" xfId="3624"/>
    <cellStyle name="_Power Cost Value Copy 11.30.05 gas 1.09.06 AURORA at 1.10.06_Power Costs - Comparison bx Rbtl-Staff-Jt-PC_Electric Rev Req Model (2009 GRC) Revised 01-18-2010 2" xfId="3625"/>
    <cellStyle name="_Power Cost Value Copy 11.30.05 gas 1.09.06 AURORA at 1.10.06_Power Costs - Comparison bx Rbtl-Staff-Jt-PC_Electric Rev Req Model (2009 GRC) Revised 01-18-2010 2 2" xfId="3626"/>
    <cellStyle name="_Power Cost Value Copy 11.30.05 gas 1.09.06 AURORA at 1.10.06_Power Costs - Comparison bx Rbtl-Staff-Jt-PC_Electric Rev Req Model (2009 GRC) Revised 01-18-2010 3" xfId="3627"/>
    <cellStyle name="_Power Cost Value Copy 11.30.05 gas 1.09.06 AURORA at 1.10.06_Power Costs - Comparison bx Rbtl-Staff-Jt-PC_Final Order Electric EXHIBIT A-1" xfId="3628"/>
    <cellStyle name="_Power Cost Value Copy 11.30.05 gas 1.09.06 AURORA at 1.10.06_Power Costs - Comparison bx Rbtl-Staff-Jt-PC_Final Order Electric EXHIBIT A-1 2" xfId="3629"/>
    <cellStyle name="_Power Cost Value Copy 11.30.05 gas 1.09.06 AURORA at 1.10.06_Power Costs - Comparison bx Rbtl-Staff-Jt-PC_Final Order Electric EXHIBIT A-1 2 2" xfId="3630"/>
    <cellStyle name="_Power Cost Value Copy 11.30.05 gas 1.09.06 AURORA at 1.10.06_Power Costs - Comparison bx Rbtl-Staff-Jt-PC_Final Order Electric EXHIBIT A-1 3" xfId="3631"/>
    <cellStyle name="_Power Cost Value Copy 11.30.05 gas 1.09.06 AURORA at 1.10.06_Production Adj 4.37" xfId="3632"/>
    <cellStyle name="_Power Cost Value Copy 11.30.05 gas 1.09.06 AURORA at 1.10.06_Production Adj 4.37 2" xfId="3633"/>
    <cellStyle name="_Power Cost Value Copy 11.30.05 gas 1.09.06 AURORA at 1.10.06_Production Adj 4.37 2 2" xfId="3634"/>
    <cellStyle name="_Power Cost Value Copy 11.30.05 gas 1.09.06 AURORA at 1.10.06_Production Adj 4.37 3" xfId="3635"/>
    <cellStyle name="_Power Cost Value Copy 11.30.05 gas 1.09.06 AURORA at 1.10.06_Purchased Power Adj 4.03" xfId="3636"/>
    <cellStyle name="_Power Cost Value Copy 11.30.05 gas 1.09.06 AURORA at 1.10.06_Purchased Power Adj 4.03 2" xfId="3637"/>
    <cellStyle name="_Power Cost Value Copy 11.30.05 gas 1.09.06 AURORA at 1.10.06_Purchased Power Adj 4.03 2 2" xfId="3638"/>
    <cellStyle name="_Power Cost Value Copy 11.30.05 gas 1.09.06 AURORA at 1.10.06_Purchased Power Adj 4.03 3" xfId="3639"/>
    <cellStyle name="_Power Cost Value Copy 11.30.05 gas 1.09.06 AURORA at 1.10.06_Rate Design Sch 24" xfId="3640"/>
    <cellStyle name="_Power Cost Value Copy 11.30.05 gas 1.09.06 AURORA at 1.10.06_Rate Design Sch 24 2" xfId="3641"/>
    <cellStyle name="_Power Cost Value Copy 11.30.05 gas 1.09.06 AURORA at 1.10.06_Rate Design Sch 25" xfId="3642"/>
    <cellStyle name="_Power Cost Value Copy 11.30.05 gas 1.09.06 AURORA at 1.10.06_Rate Design Sch 25 2" xfId="3643"/>
    <cellStyle name="_Power Cost Value Copy 11.30.05 gas 1.09.06 AURORA at 1.10.06_Rate Design Sch 25 2 2" xfId="3644"/>
    <cellStyle name="_Power Cost Value Copy 11.30.05 gas 1.09.06 AURORA at 1.10.06_Rate Design Sch 25 3" xfId="3645"/>
    <cellStyle name="_Power Cost Value Copy 11.30.05 gas 1.09.06 AURORA at 1.10.06_Rate Design Sch 26" xfId="3646"/>
    <cellStyle name="_Power Cost Value Copy 11.30.05 gas 1.09.06 AURORA at 1.10.06_Rate Design Sch 26 2" xfId="3647"/>
    <cellStyle name="_Power Cost Value Copy 11.30.05 gas 1.09.06 AURORA at 1.10.06_Rate Design Sch 26 2 2" xfId="3648"/>
    <cellStyle name="_Power Cost Value Copy 11.30.05 gas 1.09.06 AURORA at 1.10.06_Rate Design Sch 26 3" xfId="3649"/>
    <cellStyle name="_Power Cost Value Copy 11.30.05 gas 1.09.06 AURORA at 1.10.06_Rate Design Sch 31" xfId="3650"/>
    <cellStyle name="_Power Cost Value Copy 11.30.05 gas 1.09.06 AURORA at 1.10.06_Rate Design Sch 31 2" xfId="3651"/>
    <cellStyle name="_Power Cost Value Copy 11.30.05 gas 1.09.06 AURORA at 1.10.06_Rate Design Sch 31 2 2" xfId="3652"/>
    <cellStyle name="_Power Cost Value Copy 11.30.05 gas 1.09.06 AURORA at 1.10.06_Rate Design Sch 31 3" xfId="3653"/>
    <cellStyle name="_Power Cost Value Copy 11.30.05 gas 1.09.06 AURORA at 1.10.06_Rate Design Sch 43" xfId="3654"/>
    <cellStyle name="_Power Cost Value Copy 11.30.05 gas 1.09.06 AURORA at 1.10.06_Rate Design Sch 43 2" xfId="3655"/>
    <cellStyle name="_Power Cost Value Copy 11.30.05 gas 1.09.06 AURORA at 1.10.06_Rate Design Sch 43 2 2" xfId="3656"/>
    <cellStyle name="_Power Cost Value Copy 11.30.05 gas 1.09.06 AURORA at 1.10.06_Rate Design Sch 43 3" xfId="3657"/>
    <cellStyle name="_Power Cost Value Copy 11.30.05 gas 1.09.06 AURORA at 1.10.06_Rate Design Sch 448-449" xfId="3658"/>
    <cellStyle name="_Power Cost Value Copy 11.30.05 gas 1.09.06 AURORA at 1.10.06_Rate Design Sch 448-449 2" xfId="3659"/>
    <cellStyle name="_Power Cost Value Copy 11.30.05 gas 1.09.06 AURORA at 1.10.06_Rate Design Sch 46" xfId="3660"/>
    <cellStyle name="_Power Cost Value Copy 11.30.05 gas 1.09.06 AURORA at 1.10.06_Rate Design Sch 46 2" xfId="3661"/>
    <cellStyle name="_Power Cost Value Copy 11.30.05 gas 1.09.06 AURORA at 1.10.06_Rate Design Sch 46 2 2" xfId="3662"/>
    <cellStyle name="_Power Cost Value Copy 11.30.05 gas 1.09.06 AURORA at 1.10.06_Rate Design Sch 46 3" xfId="3663"/>
    <cellStyle name="_Power Cost Value Copy 11.30.05 gas 1.09.06 AURORA at 1.10.06_Rate Spread" xfId="3664"/>
    <cellStyle name="_Power Cost Value Copy 11.30.05 gas 1.09.06 AURORA at 1.10.06_Rate Spread 2" xfId="3665"/>
    <cellStyle name="_Power Cost Value Copy 11.30.05 gas 1.09.06 AURORA at 1.10.06_Rate Spread 2 2" xfId="3666"/>
    <cellStyle name="_Power Cost Value Copy 11.30.05 gas 1.09.06 AURORA at 1.10.06_Rate Spread 3" xfId="3667"/>
    <cellStyle name="_Power Cost Value Copy 11.30.05 gas 1.09.06 AURORA at 1.10.06_Rebuttal Power Costs" xfId="3668"/>
    <cellStyle name="_Power Cost Value Copy 11.30.05 gas 1.09.06 AURORA at 1.10.06_Rebuttal Power Costs 2" xfId="3669"/>
    <cellStyle name="_Power Cost Value Copy 11.30.05 gas 1.09.06 AURORA at 1.10.06_Rebuttal Power Costs 2 2" xfId="3670"/>
    <cellStyle name="_Power Cost Value Copy 11.30.05 gas 1.09.06 AURORA at 1.10.06_Rebuttal Power Costs 3" xfId="3671"/>
    <cellStyle name="_Power Cost Value Copy 11.30.05 gas 1.09.06 AURORA at 1.10.06_Rebuttal Power Costs_Adj Bench DR 3 for Initial Briefs (Electric)" xfId="3672"/>
    <cellStyle name="_Power Cost Value Copy 11.30.05 gas 1.09.06 AURORA at 1.10.06_Rebuttal Power Costs_Adj Bench DR 3 for Initial Briefs (Electric) 2" xfId="3673"/>
    <cellStyle name="_Power Cost Value Copy 11.30.05 gas 1.09.06 AURORA at 1.10.06_Rebuttal Power Costs_Adj Bench DR 3 for Initial Briefs (Electric) 2 2" xfId="3674"/>
    <cellStyle name="_Power Cost Value Copy 11.30.05 gas 1.09.06 AURORA at 1.10.06_Rebuttal Power Costs_Adj Bench DR 3 for Initial Briefs (Electric) 3" xfId="3675"/>
    <cellStyle name="_Power Cost Value Copy 11.30.05 gas 1.09.06 AURORA at 1.10.06_Rebuttal Power Costs_Electric Rev Req Model (2009 GRC) Rebuttal" xfId="3676"/>
    <cellStyle name="_Power Cost Value Copy 11.30.05 gas 1.09.06 AURORA at 1.10.06_Rebuttal Power Costs_Electric Rev Req Model (2009 GRC) Rebuttal 2" xfId="3677"/>
    <cellStyle name="_Power Cost Value Copy 11.30.05 gas 1.09.06 AURORA at 1.10.06_Rebuttal Power Costs_Electric Rev Req Model (2009 GRC) Rebuttal 2 2" xfId="3678"/>
    <cellStyle name="_Power Cost Value Copy 11.30.05 gas 1.09.06 AURORA at 1.10.06_Rebuttal Power Costs_Electric Rev Req Model (2009 GRC) Rebuttal 3" xfId="3679"/>
    <cellStyle name="_Power Cost Value Copy 11.30.05 gas 1.09.06 AURORA at 1.10.06_Rebuttal Power Costs_Electric Rev Req Model (2009 GRC) Rebuttal REmoval of New  WH Solar AdjustMI" xfId="3680"/>
    <cellStyle name="_Power Cost Value Copy 11.30.05 gas 1.09.06 AURORA at 1.10.06_Rebuttal Power Costs_Electric Rev Req Model (2009 GRC) Rebuttal REmoval of New  WH Solar AdjustMI 2" xfId="3681"/>
    <cellStyle name="_Power Cost Value Copy 11.30.05 gas 1.09.06 AURORA at 1.10.06_Rebuttal Power Costs_Electric Rev Req Model (2009 GRC) Rebuttal REmoval of New  WH Solar AdjustMI 2 2" xfId="3682"/>
    <cellStyle name="_Power Cost Value Copy 11.30.05 gas 1.09.06 AURORA at 1.10.06_Rebuttal Power Costs_Electric Rev Req Model (2009 GRC) Rebuttal REmoval of New  WH Solar AdjustMI 3" xfId="3683"/>
    <cellStyle name="_Power Cost Value Copy 11.30.05 gas 1.09.06 AURORA at 1.10.06_Rebuttal Power Costs_Electric Rev Req Model (2009 GRC) Revised 01-18-2010" xfId="3684"/>
    <cellStyle name="_Power Cost Value Copy 11.30.05 gas 1.09.06 AURORA at 1.10.06_Rebuttal Power Costs_Electric Rev Req Model (2009 GRC) Revised 01-18-2010 2" xfId="3685"/>
    <cellStyle name="_Power Cost Value Copy 11.30.05 gas 1.09.06 AURORA at 1.10.06_Rebuttal Power Costs_Electric Rev Req Model (2009 GRC) Revised 01-18-2010 2 2" xfId="3686"/>
    <cellStyle name="_Power Cost Value Copy 11.30.05 gas 1.09.06 AURORA at 1.10.06_Rebuttal Power Costs_Electric Rev Req Model (2009 GRC) Revised 01-18-2010 3" xfId="3687"/>
    <cellStyle name="_Power Cost Value Copy 11.30.05 gas 1.09.06 AURORA at 1.10.06_Rebuttal Power Costs_Final Order Electric EXHIBIT A-1" xfId="3688"/>
    <cellStyle name="_Power Cost Value Copy 11.30.05 gas 1.09.06 AURORA at 1.10.06_Rebuttal Power Costs_Final Order Electric EXHIBIT A-1 2" xfId="3689"/>
    <cellStyle name="_Power Cost Value Copy 11.30.05 gas 1.09.06 AURORA at 1.10.06_Rebuttal Power Costs_Final Order Electric EXHIBIT A-1 2 2" xfId="3690"/>
    <cellStyle name="_Power Cost Value Copy 11.30.05 gas 1.09.06 AURORA at 1.10.06_Rebuttal Power Costs_Final Order Electric EXHIBIT A-1 3" xfId="3691"/>
    <cellStyle name="_Power Cost Value Copy 11.30.05 gas 1.09.06 AURORA at 1.10.06_RECS vs PTC's w Interest 6-28-10" xfId="3692"/>
    <cellStyle name="_Power Cost Value Copy 11.30.05 gas 1.09.06 AURORA at 1.10.06_ROR 5.02" xfId="3693"/>
    <cellStyle name="_Power Cost Value Copy 11.30.05 gas 1.09.06 AURORA at 1.10.06_ROR 5.02 2" xfId="3694"/>
    <cellStyle name="_Power Cost Value Copy 11.30.05 gas 1.09.06 AURORA at 1.10.06_ROR 5.02 2 2" xfId="3695"/>
    <cellStyle name="_Power Cost Value Copy 11.30.05 gas 1.09.06 AURORA at 1.10.06_ROR 5.02 3" xfId="3696"/>
    <cellStyle name="_Power Cost Value Copy 11.30.05 gas 1.09.06 AURORA at 1.10.06_Sch 40 Feeder OH 2008" xfId="3697"/>
    <cellStyle name="_Power Cost Value Copy 11.30.05 gas 1.09.06 AURORA at 1.10.06_Sch 40 Feeder OH 2008 2" xfId="3698"/>
    <cellStyle name="_Power Cost Value Copy 11.30.05 gas 1.09.06 AURORA at 1.10.06_Sch 40 Feeder OH 2008 2 2" xfId="3699"/>
    <cellStyle name="_Power Cost Value Copy 11.30.05 gas 1.09.06 AURORA at 1.10.06_Sch 40 Feeder OH 2008 3" xfId="3700"/>
    <cellStyle name="_Power Cost Value Copy 11.30.05 gas 1.09.06 AURORA at 1.10.06_Sch 40 Interim Energy Rates " xfId="3701"/>
    <cellStyle name="_Power Cost Value Copy 11.30.05 gas 1.09.06 AURORA at 1.10.06_Sch 40 Interim Energy Rates  2" xfId="3702"/>
    <cellStyle name="_Power Cost Value Copy 11.30.05 gas 1.09.06 AURORA at 1.10.06_Sch 40 Interim Energy Rates  2 2" xfId="3703"/>
    <cellStyle name="_Power Cost Value Copy 11.30.05 gas 1.09.06 AURORA at 1.10.06_Sch 40 Interim Energy Rates  3" xfId="3704"/>
    <cellStyle name="_Power Cost Value Copy 11.30.05 gas 1.09.06 AURORA at 1.10.06_Sch 40 Substation A&amp;G 2008" xfId="3705"/>
    <cellStyle name="_Power Cost Value Copy 11.30.05 gas 1.09.06 AURORA at 1.10.06_Sch 40 Substation A&amp;G 2008 2" xfId="3706"/>
    <cellStyle name="_Power Cost Value Copy 11.30.05 gas 1.09.06 AURORA at 1.10.06_Sch 40 Substation A&amp;G 2008 2 2" xfId="3707"/>
    <cellStyle name="_Power Cost Value Copy 11.30.05 gas 1.09.06 AURORA at 1.10.06_Sch 40 Substation A&amp;G 2008 3" xfId="3708"/>
    <cellStyle name="_Power Cost Value Copy 11.30.05 gas 1.09.06 AURORA at 1.10.06_Sch 40 Substation O&amp;M 2008" xfId="3709"/>
    <cellStyle name="_Power Cost Value Copy 11.30.05 gas 1.09.06 AURORA at 1.10.06_Sch 40 Substation O&amp;M 2008 2" xfId="3710"/>
    <cellStyle name="_Power Cost Value Copy 11.30.05 gas 1.09.06 AURORA at 1.10.06_Sch 40 Substation O&amp;M 2008 2 2" xfId="3711"/>
    <cellStyle name="_Power Cost Value Copy 11.30.05 gas 1.09.06 AURORA at 1.10.06_Sch 40 Substation O&amp;M 2008 3" xfId="3712"/>
    <cellStyle name="_Power Cost Value Copy 11.30.05 gas 1.09.06 AURORA at 1.10.06_Subs 2008" xfId="3713"/>
    <cellStyle name="_Power Cost Value Copy 11.30.05 gas 1.09.06 AURORA at 1.10.06_Subs 2008 2" xfId="3714"/>
    <cellStyle name="_Power Cost Value Copy 11.30.05 gas 1.09.06 AURORA at 1.10.06_Subs 2008 2 2" xfId="3715"/>
    <cellStyle name="_Power Cost Value Copy 11.30.05 gas 1.09.06 AURORA at 1.10.06_Subs 2008 3" xfId="3716"/>
    <cellStyle name="_x0013__Rebuttal Power Costs" xfId="3717"/>
    <cellStyle name="_x0013__Rebuttal Power Costs 2" xfId="3718"/>
    <cellStyle name="_x0013__Rebuttal Power Costs 2 2" xfId="3719"/>
    <cellStyle name="_x0013__Rebuttal Power Costs 3" xfId="3720"/>
    <cellStyle name="_x0013__Rebuttal Power Costs_Adj Bench DR 3 for Initial Briefs (Electric)" xfId="3721"/>
    <cellStyle name="_x0013__Rebuttal Power Costs_Adj Bench DR 3 for Initial Briefs (Electric) 2" xfId="3722"/>
    <cellStyle name="_x0013__Rebuttal Power Costs_Adj Bench DR 3 for Initial Briefs (Electric) 2 2" xfId="3723"/>
    <cellStyle name="_x0013__Rebuttal Power Costs_Adj Bench DR 3 for Initial Briefs (Electric) 3" xfId="3724"/>
    <cellStyle name="_x0013__Rebuttal Power Costs_Electric Rev Req Model (2009 GRC) Rebuttal" xfId="3725"/>
    <cellStyle name="_x0013__Rebuttal Power Costs_Electric Rev Req Model (2009 GRC) Rebuttal 2" xfId="3726"/>
    <cellStyle name="_x0013__Rebuttal Power Costs_Electric Rev Req Model (2009 GRC) Rebuttal 2 2" xfId="3727"/>
    <cellStyle name="_x0013__Rebuttal Power Costs_Electric Rev Req Model (2009 GRC) Rebuttal 3" xfId="3728"/>
    <cellStyle name="_x0013__Rebuttal Power Costs_Electric Rev Req Model (2009 GRC) Rebuttal REmoval of New  WH Solar AdjustMI" xfId="3729"/>
    <cellStyle name="_x0013__Rebuttal Power Costs_Electric Rev Req Model (2009 GRC) Rebuttal REmoval of New  WH Solar AdjustMI 2" xfId="3730"/>
    <cellStyle name="_x0013__Rebuttal Power Costs_Electric Rev Req Model (2009 GRC) Rebuttal REmoval of New  WH Solar AdjustMI 2 2" xfId="3731"/>
    <cellStyle name="_x0013__Rebuttal Power Costs_Electric Rev Req Model (2009 GRC) Rebuttal REmoval of New  WH Solar AdjustMI 3" xfId="3732"/>
    <cellStyle name="_x0013__Rebuttal Power Costs_Electric Rev Req Model (2009 GRC) Revised 01-18-2010" xfId="3733"/>
    <cellStyle name="_x0013__Rebuttal Power Costs_Electric Rev Req Model (2009 GRC) Revised 01-18-2010 2" xfId="3734"/>
    <cellStyle name="_x0013__Rebuttal Power Costs_Electric Rev Req Model (2009 GRC) Revised 01-18-2010 2 2" xfId="3735"/>
    <cellStyle name="_x0013__Rebuttal Power Costs_Electric Rev Req Model (2009 GRC) Revised 01-18-2010 3" xfId="3736"/>
    <cellStyle name="_x0013__Rebuttal Power Costs_Final Order Electric EXHIBIT A-1" xfId="3737"/>
    <cellStyle name="_x0013__Rebuttal Power Costs_Final Order Electric EXHIBIT A-1 2" xfId="3738"/>
    <cellStyle name="_x0013__Rebuttal Power Costs_Final Order Electric EXHIBIT A-1 2 2" xfId="3739"/>
    <cellStyle name="_x0013__Rebuttal Power Costs_Final Order Electric EXHIBIT A-1 3" xfId="3740"/>
    <cellStyle name="_Recon to Darrin's 5.11.05 proforma" xfId="3741"/>
    <cellStyle name="_Recon to Darrin's 5.11.05 proforma 2" xfId="3742"/>
    <cellStyle name="_Recon to Darrin's 5.11.05 proforma 2 2" xfId="3743"/>
    <cellStyle name="_Recon to Darrin's 5.11.05 proforma 2 2 2" xfId="3744"/>
    <cellStyle name="_Recon to Darrin's 5.11.05 proforma 2 3" xfId="3745"/>
    <cellStyle name="_Recon to Darrin's 5.11.05 proforma 3" xfId="3746"/>
    <cellStyle name="_Recon to Darrin's 5.11.05 proforma 3 2" xfId="3747"/>
    <cellStyle name="_Recon to Darrin's 5.11.05 proforma 3 2 2" xfId="3748"/>
    <cellStyle name="_Recon to Darrin's 5.11.05 proforma 3 3" xfId="3749"/>
    <cellStyle name="_Recon to Darrin's 5.11.05 proforma 3 3 2" xfId="3750"/>
    <cellStyle name="_Recon to Darrin's 5.11.05 proforma 3 4" xfId="3751"/>
    <cellStyle name="_Recon to Darrin's 5.11.05 proforma 3 4 2" xfId="3752"/>
    <cellStyle name="_Recon to Darrin's 5.11.05 proforma 4" xfId="3753"/>
    <cellStyle name="_Recon to Darrin's 5.11.05 proforma 4 2" xfId="3754"/>
    <cellStyle name="_Recon to Darrin's 5.11.05 proforma 5" xfId="3755"/>
    <cellStyle name="_Recon to Darrin's 5.11.05 proforma_(C) WHE Proforma with ITC cash grant 10 Yr Amort_for deferral_102809" xfId="3756"/>
    <cellStyle name="_Recon to Darrin's 5.11.05 proforma_(C) WHE Proforma with ITC cash grant 10 Yr Amort_for deferral_102809 2" xfId="3757"/>
    <cellStyle name="_Recon to Darrin's 5.11.05 proforma_(C) WHE Proforma with ITC cash grant 10 Yr Amort_for deferral_102809 2 2" xfId="3758"/>
    <cellStyle name="_Recon to Darrin's 5.11.05 proforma_(C) WHE Proforma with ITC cash grant 10 Yr Amort_for deferral_102809 3" xfId="3759"/>
    <cellStyle name="_Recon to Darrin's 5.11.05 proforma_(C) WHE Proforma with ITC cash grant 10 Yr Amort_for deferral_102809_16.07E Wild Horse Wind Expansionwrkingfile" xfId="3760"/>
    <cellStyle name="_Recon to Darrin's 5.11.05 proforma_(C) WHE Proforma with ITC cash grant 10 Yr Amort_for deferral_102809_16.07E Wild Horse Wind Expansionwrkingfile 2" xfId="3761"/>
    <cellStyle name="_Recon to Darrin's 5.11.05 proforma_(C) WHE Proforma with ITC cash grant 10 Yr Amort_for deferral_102809_16.07E Wild Horse Wind Expansionwrkingfile 2 2" xfId="3762"/>
    <cellStyle name="_Recon to Darrin's 5.11.05 proforma_(C) WHE Proforma with ITC cash grant 10 Yr Amort_for deferral_102809_16.07E Wild Horse Wind Expansionwrkingfile 3" xfId="3763"/>
    <cellStyle name="_Recon to Darrin's 5.11.05 proforma_(C) WHE Proforma with ITC cash grant 10 Yr Amort_for deferral_102809_16.07E Wild Horse Wind Expansionwrkingfile SF" xfId="3764"/>
    <cellStyle name="_Recon to Darrin's 5.11.05 proforma_(C) WHE Proforma with ITC cash grant 10 Yr Amort_for deferral_102809_16.07E Wild Horse Wind Expansionwrkingfile SF 2" xfId="3765"/>
    <cellStyle name="_Recon to Darrin's 5.11.05 proforma_(C) WHE Proforma with ITC cash grant 10 Yr Amort_for deferral_102809_16.07E Wild Horse Wind Expansionwrkingfile SF 2 2" xfId="3766"/>
    <cellStyle name="_Recon to Darrin's 5.11.05 proforma_(C) WHE Proforma with ITC cash grant 10 Yr Amort_for deferral_102809_16.07E Wild Horse Wind Expansionwrkingfile SF 3" xfId="3767"/>
    <cellStyle name="_Recon to Darrin's 5.11.05 proforma_(C) WHE Proforma with ITC cash grant 10 Yr Amort_for deferral_102809_16.37E Wild Horse Expansion DeferralRevwrkingfile SF" xfId="3768"/>
    <cellStyle name="_Recon to Darrin's 5.11.05 proforma_(C) WHE Proforma with ITC cash grant 10 Yr Amort_for deferral_102809_16.37E Wild Horse Expansion DeferralRevwrkingfile SF 2" xfId="3769"/>
    <cellStyle name="_Recon to Darrin's 5.11.05 proforma_(C) WHE Proforma with ITC cash grant 10 Yr Amort_for deferral_102809_16.37E Wild Horse Expansion DeferralRevwrkingfile SF 2 2" xfId="3770"/>
    <cellStyle name="_Recon to Darrin's 5.11.05 proforma_(C) WHE Proforma with ITC cash grant 10 Yr Amort_for deferral_102809_16.37E Wild Horse Expansion DeferralRevwrkingfile SF 3" xfId="3771"/>
    <cellStyle name="_Recon to Darrin's 5.11.05 proforma_(C) WHE Proforma with ITC cash grant 10 Yr Amort_for rebuttal_120709" xfId="3772"/>
    <cellStyle name="_Recon to Darrin's 5.11.05 proforma_(C) WHE Proforma with ITC cash grant 10 Yr Amort_for rebuttal_120709 2" xfId="3773"/>
    <cellStyle name="_Recon to Darrin's 5.11.05 proforma_(C) WHE Proforma with ITC cash grant 10 Yr Amort_for rebuttal_120709 2 2" xfId="3774"/>
    <cellStyle name="_Recon to Darrin's 5.11.05 proforma_(C) WHE Proforma with ITC cash grant 10 Yr Amort_for rebuttal_120709 3" xfId="3775"/>
    <cellStyle name="_Recon to Darrin's 5.11.05 proforma_04.07E Wild Horse Wind Expansion" xfId="3776"/>
    <cellStyle name="_Recon to Darrin's 5.11.05 proforma_04.07E Wild Horse Wind Expansion 2" xfId="3777"/>
    <cellStyle name="_Recon to Darrin's 5.11.05 proforma_04.07E Wild Horse Wind Expansion 2 2" xfId="3778"/>
    <cellStyle name="_Recon to Darrin's 5.11.05 proforma_04.07E Wild Horse Wind Expansion 3" xfId="3779"/>
    <cellStyle name="_Recon to Darrin's 5.11.05 proforma_04.07E Wild Horse Wind Expansion_16.07E Wild Horse Wind Expansionwrkingfile" xfId="3780"/>
    <cellStyle name="_Recon to Darrin's 5.11.05 proforma_04.07E Wild Horse Wind Expansion_16.07E Wild Horse Wind Expansionwrkingfile 2" xfId="3781"/>
    <cellStyle name="_Recon to Darrin's 5.11.05 proforma_04.07E Wild Horse Wind Expansion_16.07E Wild Horse Wind Expansionwrkingfile 2 2" xfId="3782"/>
    <cellStyle name="_Recon to Darrin's 5.11.05 proforma_04.07E Wild Horse Wind Expansion_16.07E Wild Horse Wind Expansionwrkingfile 3" xfId="3783"/>
    <cellStyle name="_Recon to Darrin's 5.11.05 proforma_04.07E Wild Horse Wind Expansion_16.07E Wild Horse Wind Expansionwrkingfile SF" xfId="3784"/>
    <cellStyle name="_Recon to Darrin's 5.11.05 proforma_04.07E Wild Horse Wind Expansion_16.07E Wild Horse Wind Expansionwrkingfile SF 2" xfId="3785"/>
    <cellStyle name="_Recon to Darrin's 5.11.05 proforma_04.07E Wild Horse Wind Expansion_16.07E Wild Horse Wind Expansionwrkingfile SF 2 2" xfId="3786"/>
    <cellStyle name="_Recon to Darrin's 5.11.05 proforma_04.07E Wild Horse Wind Expansion_16.07E Wild Horse Wind Expansionwrkingfile SF 3" xfId="3787"/>
    <cellStyle name="_Recon to Darrin's 5.11.05 proforma_04.07E Wild Horse Wind Expansion_16.37E Wild Horse Expansion DeferralRevwrkingfile SF" xfId="3788"/>
    <cellStyle name="_Recon to Darrin's 5.11.05 proforma_04.07E Wild Horse Wind Expansion_16.37E Wild Horse Expansion DeferralRevwrkingfile SF 2" xfId="3789"/>
    <cellStyle name="_Recon to Darrin's 5.11.05 proforma_04.07E Wild Horse Wind Expansion_16.37E Wild Horse Expansion DeferralRevwrkingfile SF 2 2" xfId="3790"/>
    <cellStyle name="_Recon to Darrin's 5.11.05 proforma_04.07E Wild Horse Wind Expansion_16.37E Wild Horse Expansion DeferralRevwrkingfile SF 3" xfId="3791"/>
    <cellStyle name="_Recon to Darrin's 5.11.05 proforma_16.07E Wild Horse Wind Expansionwrkingfile" xfId="3792"/>
    <cellStyle name="_Recon to Darrin's 5.11.05 proforma_16.07E Wild Horse Wind Expansionwrkingfile 2" xfId="3793"/>
    <cellStyle name="_Recon to Darrin's 5.11.05 proforma_16.07E Wild Horse Wind Expansionwrkingfile 2 2" xfId="3794"/>
    <cellStyle name="_Recon to Darrin's 5.11.05 proforma_16.07E Wild Horse Wind Expansionwrkingfile 3" xfId="3795"/>
    <cellStyle name="_Recon to Darrin's 5.11.05 proforma_16.07E Wild Horse Wind Expansionwrkingfile SF" xfId="3796"/>
    <cellStyle name="_Recon to Darrin's 5.11.05 proforma_16.07E Wild Horse Wind Expansionwrkingfile SF 2" xfId="3797"/>
    <cellStyle name="_Recon to Darrin's 5.11.05 proforma_16.07E Wild Horse Wind Expansionwrkingfile SF 2 2" xfId="3798"/>
    <cellStyle name="_Recon to Darrin's 5.11.05 proforma_16.07E Wild Horse Wind Expansionwrkingfile SF 3" xfId="3799"/>
    <cellStyle name="_Recon to Darrin's 5.11.05 proforma_16.37E Wild Horse Expansion DeferralRevwrkingfile SF" xfId="3800"/>
    <cellStyle name="_Recon to Darrin's 5.11.05 proforma_16.37E Wild Horse Expansion DeferralRevwrkingfile SF 2" xfId="3801"/>
    <cellStyle name="_Recon to Darrin's 5.11.05 proforma_16.37E Wild Horse Expansion DeferralRevwrkingfile SF 2 2" xfId="3802"/>
    <cellStyle name="_Recon to Darrin's 5.11.05 proforma_16.37E Wild Horse Expansion DeferralRevwrkingfile SF 3" xfId="3803"/>
    <cellStyle name="_Recon to Darrin's 5.11.05 proforma_2010 PTC's July1_Dec31 2010 " xfId="3804"/>
    <cellStyle name="_Recon to Darrin's 5.11.05 proforma_2010 PTC's Sept10_Aug11 (Version 4)" xfId="3805"/>
    <cellStyle name="_Recon to Darrin's 5.11.05 proforma_4 31 Regulatory Assets and Liabilities  7 06- Exhibit D" xfId="3806"/>
    <cellStyle name="_Recon to Darrin's 5.11.05 proforma_4 31 Regulatory Assets and Liabilities  7 06- Exhibit D 2" xfId="3807"/>
    <cellStyle name="_Recon to Darrin's 5.11.05 proforma_4 31 Regulatory Assets and Liabilities  7 06- Exhibit D 2 2" xfId="3808"/>
    <cellStyle name="_Recon to Darrin's 5.11.05 proforma_4 31 Regulatory Assets and Liabilities  7 06- Exhibit D 3" xfId="3809"/>
    <cellStyle name="_Recon to Darrin's 5.11.05 proforma_4 32 Regulatory Assets and Liabilities  7 06- Exhibit D" xfId="3810"/>
    <cellStyle name="_Recon to Darrin's 5.11.05 proforma_4 32 Regulatory Assets and Liabilities  7 06- Exhibit D 2" xfId="3811"/>
    <cellStyle name="_Recon to Darrin's 5.11.05 proforma_4 32 Regulatory Assets and Liabilities  7 06- Exhibit D 2 2" xfId="3812"/>
    <cellStyle name="_Recon to Darrin's 5.11.05 proforma_4 32 Regulatory Assets and Liabilities  7 06- Exhibit D 3" xfId="3813"/>
    <cellStyle name="_Recon to Darrin's 5.11.05 proforma_Att B to RECs proceeds proposal" xfId="3814"/>
    <cellStyle name="_Recon to Darrin's 5.11.05 proforma_Backup for Attachment B 2010-09-09" xfId="3815"/>
    <cellStyle name="_Recon to Darrin's 5.11.05 proforma_Bench Request - Attachment B" xfId="3816"/>
    <cellStyle name="_Recon to Darrin's 5.11.05 proforma_Book2" xfId="3817"/>
    <cellStyle name="_Recon to Darrin's 5.11.05 proforma_Book2 2" xfId="3818"/>
    <cellStyle name="_Recon to Darrin's 5.11.05 proforma_Book2 2 2" xfId="3819"/>
    <cellStyle name="_Recon to Darrin's 5.11.05 proforma_Book2 3" xfId="3820"/>
    <cellStyle name="_Recon to Darrin's 5.11.05 proforma_Book2_Adj Bench DR 3 for Initial Briefs (Electric)" xfId="3821"/>
    <cellStyle name="_Recon to Darrin's 5.11.05 proforma_Book2_Adj Bench DR 3 for Initial Briefs (Electric) 2" xfId="3822"/>
    <cellStyle name="_Recon to Darrin's 5.11.05 proforma_Book2_Adj Bench DR 3 for Initial Briefs (Electric) 2 2" xfId="3823"/>
    <cellStyle name="_Recon to Darrin's 5.11.05 proforma_Book2_Adj Bench DR 3 for Initial Briefs (Electric) 3" xfId="3824"/>
    <cellStyle name="_Recon to Darrin's 5.11.05 proforma_Book2_Electric Rev Req Model (2009 GRC) Rebuttal" xfId="3825"/>
    <cellStyle name="_Recon to Darrin's 5.11.05 proforma_Book2_Electric Rev Req Model (2009 GRC) Rebuttal 2" xfId="3826"/>
    <cellStyle name="_Recon to Darrin's 5.11.05 proforma_Book2_Electric Rev Req Model (2009 GRC) Rebuttal 2 2" xfId="3827"/>
    <cellStyle name="_Recon to Darrin's 5.11.05 proforma_Book2_Electric Rev Req Model (2009 GRC) Rebuttal 3" xfId="3828"/>
    <cellStyle name="_Recon to Darrin's 5.11.05 proforma_Book2_Electric Rev Req Model (2009 GRC) Rebuttal REmoval of New  WH Solar AdjustMI" xfId="3829"/>
    <cellStyle name="_Recon to Darrin's 5.11.05 proforma_Book2_Electric Rev Req Model (2009 GRC) Rebuttal REmoval of New  WH Solar AdjustMI 2" xfId="3830"/>
    <cellStyle name="_Recon to Darrin's 5.11.05 proforma_Book2_Electric Rev Req Model (2009 GRC) Rebuttal REmoval of New  WH Solar AdjustMI 2 2" xfId="3831"/>
    <cellStyle name="_Recon to Darrin's 5.11.05 proforma_Book2_Electric Rev Req Model (2009 GRC) Rebuttal REmoval of New  WH Solar AdjustMI 3" xfId="3832"/>
    <cellStyle name="_Recon to Darrin's 5.11.05 proforma_Book2_Electric Rev Req Model (2009 GRC) Revised 01-18-2010" xfId="3833"/>
    <cellStyle name="_Recon to Darrin's 5.11.05 proforma_Book2_Electric Rev Req Model (2009 GRC) Revised 01-18-2010 2" xfId="3834"/>
    <cellStyle name="_Recon to Darrin's 5.11.05 proforma_Book2_Electric Rev Req Model (2009 GRC) Revised 01-18-2010 2 2" xfId="3835"/>
    <cellStyle name="_Recon to Darrin's 5.11.05 proforma_Book2_Electric Rev Req Model (2009 GRC) Revised 01-18-2010 3" xfId="3836"/>
    <cellStyle name="_Recon to Darrin's 5.11.05 proforma_Book2_Final Order Electric EXHIBIT A-1" xfId="3837"/>
    <cellStyle name="_Recon to Darrin's 5.11.05 proforma_Book2_Final Order Electric EXHIBIT A-1 2" xfId="3838"/>
    <cellStyle name="_Recon to Darrin's 5.11.05 proforma_Book2_Final Order Electric EXHIBIT A-1 2 2" xfId="3839"/>
    <cellStyle name="_Recon to Darrin's 5.11.05 proforma_Book2_Final Order Electric EXHIBIT A-1 3" xfId="3840"/>
    <cellStyle name="_Recon to Darrin's 5.11.05 proforma_Book4" xfId="3841"/>
    <cellStyle name="_Recon to Darrin's 5.11.05 proforma_Book4 2" xfId="3842"/>
    <cellStyle name="_Recon to Darrin's 5.11.05 proforma_Book4 2 2" xfId="3843"/>
    <cellStyle name="_Recon to Darrin's 5.11.05 proforma_Book4 3" xfId="3844"/>
    <cellStyle name="_Recon to Darrin's 5.11.05 proforma_Book9" xfId="3845"/>
    <cellStyle name="_Recon to Darrin's 5.11.05 proforma_Book9 2" xfId="3846"/>
    <cellStyle name="_Recon to Darrin's 5.11.05 proforma_Book9 2 2" xfId="3847"/>
    <cellStyle name="_Recon to Darrin's 5.11.05 proforma_Book9 3" xfId="3848"/>
    <cellStyle name="_Recon to Darrin's 5.11.05 proforma_Check the Interest Calculation" xfId="3849"/>
    <cellStyle name="_Recon to Darrin's 5.11.05 proforma_Check the Interest Calculation_Scenario 1 REC vs PTC Offset" xfId="3850"/>
    <cellStyle name="_Recon to Darrin's 5.11.05 proforma_Check the Interest Calculation_Scenario 3" xfId="3851"/>
    <cellStyle name="_Recon to Darrin's 5.11.05 proforma_INPUTS" xfId="3852"/>
    <cellStyle name="_Recon to Darrin's 5.11.05 proforma_INPUTS 2" xfId="3853"/>
    <cellStyle name="_Recon to Darrin's 5.11.05 proforma_INPUTS 2 2" xfId="3854"/>
    <cellStyle name="_Recon to Darrin's 5.11.05 proforma_INPUTS 3" xfId="3855"/>
    <cellStyle name="_Recon to Darrin's 5.11.05 proforma_Power Costs - Comparison bx Rbtl-Staff-Jt-PC" xfId="3856"/>
    <cellStyle name="_Recon to Darrin's 5.11.05 proforma_Power Costs - Comparison bx Rbtl-Staff-Jt-PC 2" xfId="3857"/>
    <cellStyle name="_Recon to Darrin's 5.11.05 proforma_Power Costs - Comparison bx Rbtl-Staff-Jt-PC 2 2" xfId="3858"/>
    <cellStyle name="_Recon to Darrin's 5.11.05 proforma_Power Costs - Comparison bx Rbtl-Staff-Jt-PC 3" xfId="3859"/>
    <cellStyle name="_Recon to Darrin's 5.11.05 proforma_Power Costs - Comparison bx Rbtl-Staff-Jt-PC_Adj Bench DR 3 for Initial Briefs (Electric)" xfId="3860"/>
    <cellStyle name="_Recon to Darrin's 5.11.05 proforma_Power Costs - Comparison bx Rbtl-Staff-Jt-PC_Adj Bench DR 3 for Initial Briefs (Electric) 2" xfId="3861"/>
    <cellStyle name="_Recon to Darrin's 5.11.05 proforma_Power Costs - Comparison bx Rbtl-Staff-Jt-PC_Adj Bench DR 3 for Initial Briefs (Electric) 2 2" xfId="3862"/>
    <cellStyle name="_Recon to Darrin's 5.11.05 proforma_Power Costs - Comparison bx Rbtl-Staff-Jt-PC_Adj Bench DR 3 for Initial Briefs (Electric) 3" xfId="3863"/>
    <cellStyle name="_Recon to Darrin's 5.11.05 proforma_Power Costs - Comparison bx Rbtl-Staff-Jt-PC_Electric Rev Req Model (2009 GRC) Rebuttal" xfId="3864"/>
    <cellStyle name="_Recon to Darrin's 5.11.05 proforma_Power Costs - Comparison bx Rbtl-Staff-Jt-PC_Electric Rev Req Model (2009 GRC) Rebuttal 2" xfId="3865"/>
    <cellStyle name="_Recon to Darrin's 5.11.05 proforma_Power Costs - Comparison bx Rbtl-Staff-Jt-PC_Electric Rev Req Model (2009 GRC) Rebuttal 2 2" xfId="3866"/>
    <cellStyle name="_Recon to Darrin's 5.11.05 proforma_Power Costs - Comparison bx Rbtl-Staff-Jt-PC_Electric Rev Req Model (2009 GRC) Rebuttal 3" xfId="3867"/>
    <cellStyle name="_Recon to Darrin's 5.11.05 proforma_Power Costs - Comparison bx Rbtl-Staff-Jt-PC_Electric Rev Req Model (2009 GRC) Rebuttal REmoval of New  WH Solar AdjustMI" xfId="3868"/>
    <cellStyle name="_Recon to Darrin's 5.11.05 proforma_Power Costs - Comparison bx Rbtl-Staff-Jt-PC_Electric Rev Req Model (2009 GRC) Rebuttal REmoval of New  WH Solar AdjustMI 2" xfId="3869"/>
    <cellStyle name="_Recon to Darrin's 5.11.05 proforma_Power Costs - Comparison bx Rbtl-Staff-Jt-PC_Electric Rev Req Model (2009 GRC) Rebuttal REmoval of New  WH Solar AdjustMI 2 2" xfId="3870"/>
    <cellStyle name="_Recon to Darrin's 5.11.05 proforma_Power Costs - Comparison bx Rbtl-Staff-Jt-PC_Electric Rev Req Model (2009 GRC) Rebuttal REmoval of New  WH Solar AdjustMI 3" xfId="3871"/>
    <cellStyle name="_Recon to Darrin's 5.11.05 proforma_Power Costs - Comparison bx Rbtl-Staff-Jt-PC_Electric Rev Req Model (2009 GRC) Revised 01-18-2010" xfId="3872"/>
    <cellStyle name="_Recon to Darrin's 5.11.05 proforma_Power Costs - Comparison bx Rbtl-Staff-Jt-PC_Electric Rev Req Model (2009 GRC) Revised 01-18-2010 2" xfId="3873"/>
    <cellStyle name="_Recon to Darrin's 5.11.05 proforma_Power Costs - Comparison bx Rbtl-Staff-Jt-PC_Electric Rev Req Model (2009 GRC) Revised 01-18-2010 2 2" xfId="3874"/>
    <cellStyle name="_Recon to Darrin's 5.11.05 proforma_Power Costs - Comparison bx Rbtl-Staff-Jt-PC_Electric Rev Req Model (2009 GRC) Revised 01-18-2010 3" xfId="3875"/>
    <cellStyle name="_Recon to Darrin's 5.11.05 proforma_Power Costs - Comparison bx Rbtl-Staff-Jt-PC_Final Order Electric EXHIBIT A-1" xfId="3876"/>
    <cellStyle name="_Recon to Darrin's 5.11.05 proforma_Power Costs - Comparison bx Rbtl-Staff-Jt-PC_Final Order Electric EXHIBIT A-1 2" xfId="3877"/>
    <cellStyle name="_Recon to Darrin's 5.11.05 proforma_Power Costs - Comparison bx Rbtl-Staff-Jt-PC_Final Order Electric EXHIBIT A-1 2 2" xfId="3878"/>
    <cellStyle name="_Recon to Darrin's 5.11.05 proforma_Power Costs - Comparison bx Rbtl-Staff-Jt-PC_Final Order Electric EXHIBIT A-1 3" xfId="3879"/>
    <cellStyle name="_Recon to Darrin's 5.11.05 proforma_Production Adj 4.37" xfId="3880"/>
    <cellStyle name="_Recon to Darrin's 5.11.05 proforma_Production Adj 4.37 2" xfId="3881"/>
    <cellStyle name="_Recon to Darrin's 5.11.05 proforma_Production Adj 4.37 2 2" xfId="3882"/>
    <cellStyle name="_Recon to Darrin's 5.11.05 proforma_Production Adj 4.37 3" xfId="3883"/>
    <cellStyle name="_Recon to Darrin's 5.11.05 proforma_Purchased Power Adj 4.03" xfId="3884"/>
    <cellStyle name="_Recon to Darrin's 5.11.05 proforma_Purchased Power Adj 4.03 2" xfId="3885"/>
    <cellStyle name="_Recon to Darrin's 5.11.05 proforma_Purchased Power Adj 4.03 2 2" xfId="3886"/>
    <cellStyle name="_Recon to Darrin's 5.11.05 proforma_Purchased Power Adj 4.03 3" xfId="3887"/>
    <cellStyle name="_Recon to Darrin's 5.11.05 proforma_Rebuttal Power Costs" xfId="3888"/>
    <cellStyle name="_Recon to Darrin's 5.11.05 proforma_Rebuttal Power Costs 2" xfId="3889"/>
    <cellStyle name="_Recon to Darrin's 5.11.05 proforma_Rebuttal Power Costs 2 2" xfId="3890"/>
    <cellStyle name="_Recon to Darrin's 5.11.05 proforma_Rebuttal Power Costs 3" xfId="3891"/>
    <cellStyle name="_Recon to Darrin's 5.11.05 proforma_Rebuttal Power Costs_Adj Bench DR 3 for Initial Briefs (Electric)" xfId="3892"/>
    <cellStyle name="_Recon to Darrin's 5.11.05 proforma_Rebuttal Power Costs_Adj Bench DR 3 for Initial Briefs (Electric) 2" xfId="3893"/>
    <cellStyle name="_Recon to Darrin's 5.11.05 proforma_Rebuttal Power Costs_Adj Bench DR 3 for Initial Briefs (Electric) 2 2" xfId="3894"/>
    <cellStyle name="_Recon to Darrin's 5.11.05 proforma_Rebuttal Power Costs_Adj Bench DR 3 for Initial Briefs (Electric) 3" xfId="3895"/>
    <cellStyle name="_Recon to Darrin's 5.11.05 proforma_Rebuttal Power Costs_Electric Rev Req Model (2009 GRC) Rebuttal" xfId="3896"/>
    <cellStyle name="_Recon to Darrin's 5.11.05 proforma_Rebuttal Power Costs_Electric Rev Req Model (2009 GRC) Rebuttal 2" xfId="3897"/>
    <cellStyle name="_Recon to Darrin's 5.11.05 proforma_Rebuttal Power Costs_Electric Rev Req Model (2009 GRC) Rebuttal 2 2" xfId="3898"/>
    <cellStyle name="_Recon to Darrin's 5.11.05 proforma_Rebuttal Power Costs_Electric Rev Req Model (2009 GRC) Rebuttal 3" xfId="3899"/>
    <cellStyle name="_Recon to Darrin's 5.11.05 proforma_Rebuttal Power Costs_Electric Rev Req Model (2009 GRC) Rebuttal REmoval of New  WH Solar AdjustMI" xfId="3900"/>
    <cellStyle name="_Recon to Darrin's 5.11.05 proforma_Rebuttal Power Costs_Electric Rev Req Model (2009 GRC) Rebuttal REmoval of New  WH Solar AdjustMI 2" xfId="3901"/>
    <cellStyle name="_Recon to Darrin's 5.11.05 proforma_Rebuttal Power Costs_Electric Rev Req Model (2009 GRC) Rebuttal REmoval of New  WH Solar AdjustMI 2 2" xfId="3902"/>
    <cellStyle name="_Recon to Darrin's 5.11.05 proforma_Rebuttal Power Costs_Electric Rev Req Model (2009 GRC) Rebuttal REmoval of New  WH Solar AdjustMI 3" xfId="3903"/>
    <cellStyle name="_Recon to Darrin's 5.11.05 proforma_Rebuttal Power Costs_Electric Rev Req Model (2009 GRC) Revised 01-18-2010" xfId="3904"/>
    <cellStyle name="_Recon to Darrin's 5.11.05 proforma_Rebuttal Power Costs_Electric Rev Req Model (2009 GRC) Revised 01-18-2010 2" xfId="3905"/>
    <cellStyle name="_Recon to Darrin's 5.11.05 proforma_Rebuttal Power Costs_Electric Rev Req Model (2009 GRC) Revised 01-18-2010 2 2" xfId="3906"/>
    <cellStyle name="_Recon to Darrin's 5.11.05 proforma_Rebuttal Power Costs_Electric Rev Req Model (2009 GRC) Revised 01-18-2010 3" xfId="3907"/>
    <cellStyle name="_Recon to Darrin's 5.11.05 proforma_Rebuttal Power Costs_Final Order Electric EXHIBIT A-1" xfId="3908"/>
    <cellStyle name="_Recon to Darrin's 5.11.05 proforma_Rebuttal Power Costs_Final Order Electric EXHIBIT A-1 2" xfId="3909"/>
    <cellStyle name="_Recon to Darrin's 5.11.05 proforma_Rebuttal Power Costs_Final Order Electric EXHIBIT A-1 2 2" xfId="3910"/>
    <cellStyle name="_Recon to Darrin's 5.11.05 proforma_Rebuttal Power Costs_Final Order Electric EXHIBIT A-1 3" xfId="3911"/>
    <cellStyle name="_Recon to Darrin's 5.11.05 proforma_RECS vs PTC's w Interest 6-28-10" xfId="3912"/>
    <cellStyle name="_Recon to Darrin's 5.11.05 proforma_ROR &amp; CONV FACTOR" xfId="3913"/>
    <cellStyle name="_Recon to Darrin's 5.11.05 proforma_ROR &amp; CONV FACTOR 2" xfId="3914"/>
    <cellStyle name="_Recon to Darrin's 5.11.05 proforma_ROR &amp; CONV FACTOR 2 2" xfId="3915"/>
    <cellStyle name="_Recon to Darrin's 5.11.05 proforma_ROR &amp; CONV FACTOR 3" xfId="3916"/>
    <cellStyle name="_Recon to Darrin's 5.11.05 proforma_ROR 5.02" xfId="3917"/>
    <cellStyle name="_Recon to Darrin's 5.11.05 proforma_ROR 5.02 2" xfId="3918"/>
    <cellStyle name="_Recon to Darrin's 5.11.05 proforma_ROR 5.02 2 2" xfId="3919"/>
    <cellStyle name="_Recon to Darrin's 5.11.05 proforma_ROR 5.02 3" xfId="3920"/>
    <cellStyle name="_x0013__Scenario 1 REC vs PTC Offset" xfId="3921"/>
    <cellStyle name="_x0013__Scenario 3" xfId="3922"/>
    <cellStyle name="_Sumas Proforma - 11-09-07" xfId="3923"/>
    <cellStyle name="_Sumas Property Taxes v1" xfId="3924"/>
    <cellStyle name="_Tenaska Comparison" xfId="3925"/>
    <cellStyle name="_Tenaska Comparison 2" xfId="3926"/>
    <cellStyle name="_Tenaska Comparison 2 2" xfId="3927"/>
    <cellStyle name="_Tenaska Comparison 2 2 2" xfId="3928"/>
    <cellStyle name="_Tenaska Comparison 2 3" xfId="3929"/>
    <cellStyle name="_Tenaska Comparison 3" xfId="3930"/>
    <cellStyle name="_Tenaska Comparison 3 2" xfId="3931"/>
    <cellStyle name="_Tenaska Comparison 4" xfId="3932"/>
    <cellStyle name="_Tenaska Comparison_(C) WHE Proforma with ITC cash grant 10 Yr Amort_for deferral_102809" xfId="3933"/>
    <cellStyle name="_Tenaska Comparison_(C) WHE Proforma with ITC cash grant 10 Yr Amort_for deferral_102809 2" xfId="3934"/>
    <cellStyle name="_Tenaska Comparison_(C) WHE Proforma with ITC cash grant 10 Yr Amort_for deferral_102809 2 2" xfId="3935"/>
    <cellStyle name="_Tenaska Comparison_(C) WHE Proforma with ITC cash grant 10 Yr Amort_for deferral_102809 3" xfId="3936"/>
    <cellStyle name="_Tenaska Comparison_(C) WHE Proforma with ITC cash grant 10 Yr Amort_for deferral_102809_16.07E Wild Horse Wind Expansionwrkingfile" xfId="3937"/>
    <cellStyle name="_Tenaska Comparison_(C) WHE Proforma with ITC cash grant 10 Yr Amort_for deferral_102809_16.07E Wild Horse Wind Expansionwrkingfile 2" xfId="3938"/>
    <cellStyle name="_Tenaska Comparison_(C) WHE Proforma with ITC cash grant 10 Yr Amort_for deferral_102809_16.07E Wild Horse Wind Expansionwrkingfile 2 2" xfId="3939"/>
    <cellStyle name="_Tenaska Comparison_(C) WHE Proforma with ITC cash grant 10 Yr Amort_for deferral_102809_16.07E Wild Horse Wind Expansionwrkingfile 3" xfId="3940"/>
    <cellStyle name="_Tenaska Comparison_(C) WHE Proforma with ITC cash grant 10 Yr Amort_for deferral_102809_16.07E Wild Horse Wind Expansionwrkingfile SF" xfId="3941"/>
    <cellStyle name="_Tenaska Comparison_(C) WHE Proforma with ITC cash grant 10 Yr Amort_for deferral_102809_16.07E Wild Horse Wind Expansionwrkingfile SF 2" xfId="3942"/>
    <cellStyle name="_Tenaska Comparison_(C) WHE Proforma with ITC cash grant 10 Yr Amort_for deferral_102809_16.07E Wild Horse Wind Expansionwrkingfile SF 2 2" xfId="3943"/>
    <cellStyle name="_Tenaska Comparison_(C) WHE Proforma with ITC cash grant 10 Yr Amort_for deferral_102809_16.07E Wild Horse Wind Expansionwrkingfile SF 3" xfId="3944"/>
    <cellStyle name="_Tenaska Comparison_(C) WHE Proforma with ITC cash grant 10 Yr Amort_for deferral_102809_16.37E Wild Horse Expansion DeferralRevwrkingfile SF" xfId="3945"/>
    <cellStyle name="_Tenaska Comparison_(C) WHE Proforma with ITC cash grant 10 Yr Amort_for deferral_102809_16.37E Wild Horse Expansion DeferralRevwrkingfile SF 2" xfId="3946"/>
    <cellStyle name="_Tenaska Comparison_(C) WHE Proforma with ITC cash grant 10 Yr Amort_for deferral_102809_16.37E Wild Horse Expansion DeferralRevwrkingfile SF 2 2" xfId="3947"/>
    <cellStyle name="_Tenaska Comparison_(C) WHE Proforma with ITC cash grant 10 Yr Amort_for deferral_102809_16.37E Wild Horse Expansion DeferralRevwrkingfile SF 3" xfId="3948"/>
    <cellStyle name="_Tenaska Comparison_(C) WHE Proforma with ITC cash grant 10 Yr Amort_for rebuttal_120709" xfId="3949"/>
    <cellStyle name="_Tenaska Comparison_(C) WHE Proforma with ITC cash grant 10 Yr Amort_for rebuttal_120709 2" xfId="3950"/>
    <cellStyle name="_Tenaska Comparison_(C) WHE Proforma with ITC cash grant 10 Yr Amort_for rebuttal_120709 2 2" xfId="3951"/>
    <cellStyle name="_Tenaska Comparison_(C) WHE Proforma with ITC cash grant 10 Yr Amort_for rebuttal_120709 3" xfId="3952"/>
    <cellStyle name="_Tenaska Comparison_04.07E Wild Horse Wind Expansion" xfId="3953"/>
    <cellStyle name="_Tenaska Comparison_04.07E Wild Horse Wind Expansion 2" xfId="3954"/>
    <cellStyle name="_Tenaska Comparison_04.07E Wild Horse Wind Expansion 2 2" xfId="3955"/>
    <cellStyle name="_Tenaska Comparison_04.07E Wild Horse Wind Expansion 3" xfId="3956"/>
    <cellStyle name="_Tenaska Comparison_04.07E Wild Horse Wind Expansion_16.07E Wild Horse Wind Expansionwrkingfile" xfId="3957"/>
    <cellStyle name="_Tenaska Comparison_04.07E Wild Horse Wind Expansion_16.07E Wild Horse Wind Expansionwrkingfile 2" xfId="3958"/>
    <cellStyle name="_Tenaska Comparison_04.07E Wild Horse Wind Expansion_16.07E Wild Horse Wind Expansionwrkingfile 2 2" xfId="3959"/>
    <cellStyle name="_Tenaska Comparison_04.07E Wild Horse Wind Expansion_16.07E Wild Horse Wind Expansionwrkingfile 3" xfId="3960"/>
    <cellStyle name="_Tenaska Comparison_04.07E Wild Horse Wind Expansion_16.07E Wild Horse Wind Expansionwrkingfile SF" xfId="3961"/>
    <cellStyle name="_Tenaska Comparison_04.07E Wild Horse Wind Expansion_16.07E Wild Horse Wind Expansionwrkingfile SF 2" xfId="3962"/>
    <cellStyle name="_Tenaska Comparison_04.07E Wild Horse Wind Expansion_16.07E Wild Horse Wind Expansionwrkingfile SF 2 2" xfId="3963"/>
    <cellStyle name="_Tenaska Comparison_04.07E Wild Horse Wind Expansion_16.07E Wild Horse Wind Expansionwrkingfile SF 3" xfId="3964"/>
    <cellStyle name="_Tenaska Comparison_04.07E Wild Horse Wind Expansion_16.37E Wild Horse Expansion DeferralRevwrkingfile SF" xfId="3965"/>
    <cellStyle name="_Tenaska Comparison_04.07E Wild Horse Wind Expansion_16.37E Wild Horse Expansion DeferralRevwrkingfile SF 2" xfId="3966"/>
    <cellStyle name="_Tenaska Comparison_04.07E Wild Horse Wind Expansion_16.37E Wild Horse Expansion DeferralRevwrkingfile SF 2 2" xfId="3967"/>
    <cellStyle name="_Tenaska Comparison_04.07E Wild Horse Wind Expansion_16.37E Wild Horse Expansion DeferralRevwrkingfile SF 3" xfId="3968"/>
    <cellStyle name="_Tenaska Comparison_16.07E Wild Horse Wind Expansionwrkingfile" xfId="3969"/>
    <cellStyle name="_Tenaska Comparison_16.07E Wild Horse Wind Expansionwrkingfile 2" xfId="3970"/>
    <cellStyle name="_Tenaska Comparison_16.07E Wild Horse Wind Expansionwrkingfile 2 2" xfId="3971"/>
    <cellStyle name="_Tenaska Comparison_16.07E Wild Horse Wind Expansionwrkingfile 3" xfId="3972"/>
    <cellStyle name="_Tenaska Comparison_16.07E Wild Horse Wind Expansionwrkingfile SF" xfId="3973"/>
    <cellStyle name="_Tenaska Comparison_16.07E Wild Horse Wind Expansionwrkingfile SF 2" xfId="3974"/>
    <cellStyle name="_Tenaska Comparison_16.07E Wild Horse Wind Expansionwrkingfile SF 2 2" xfId="3975"/>
    <cellStyle name="_Tenaska Comparison_16.07E Wild Horse Wind Expansionwrkingfile SF 3" xfId="3976"/>
    <cellStyle name="_Tenaska Comparison_16.37E Wild Horse Expansion DeferralRevwrkingfile SF" xfId="3977"/>
    <cellStyle name="_Tenaska Comparison_16.37E Wild Horse Expansion DeferralRevwrkingfile SF 2" xfId="3978"/>
    <cellStyle name="_Tenaska Comparison_16.37E Wild Horse Expansion DeferralRevwrkingfile SF 2 2" xfId="3979"/>
    <cellStyle name="_Tenaska Comparison_16.37E Wild Horse Expansion DeferralRevwrkingfile SF 3" xfId="3980"/>
    <cellStyle name="_Tenaska Comparison_4 31 Regulatory Assets and Liabilities  7 06- Exhibit D" xfId="3981"/>
    <cellStyle name="_Tenaska Comparison_4 31 Regulatory Assets and Liabilities  7 06- Exhibit D 2" xfId="3982"/>
    <cellStyle name="_Tenaska Comparison_4 31 Regulatory Assets and Liabilities  7 06- Exhibit D 2 2" xfId="3983"/>
    <cellStyle name="_Tenaska Comparison_4 31 Regulatory Assets and Liabilities  7 06- Exhibit D 3" xfId="3984"/>
    <cellStyle name="_Tenaska Comparison_4 32 Regulatory Assets and Liabilities  7 06- Exhibit D" xfId="3985"/>
    <cellStyle name="_Tenaska Comparison_4 32 Regulatory Assets and Liabilities  7 06- Exhibit D 2" xfId="3986"/>
    <cellStyle name="_Tenaska Comparison_4 32 Regulatory Assets and Liabilities  7 06- Exhibit D 2 2" xfId="3987"/>
    <cellStyle name="_Tenaska Comparison_4 32 Regulatory Assets and Liabilities  7 06- Exhibit D 3" xfId="3988"/>
    <cellStyle name="_Tenaska Comparison_Book2" xfId="3989"/>
    <cellStyle name="_Tenaska Comparison_Book2 2" xfId="3990"/>
    <cellStyle name="_Tenaska Comparison_Book2 2 2" xfId="3991"/>
    <cellStyle name="_Tenaska Comparison_Book2 3" xfId="3992"/>
    <cellStyle name="_Tenaska Comparison_Book2_Adj Bench DR 3 for Initial Briefs (Electric)" xfId="3993"/>
    <cellStyle name="_Tenaska Comparison_Book2_Adj Bench DR 3 for Initial Briefs (Electric) 2" xfId="3994"/>
    <cellStyle name="_Tenaska Comparison_Book2_Adj Bench DR 3 for Initial Briefs (Electric) 2 2" xfId="3995"/>
    <cellStyle name="_Tenaska Comparison_Book2_Adj Bench DR 3 for Initial Briefs (Electric) 3" xfId="3996"/>
    <cellStyle name="_Tenaska Comparison_Book2_Electric Rev Req Model (2009 GRC) Rebuttal" xfId="3997"/>
    <cellStyle name="_Tenaska Comparison_Book2_Electric Rev Req Model (2009 GRC) Rebuttal 2" xfId="3998"/>
    <cellStyle name="_Tenaska Comparison_Book2_Electric Rev Req Model (2009 GRC) Rebuttal 2 2" xfId="3999"/>
    <cellStyle name="_Tenaska Comparison_Book2_Electric Rev Req Model (2009 GRC) Rebuttal 3" xfId="4000"/>
    <cellStyle name="_Tenaska Comparison_Book2_Electric Rev Req Model (2009 GRC) Rebuttal REmoval of New  WH Solar AdjustMI" xfId="4001"/>
    <cellStyle name="_Tenaska Comparison_Book2_Electric Rev Req Model (2009 GRC) Rebuttal REmoval of New  WH Solar AdjustMI 2" xfId="4002"/>
    <cellStyle name="_Tenaska Comparison_Book2_Electric Rev Req Model (2009 GRC) Rebuttal REmoval of New  WH Solar AdjustMI 2 2" xfId="4003"/>
    <cellStyle name="_Tenaska Comparison_Book2_Electric Rev Req Model (2009 GRC) Rebuttal REmoval of New  WH Solar AdjustMI 3" xfId="4004"/>
    <cellStyle name="_Tenaska Comparison_Book2_Electric Rev Req Model (2009 GRC) Revised 01-18-2010" xfId="4005"/>
    <cellStyle name="_Tenaska Comparison_Book2_Electric Rev Req Model (2009 GRC) Revised 01-18-2010 2" xfId="4006"/>
    <cellStyle name="_Tenaska Comparison_Book2_Electric Rev Req Model (2009 GRC) Revised 01-18-2010 2 2" xfId="4007"/>
    <cellStyle name="_Tenaska Comparison_Book2_Electric Rev Req Model (2009 GRC) Revised 01-18-2010 3" xfId="4008"/>
    <cellStyle name="_Tenaska Comparison_Book2_Final Order Electric EXHIBIT A-1" xfId="4009"/>
    <cellStyle name="_Tenaska Comparison_Book2_Final Order Electric EXHIBIT A-1 2" xfId="4010"/>
    <cellStyle name="_Tenaska Comparison_Book2_Final Order Electric EXHIBIT A-1 2 2" xfId="4011"/>
    <cellStyle name="_Tenaska Comparison_Book2_Final Order Electric EXHIBIT A-1 3" xfId="4012"/>
    <cellStyle name="_Tenaska Comparison_Book4" xfId="4013"/>
    <cellStyle name="_Tenaska Comparison_Book4 2" xfId="4014"/>
    <cellStyle name="_Tenaska Comparison_Book4 2 2" xfId="4015"/>
    <cellStyle name="_Tenaska Comparison_Book4 3" xfId="4016"/>
    <cellStyle name="_Tenaska Comparison_Book9" xfId="4017"/>
    <cellStyle name="_Tenaska Comparison_Book9 2" xfId="4018"/>
    <cellStyle name="_Tenaska Comparison_Book9 2 2" xfId="4019"/>
    <cellStyle name="_Tenaska Comparison_Book9 3" xfId="4020"/>
    <cellStyle name="_Tenaska Comparison_Electric COS Inputs" xfId="4021"/>
    <cellStyle name="_Tenaska Comparison_Electric COS Inputs 2" xfId="4022"/>
    <cellStyle name="_Tenaska Comparison_Electric COS Inputs 2 2" xfId="4023"/>
    <cellStyle name="_Tenaska Comparison_Electric COS Inputs 2 2 2" xfId="4024"/>
    <cellStyle name="_Tenaska Comparison_Electric COS Inputs 2 3" xfId="4025"/>
    <cellStyle name="_Tenaska Comparison_Electric COS Inputs 2 3 2" xfId="4026"/>
    <cellStyle name="_Tenaska Comparison_Electric COS Inputs 2 4" xfId="4027"/>
    <cellStyle name="_Tenaska Comparison_Electric COS Inputs 2 4 2" xfId="4028"/>
    <cellStyle name="_Tenaska Comparison_Electric COS Inputs 3" xfId="4029"/>
    <cellStyle name="_Tenaska Comparison_Electric COS Inputs 3 2" xfId="4030"/>
    <cellStyle name="_Tenaska Comparison_Electric COS Inputs 4" xfId="4031"/>
    <cellStyle name="_Tenaska Comparison_Electric COS Inputs 4 2" xfId="4032"/>
    <cellStyle name="_Tenaska Comparison_Electric COS Inputs 5" xfId="4033"/>
    <cellStyle name="_Tenaska Comparison_Power Costs - Comparison bx Rbtl-Staff-Jt-PC" xfId="4034"/>
    <cellStyle name="_Tenaska Comparison_Power Costs - Comparison bx Rbtl-Staff-Jt-PC 2" xfId="4035"/>
    <cellStyle name="_Tenaska Comparison_Power Costs - Comparison bx Rbtl-Staff-Jt-PC 2 2" xfId="4036"/>
    <cellStyle name="_Tenaska Comparison_Power Costs - Comparison bx Rbtl-Staff-Jt-PC 3" xfId="4037"/>
    <cellStyle name="_Tenaska Comparison_Power Costs - Comparison bx Rbtl-Staff-Jt-PC_Adj Bench DR 3 for Initial Briefs (Electric)" xfId="4038"/>
    <cellStyle name="_Tenaska Comparison_Power Costs - Comparison bx Rbtl-Staff-Jt-PC_Adj Bench DR 3 for Initial Briefs (Electric) 2" xfId="4039"/>
    <cellStyle name="_Tenaska Comparison_Power Costs - Comparison bx Rbtl-Staff-Jt-PC_Adj Bench DR 3 for Initial Briefs (Electric) 2 2" xfId="4040"/>
    <cellStyle name="_Tenaska Comparison_Power Costs - Comparison bx Rbtl-Staff-Jt-PC_Adj Bench DR 3 for Initial Briefs (Electric) 3" xfId="4041"/>
    <cellStyle name="_Tenaska Comparison_Power Costs - Comparison bx Rbtl-Staff-Jt-PC_Electric Rev Req Model (2009 GRC) Rebuttal" xfId="4042"/>
    <cellStyle name="_Tenaska Comparison_Power Costs - Comparison bx Rbtl-Staff-Jt-PC_Electric Rev Req Model (2009 GRC) Rebuttal 2" xfId="4043"/>
    <cellStyle name="_Tenaska Comparison_Power Costs - Comparison bx Rbtl-Staff-Jt-PC_Electric Rev Req Model (2009 GRC) Rebuttal 2 2" xfId="4044"/>
    <cellStyle name="_Tenaska Comparison_Power Costs - Comparison bx Rbtl-Staff-Jt-PC_Electric Rev Req Model (2009 GRC) Rebuttal 3" xfId="4045"/>
    <cellStyle name="_Tenaska Comparison_Power Costs - Comparison bx Rbtl-Staff-Jt-PC_Electric Rev Req Model (2009 GRC) Rebuttal REmoval of New  WH Solar AdjustMI" xfId="4046"/>
    <cellStyle name="_Tenaska Comparison_Power Costs - Comparison bx Rbtl-Staff-Jt-PC_Electric Rev Req Model (2009 GRC) Rebuttal REmoval of New  WH Solar AdjustMI 2" xfId="4047"/>
    <cellStyle name="_Tenaska Comparison_Power Costs - Comparison bx Rbtl-Staff-Jt-PC_Electric Rev Req Model (2009 GRC) Rebuttal REmoval of New  WH Solar AdjustMI 2 2" xfId="4048"/>
    <cellStyle name="_Tenaska Comparison_Power Costs - Comparison bx Rbtl-Staff-Jt-PC_Electric Rev Req Model (2009 GRC) Rebuttal REmoval of New  WH Solar AdjustMI 3" xfId="4049"/>
    <cellStyle name="_Tenaska Comparison_Power Costs - Comparison bx Rbtl-Staff-Jt-PC_Electric Rev Req Model (2009 GRC) Revised 01-18-2010" xfId="4050"/>
    <cellStyle name="_Tenaska Comparison_Power Costs - Comparison bx Rbtl-Staff-Jt-PC_Electric Rev Req Model (2009 GRC) Revised 01-18-2010 2" xfId="4051"/>
    <cellStyle name="_Tenaska Comparison_Power Costs - Comparison bx Rbtl-Staff-Jt-PC_Electric Rev Req Model (2009 GRC) Revised 01-18-2010 2 2" xfId="4052"/>
    <cellStyle name="_Tenaska Comparison_Power Costs - Comparison bx Rbtl-Staff-Jt-PC_Electric Rev Req Model (2009 GRC) Revised 01-18-2010 3" xfId="4053"/>
    <cellStyle name="_Tenaska Comparison_Power Costs - Comparison bx Rbtl-Staff-Jt-PC_Final Order Electric EXHIBIT A-1" xfId="4054"/>
    <cellStyle name="_Tenaska Comparison_Power Costs - Comparison bx Rbtl-Staff-Jt-PC_Final Order Electric EXHIBIT A-1 2" xfId="4055"/>
    <cellStyle name="_Tenaska Comparison_Power Costs - Comparison bx Rbtl-Staff-Jt-PC_Final Order Electric EXHIBIT A-1 2 2" xfId="4056"/>
    <cellStyle name="_Tenaska Comparison_Power Costs - Comparison bx Rbtl-Staff-Jt-PC_Final Order Electric EXHIBIT A-1 3" xfId="4057"/>
    <cellStyle name="_Tenaska Comparison_Production Adj 4.37" xfId="4058"/>
    <cellStyle name="_Tenaska Comparison_Production Adj 4.37 2" xfId="4059"/>
    <cellStyle name="_Tenaska Comparison_Production Adj 4.37 2 2" xfId="4060"/>
    <cellStyle name="_Tenaska Comparison_Production Adj 4.37 3" xfId="4061"/>
    <cellStyle name="_Tenaska Comparison_Purchased Power Adj 4.03" xfId="4062"/>
    <cellStyle name="_Tenaska Comparison_Purchased Power Adj 4.03 2" xfId="4063"/>
    <cellStyle name="_Tenaska Comparison_Purchased Power Adj 4.03 2 2" xfId="4064"/>
    <cellStyle name="_Tenaska Comparison_Purchased Power Adj 4.03 3" xfId="4065"/>
    <cellStyle name="_Tenaska Comparison_Rebuttal Power Costs" xfId="4066"/>
    <cellStyle name="_Tenaska Comparison_Rebuttal Power Costs 2" xfId="4067"/>
    <cellStyle name="_Tenaska Comparison_Rebuttal Power Costs 2 2" xfId="4068"/>
    <cellStyle name="_Tenaska Comparison_Rebuttal Power Costs 3" xfId="4069"/>
    <cellStyle name="_Tenaska Comparison_Rebuttal Power Costs_Adj Bench DR 3 for Initial Briefs (Electric)" xfId="4070"/>
    <cellStyle name="_Tenaska Comparison_Rebuttal Power Costs_Adj Bench DR 3 for Initial Briefs (Electric) 2" xfId="4071"/>
    <cellStyle name="_Tenaska Comparison_Rebuttal Power Costs_Adj Bench DR 3 for Initial Briefs (Electric) 2 2" xfId="4072"/>
    <cellStyle name="_Tenaska Comparison_Rebuttal Power Costs_Adj Bench DR 3 for Initial Briefs (Electric) 3" xfId="4073"/>
    <cellStyle name="_Tenaska Comparison_Rebuttal Power Costs_Electric Rev Req Model (2009 GRC) Rebuttal" xfId="4074"/>
    <cellStyle name="_Tenaska Comparison_Rebuttal Power Costs_Electric Rev Req Model (2009 GRC) Rebuttal 2" xfId="4075"/>
    <cellStyle name="_Tenaska Comparison_Rebuttal Power Costs_Electric Rev Req Model (2009 GRC) Rebuttal 2 2" xfId="4076"/>
    <cellStyle name="_Tenaska Comparison_Rebuttal Power Costs_Electric Rev Req Model (2009 GRC) Rebuttal 3" xfId="4077"/>
    <cellStyle name="_Tenaska Comparison_Rebuttal Power Costs_Electric Rev Req Model (2009 GRC) Rebuttal REmoval of New  WH Solar AdjustMI" xfId="4078"/>
    <cellStyle name="_Tenaska Comparison_Rebuttal Power Costs_Electric Rev Req Model (2009 GRC) Rebuttal REmoval of New  WH Solar AdjustMI 2" xfId="4079"/>
    <cellStyle name="_Tenaska Comparison_Rebuttal Power Costs_Electric Rev Req Model (2009 GRC) Rebuttal REmoval of New  WH Solar AdjustMI 2 2" xfId="4080"/>
    <cellStyle name="_Tenaska Comparison_Rebuttal Power Costs_Electric Rev Req Model (2009 GRC) Rebuttal REmoval of New  WH Solar AdjustMI 3" xfId="4081"/>
    <cellStyle name="_Tenaska Comparison_Rebuttal Power Costs_Electric Rev Req Model (2009 GRC) Revised 01-18-2010" xfId="4082"/>
    <cellStyle name="_Tenaska Comparison_Rebuttal Power Costs_Electric Rev Req Model (2009 GRC) Revised 01-18-2010 2" xfId="4083"/>
    <cellStyle name="_Tenaska Comparison_Rebuttal Power Costs_Electric Rev Req Model (2009 GRC) Revised 01-18-2010 2 2" xfId="4084"/>
    <cellStyle name="_Tenaska Comparison_Rebuttal Power Costs_Electric Rev Req Model (2009 GRC) Revised 01-18-2010 3" xfId="4085"/>
    <cellStyle name="_Tenaska Comparison_Rebuttal Power Costs_Final Order Electric EXHIBIT A-1" xfId="4086"/>
    <cellStyle name="_Tenaska Comparison_Rebuttal Power Costs_Final Order Electric EXHIBIT A-1 2" xfId="4087"/>
    <cellStyle name="_Tenaska Comparison_Rebuttal Power Costs_Final Order Electric EXHIBIT A-1 2 2" xfId="4088"/>
    <cellStyle name="_Tenaska Comparison_Rebuttal Power Costs_Final Order Electric EXHIBIT A-1 3" xfId="4089"/>
    <cellStyle name="_Tenaska Comparison_ROR 5.02" xfId="4090"/>
    <cellStyle name="_Tenaska Comparison_ROR 5.02 2" xfId="4091"/>
    <cellStyle name="_Tenaska Comparison_ROR 5.02 2 2" xfId="4092"/>
    <cellStyle name="_Tenaska Comparison_ROR 5.02 3" xfId="4093"/>
    <cellStyle name="_x0013__TENASKA REGULATORY ASSET" xfId="4094"/>
    <cellStyle name="_x0013__TENASKA REGULATORY ASSET 2" xfId="4095"/>
    <cellStyle name="_x0013__TENASKA REGULATORY ASSET 2 2" xfId="4096"/>
    <cellStyle name="_x0013__TENASKA REGULATORY ASSET 3" xfId="4097"/>
    <cellStyle name="_Value Copy 11 30 05 gas 12 09 05 AURORA at 12 14 05" xfId="4098"/>
    <cellStyle name="_Value Copy 11 30 05 gas 12 09 05 AURORA at 12 14 05 2" xfId="4099"/>
    <cellStyle name="_Value Copy 11 30 05 gas 12 09 05 AURORA at 12 14 05 2 2" xfId="4100"/>
    <cellStyle name="_Value Copy 11 30 05 gas 12 09 05 AURORA at 12 14 05 2 2 2" xfId="4101"/>
    <cellStyle name="_Value Copy 11 30 05 gas 12 09 05 AURORA at 12 14 05 2 3" xfId="4102"/>
    <cellStyle name="_Value Copy 11 30 05 gas 12 09 05 AURORA at 12 14 05 3" xfId="4103"/>
    <cellStyle name="_Value Copy 11 30 05 gas 12 09 05 AURORA at 12 14 05 3 2" xfId="4104"/>
    <cellStyle name="_Value Copy 11 30 05 gas 12 09 05 AURORA at 12 14 05 4" xfId="4105"/>
    <cellStyle name="_Value Copy 11 30 05 gas 12 09 05 AURORA at 12 14 05_04 07E Wild Horse Wind Expansion (C) (2)" xfId="4106"/>
    <cellStyle name="_Value Copy 11 30 05 gas 12 09 05 AURORA at 12 14 05_04 07E Wild Horse Wind Expansion (C) (2) 2" xfId="4107"/>
    <cellStyle name="_Value Copy 11 30 05 gas 12 09 05 AURORA at 12 14 05_04 07E Wild Horse Wind Expansion (C) (2) 2 2" xfId="4108"/>
    <cellStyle name="_Value Copy 11 30 05 gas 12 09 05 AURORA at 12 14 05_04 07E Wild Horse Wind Expansion (C) (2) 3" xfId="4109"/>
    <cellStyle name="_Value Copy 11 30 05 gas 12 09 05 AURORA at 12 14 05_04 07E Wild Horse Wind Expansion (C) (2)_Adj Bench DR 3 for Initial Briefs (Electric)" xfId="4110"/>
    <cellStyle name="_Value Copy 11 30 05 gas 12 09 05 AURORA at 12 14 05_04 07E Wild Horse Wind Expansion (C) (2)_Adj Bench DR 3 for Initial Briefs (Electric) 2" xfId="4111"/>
    <cellStyle name="_Value Copy 11 30 05 gas 12 09 05 AURORA at 12 14 05_04 07E Wild Horse Wind Expansion (C) (2)_Adj Bench DR 3 for Initial Briefs (Electric) 2 2" xfId="4112"/>
    <cellStyle name="_Value Copy 11 30 05 gas 12 09 05 AURORA at 12 14 05_04 07E Wild Horse Wind Expansion (C) (2)_Adj Bench DR 3 for Initial Briefs (Electric) 3" xfId="4113"/>
    <cellStyle name="_Value Copy 11 30 05 gas 12 09 05 AURORA at 12 14 05_04 07E Wild Horse Wind Expansion (C) (2)_Electric Rev Req Model (2009 GRC) " xfId="4114"/>
    <cellStyle name="_Value Copy 11 30 05 gas 12 09 05 AURORA at 12 14 05_04 07E Wild Horse Wind Expansion (C) (2)_Electric Rev Req Model (2009 GRC)  2" xfId="4115"/>
    <cellStyle name="_Value Copy 11 30 05 gas 12 09 05 AURORA at 12 14 05_04 07E Wild Horse Wind Expansion (C) (2)_Electric Rev Req Model (2009 GRC)  2 2" xfId="4116"/>
    <cellStyle name="_Value Copy 11 30 05 gas 12 09 05 AURORA at 12 14 05_04 07E Wild Horse Wind Expansion (C) (2)_Electric Rev Req Model (2009 GRC)  3" xfId="4117"/>
    <cellStyle name="_Value Copy 11 30 05 gas 12 09 05 AURORA at 12 14 05_04 07E Wild Horse Wind Expansion (C) (2)_Electric Rev Req Model (2009 GRC) Rebuttal" xfId="4118"/>
    <cellStyle name="_Value Copy 11 30 05 gas 12 09 05 AURORA at 12 14 05_04 07E Wild Horse Wind Expansion (C) (2)_Electric Rev Req Model (2009 GRC) Rebuttal 2" xfId="4119"/>
    <cellStyle name="_Value Copy 11 30 05 gas 12 09 05 AURORA at 12 14 05_04 07E Wild Horse Wind Expansion (C) (2)_Electric Rev Req Model (2009 GRC) Rebuttal 2 2" xfId="4120"/>
    <cellStyle name="_Value Copy 11 30 05 gas 12 09 05 AURORA at 12 14 05_04 07E Wild Horse Wind Expansion (C) (2)_Electric Rev Req Model (2009 GRC) Rebuttal 3" xfId="4121"/>
    <cellStyle name="_Value Copy 11 30 05 gas 12 09 05 AURORA at 12 14 05_04 07E Wild Horse Wind Expansion (C) (2)_Electric Rev Req Model (2009 GRC) Rebuttal REmoval of New  WH Solar AdjustMI" xfId="4122"/>
    <cellStyle name="_Value Copy 11 30 05 gas 12 09 05 AURORA at 12 14 05_04 07E Wild Horse Wind Expansion (C) (2)_Electric Rev Req Model (2009 GRC) Rebuttal REmoval of New  WH Solar AdjustMI 2" xfId="4123"/>
    <cellStyle name="_Value Copy 11 30 05 gas 12 09 05 AURORA at 12 14 05_04 07E Wild Horse Wind Expansion (C) (2)_Electric Rev Req Model (2009 GRC) Rebuttal REmoval of New  WH Solar AdjustMI 2 2" xfId="4124"/>
    <cellStyle name="_Value Copy 11 30 05 gas 12 09 05 AURORA at 12 14 05_04 07E Wild Horse Wind Expansion (C) (2)_Electric Rev Req Model (2009 GRC) Rebuttal REmoval of New  WH Solar AdjustMI 3" xfId="4125"/>
    <cellStyle name="_Value Copy 11 30 05 gas 12 09 05 AURORA at 12 14 05_04 07E Wild Horse Wind Expansion (C) (2)_Electric Rev Req Model (2009 GRC) Revised 01-18-2010" xfId="4126"/>
    <cellStyle name="_Value Copy 11 30 05 gas 12 09 05 AURORA at 12 14 05_04 07E Wild Horse Wind Expansion (C) (2)_Electric Rev Req Model (2009 GRC) Revised 01-18-2010 2" xfId="4127"/>
    <cellStyle name="_Value Copy 11 30 05 gas 12 09 05 AURORA at 12 14 05_04 07E Wild Horse Wind Expansion (C) (2)_Electric Rev Req Model (2009 GRC) Revised 01-18-2010 2 2" xfId="4128"/>
    <cellStyle name="_Value Copy 11 30 05 gas 12 09 05 AURORA at 12 14 05_04 07E Wild Horse Wind Expansion (C) (2)_Electric Rev Req Model (2009 GRC) Revised 01-18-2010 3" xfId="4129"/>
    <cellStyle name="_Value Copy 11 30 05 gas 12 09 05 AURORA at 12 14 05_04 07E Wild Horse Wind Expansion (C) (2)_Final Order Electric EXHIBIT A-1" xfId="4130"/>
    <cellStyle name="_Value Copy 11 30 05 gas 12 09 05 AURORA at 12 14 05_04 07E Wild Horse Wind Expansion (C) (2)_Final Order Electric EXHIBIT A-1 2" xfId="4131"/>
    <cellStyle name="_Value Copy 11 30 05 gas 12 09 05 AURORA at 12 14 05_04 07E Wild Horse Wind Expansion (C) (2)_Final Order Electric EXHIBIT A-1 2 2" xfId="4132"/>
    <cellStyle name="_Value Copy 11 30 05 gas 12 09 05 AURORA at 12 14 05_04 07E Wild Horse Wind Expansion (C) (2)_Final Order Electric EXHIBIT A-1 3" xfId="4133"/>
    <cellStyle name="_Value Copy 11 30 05 gas 12 09 05 AURORA at 12 14 05_04 07E Wild Horse Wind Expansion (C) (2)_TENASKA REGULATORY ASSET" xfId="4134"/>
    <cellStyle name="_Value Copy 11 30 05 gas 12 09 05 AURORA at 12 14 05_04 07E Wild Horse Wind Expansion (C) (2)_TENASKA REGULATORY ASSET 2" xfId="4135"/>
    <cellStyle name="_Value Copy 11 30 05 gas 12 09 05 AURORA at 12 14 05_04 07E Wild Horse Wind Expansion (C) (2)_TENASKA REGULATORY ASSET 2 2" xfId="4136"/>
    <cellStyle name="_Value Copy 11 30 05 gas 12 09 05 AURORA at 12 14 05_04 07E Wild Horse Wind Expansion (C) (2)_TENASKA REGULATORY ASSET 3" xfId="4137"/>
    <cellStyle name="_Value Copy 11 30 05 gas 12 09 05 AURORA at 12 14 05_16.37E Wild Horse Expansion DeferralRevwrkingfile SF" xfId="4138"/>
    <cellStyle name="_Value Copy 11 30 05 gas 12 09 05 AURORA at 12 14 05_16.37E Wild Horse Expansion DeferralRevwrkingfile SF 2" xfId="4139"/>
    <cellStyle name="_Value Copy 11 30 05 gas 12 09 05 AURORA at 12 14 05_16.37E Wild Horse Expansion DeferralRevwrkingfile SF 2 2" xfId="4140"/>
    <cellStyle name="_Value Copy 11 30 05 gas 12 09 05 AURORA at 12 14 05_16.37E Wild Horse Expansion DeferralRevwrkingfile SF 3" xfId="4141"/>
    <cellStyle name="_Value Copy 11 30 05 gas 12 09 05 AURORA at 12 14 05_2010 PTC's July1_Dec31 2010 " xfId="4142"/>
    <cellStyle name="_Value Copy 11 30 05 gas 12 09 05 AURORA at 12 14 05_2010 PTC's Sept10_Aug11 (Version 4)" xfId="4143"/>
    <cellStyle name="_Value Copy 11 30 05 gas 12 09 05 AURORA at 12 14 05_4 31 Regulatory Assets and Liabilities  7 06- Exhibit D" xfId="4144"/>
    <cellStyle name="_Value Copy 11 30 05 gas 12 09 05 AURORA at 12 14 05_4 31 Regulatory Assets and Liabilities  7 06- Exhibit D 2" xfId="4145"/>
    <cellStyle name="_Value Copy 11 30 05 gas 12 09 05 AURORA at 12 14 05_4 31 Regulatory Assets and Liabilities  7 06- Exhibit D 2 2" xfId="4146"/>
    <cellStyle name="_Value Copy 11 30 05 gas 12 09 05 AURORA at 12 14 05_4 31 Regulatory Assets and Liabilities  7 06- Exhibit D 3" xfId="4147"/>
    <cellStyle name="_Value Copy 11 30 05 gas 12 09 05 AURORA at 12 14 05_4 32 Regulatory Assets and Liabilities  7 06- Exhibit D" xfId="4148"/>
    <cellStyle name="_Value Copy 11 30 05 gas 12 09 05 AURORA at 12 14 05_4 32 Regulatory Assets and Liabilities  7 06- Exhibit D 2" xfId="4149"/>
    <cellStyle name="_Value Copy 11 30 05 gas 12 09 05 AURORA at 12 14 05_4 32 Regulatory Assets and Liabilities  7 06- Exhibit D 2 2" xfId="4150"/>
    <cellStyle name="_Value Copy 11 30 05 gas 12 09 05 AURORA at 12 14 05_4 32 Regulatory Assets and Liabilities  7 06- Exhibit D 3" xfId="4151"/>
    <cellStyle name="_Value Copy 11 30 05 gas 12 09 05 AURORA at 12 14 05_Att B to RECs proceeds proposal" xfId="4152"/>
    <cellStyle name="_Value Copy 11 30 05 gas 12 09 05 AURORA at 12 14 05_Backup for Attachment B 2010-09-09" xfId="4153"/>
    <cellStyle name="_Value Copy 11 30 05 gas 12 09 05 AURORA at 12 14 05_Bench Request - Attachment B" xfId="4154"/>
    <cellStyle name="_Value Copy 11 30 05 gas 12 09 05 AURORA at 12 14 05_Book2" xfId="4155"/>
    <cellStyle name="_Value Copy 11 30 05 gas 12 09 05 AURORA at 12 14 05_Book2 2" xfId="4156"/>
    <cellStyle name="_Value Copy 11 30 05 gas 12 09 05 AURORA at 12 14 05_Book2 2 2" xfId="4157"/>
    <cellStyle name="_Value Copy 11 30 05 gas 12 09 05 AURORA at 12 14 05_Book2 3" xfId="4158"/>
    <cellStyle name="_Value Copy 11 30 05 gas 12 09 05 AURORA at 12 14 05_Book2_Adj Bench DR 3 for Initial Briefs (Electric)" xfId="4159"/>
    <cellStyle name="_Value Copy 11 30 05 gas 12 09 05 AURORA at 12 14 05_Book2_Adj Bench DR 3 for Initial Briefs (Electric) 2" xfId="4160"/>
    <cellStyle name="_Value Copy 11 30 05 gas 12 09 05 AURORA at 12 14 05_Book2_Adj Bench DR 3 for Initial Briefs (Electric) 2 2" xfId="4161"/>
    <cellStyle name="_Value Copy 11 30 05 gas 12 09 05 AURORA at 12 14 05_Book2_Adj Bench DR 3 for Initial Briefs (Electric) 3" xfId="4162"/>
    <cellStyle name="_Value Copy 11 30 05 gas 12 09 05 AURORA at 12 14 05_Book2_Electric Rev Req Model (2009 GRC) Rebuttal" xfId="4163"/>
    <cellStyle name="_Value Copy 11 30 05 gas 12 09 05 AURORA at 12 14 05_Book2_Electric Rev Req Model (2009 GRC) Rebuttal 2" xfId="4164"/>
    <cellStyle name="_Value Copy 11 30 05 gas 12 09 05 AURORA at 12 14 05_Book2_Electric Rev Req Model (2009 GRC) Rebuttal 2 2" xfId="4165"/>
    <cellStyle name="_Value Copy 11 30 05 gas 12 09 05 AURORA at 12 14 05_Book2_Electric Rev Req Model (2009 GRC) Rebuttal 3" xfId="4166"/>
    <cellStyle name="_Value Copy 11 30 05 gas 12 09 05 AURORA at 12 14 05_Book2_Electric Rev Req Model (2009 GRC) Rebuttal REmoval of New  WH Solar AdjustMI" xfId="4167"/>
    <cellStyle name="_Value Copy 11 30 05 gas 12 09 05 AURORA at 12 14 05_Book2_Electric Rev Req Model (2009 GRC) Rebuttal REmoval of New  WH Solar AdjustMI 2" xfId="4168"/>
    <cellStyle name="_Value Copy 11 30 05 gas 12 09 05 AURORA at 12 14 05_Book2_Electric Rev Req Model (2009 GRC) Rebuttal REmoval of New  WH Solar AdjustMI 2 2" xfId="4169"/>
    <cellStyle name="_Value Copy 11 30 05 gas 12 09 05 AURORA at 12 14 05_Book2_Electric Rev Req Model (2009 GRC) Rebuttal REmoval of New  WH Solar AdjustMI 3" xfId="4170"/>
    <cellStyle name="_Value Copy 11 30 05 gas 12 09 05 AURORA at 12 14 05_Book2_Electric Rev Req Model (2009 GRC) Revised 01-18-2010" xfId="4171"/>
    <cellStyle name="_Value Copy 11 30 05 gas 12 09 05 AURORA at 12 14 05_Book2_Electric Rev Req Model (2009 GRC) Revised 01-18-2010 2" xfId="4172"/>
    <cellStyle name="_Value Copy 11 30 05 gas 12 09 05 AURORA at 12 14 05_Book2_Electric Rev Req Model (2009 GRC) Revised 01-18-2010 2 2" xfId="4173"/>
    <cellStyle name="_Value Copy 11 30 05 gas 12 09 05 AURORA at 12 14 05_Book2_Electric Rev Req Model (2009 GRC) Revised 01-18-2010 3" xfId="4174"/>
    <cellStyle name="_Value Copy 11 30 05 gas 12 09 05 AURORA at 12 14 05_Book2_Final Order Electric EXHIBIT A-1" xfId="4175"/>
    <cellStyle name="_Value Copy 11 30 05 gas 12 09 05 AURORA at 12 14 05_Book2_Final Order Electric EXHIBIT A-1 2" xfId="4176"/>
    <cellStyle name="_Value Copy 11 30 05 gas 12 09 05 AURORA at 12 14 05_Book2_Final Order Electric EXHIBIT A-1 2 2" xfId="4177"/>
    <cellStyle name="_Value Copy 11 30 05 gas 12 09 05 AURORA at 12 14 05_Book2_Final Order Electric EXHIBIT A-1 3" xfId="4178"/>
    <cellStyle name="_Value Copy 11 30 05 gas 12 09 05 AURORA at 12 14 05_Book4" xfId="4179"/>
    <cellStyle name="_Value Copy 11 30 05 gas 12 09 05 AURORA at 12 14 05_Book4 2" xfId="4180"/>
    <cellStyle name="_Value Copy 11 30 05 gas 12 09 05 AURORA at 12 14 05_Book4 2 2" xfId="4181"/>
    <cellStyle name="_Value Copy 11 30 05 gas 12 09 05 AURORA at 12 14 05_Book4 3" xfId="4182"/>
    <cellStyle name="_Value Copy 11 30 05 gas 12 09 05 AURORA at 12 14 05_Book9" xfId="4183"/>
    <cellStyle name="_Value Copy 11 30 05 gas 12 09 05 AURORA at 12 14 05_Book9 2" xfId="4184"/>
    <cellStyle name="_Value Copy 11 30 05 gas 12 09 05 AURORA at 12 14 05_Book9 2 2" xfId="4185"/>
    <cellStyle name="_Value Copy 11 30 05 gas 12 09 05 AURORA at 12 14 05_Book9 3" xfId="4186"/>
    <cellStyle name="_Value Copy 11 30 05 gas 12 09 05 AURORA at 12 14 05_Check the Interest Calculation" xfId="4187"/>
    <cellStyle name="_Value Copy 11 30 05 gas 12 09 05 AURORA at 12 14 05_Check the Interest Calculation_Scenario 1 REC vs PTC Offset" xfId="4188"/>
    <cellStyle name="_Value Copy 11 30 05 gas 12 09 05 AURORA at 12 14 05_Check the Interest Calculation_Scenario 3" xfId="4189"/>
    <cellStyle name="_Value Copy 11 30 05 gas 12 09 05 AURORA at 12 14 05_Direct Assignment Distribution Plant 2008" xfId="4190"/>
    <cellStyle name="_Value Copy 11 30 05 gas 12 09 05 AURORA at 12 14 05_Direct Assignment Distribution Plant 2008 2" xfId="4191"/>
    <cellStyle name="_Value Copy 11 30 05 gas 12 09 05 AURORA at 12 14 05_Direct Assignment Distribution Plant 2008 2 2" xfId="4192"/>
    <cellStyle name="_Value Copy 11 30 05 gas 12 09 05 AURORA at 12 14 05_Direct Assignment Distribution Plant 2008 2 2 2" xfId="4193"/>
    <cellStyle name="_Value Copy 11 30 05 gas 12 09 05 AURORA at 12 14 05_Direct Assignment Distribution Plant 2008 2 3" xfId="4194"/>
    <cellStyle name="_Value Copy 11 30 05 gas 12 09 05 AURORA at 12 14 05_Direct Assignment Distribution Plant 2008 2 3 2" xfId="4195"/>
    <cellStyle name="_Value Copy 11 30 05 gas 12 09 05 AURORA at 12 14 05_Direct Assignment Distribution Plant 2008 2 4" xfId="4196"/>
    <cellStyle name="_Value Copy 11 30 05 gas 12 09 05 AURORA at 12 14 05_Direct Assignment Distribution Plant 2008 2 4 2" xfId="4197"/>
    <cellStyle name="_Value Copy 11 30 05 gas 12 09 05 AURORA at 12 14 05_Direct Assignment Distribution Plant 2008 3" xfId="4198"/>
    <cellStyle name="_Value Copy 11 30 05 gas 12 09 05 AURORA at 12 14 05_Direct Assignment Distribution Plant 2008 3 2" xfId="4199"/>
    <cellStyle name="_Value Copy 11 30 05 gas 12 09 05 AURORA at 12 14 05_Direct Assignment Distribution Plant 2008 4" xfId="4200"/>
    <cellStyle name="_Value Copy 11 30 05 gas 12 09 05 AURORA at 12 14 05_Direct Assignment Distribution Plant 2008 4 2" xfId="4201"/>
    <cellStyle name="_Value Copy 11 30 05 gas 12 09 05 AURORA at 12 14 05_Direct Assignment Distribution Plant 2008 5" xfId="4202"/>
    <cellStyle name="_Value Copy 11 30 05 gas 12 09 05 AURORA at 12 14 05_Electric COS Inputs" xfId="4203"/>
    <cellStyle name="_Value Copy 11 30 05 gas 12 09 05 AURORA at 12 14 05_Electric COS Inputs 2" xfId="4204"/>
    <cellStyle name="_Value Copy 11 30 05 gas 12 09 05 AURORA at 12 14 05_Electric COS Inputs 2 2" xfId="4205"/>
    <cellStyle name="_Value Copy 11 30 05 gas 12 09 05 AURORA at 12 14 05_Electric COS Inputs 2 2 2" xfId="4206"/>
    <cellStyle name="_Value Copy 11 30 05 gas 12 09 05 AURORA at 12 14 05_Electric COS Inputs 2 3" xfId="4207"/>
    <cellStyle name="_Value Copy 11 30 05 gas 12 09 05 AURORA at 12 14 05_Electric COS Inputs 2 3 2" xfId="4208"/>
    <cellStyle name="_Value Copy 11 30 05 gas 12 09 05 AURORA at 12 14 05_Electric COS Inputs 2 4" xfId="4209"/>
    <cellStyle name="_Value Copy 11 30 05 gas 12 09 05 AURORA at 12 14 05_Electric COS Inputs 2 4 2" xfId="4210"/>
    <cellStyle name="_Value Copy 11 30 05 gas 12 09 05 AURORA at 12 14 05_Electric COS Inputs 3" xfId="4211"/>
    <cellStyle name="_Value Copy 11 30 05 gas 12 09 05 AURORA at 12 14 05_Electric COS Inputs 3 2" xfId="4212"/>
    <cellStyle name="_Value Copy 11 30 05 gas 12 09 05 AURORA at 12 14 05_Electric COS Inputs 4" xfId="4213"/>
    <cellStyle name="_Value Copy 11 30 05 gas 12 09 05 AURORA at 12 14 05_Electric COS Inputs 4 2" xfId="4214"/>
    <cellStyle name="_Value Copy 11 30 05 gas 12 09 05 AURORA at 12 14 05_Electric COS Inputs 5" xfId="4215"/>
    <cellStyle name="_Value Copy 11 30 05 gas 12 09 05 AURORA at 12 14 05_Electric Rate Spread and Rate Design 3.23.09" xfId="4216"/>
    <cellStyle name="_Value Copy 11 30 05 gas 12 09 05 AURORA at 12 14 05_Electric Rate Spread and Rate Design 3.23.09 2" xfId="4217"/>
    <cellStyle name="_Value Copy 11 30 05 gas 12 09 05 AURORA at 12 14 05_Electric Rate Spread and Rate Design 3.23.09 2 2" xfId="4218"/>
    <cellStyle name="_Value Copy 11 30 05 gas 12 09 05 AURORA at 12 14 05_Electric Rate Spread and Rate Design 3.23.09 2 2 2" xfId="4219"/>
    <cellStyle name="_Value Copy 11 30 05 gas 12 09 05 AURORA at 12 14 05_Electric Rate Spread and Rate Design 3.23.09 2 3" xfId="4220"/>
    <cellStyle name="_Value Copy 11 30 05 gas 12 09 05 AURORA at 12 14 05_Electric Rate Spread and Rate Design 3.23.09 2 3 2" xfId="4221"/>
    <cellStyle name="_Value Copy 11 30 05 gas 12 09 05 AURORA at 12 14 05_Electric Rate Spread and Rate Design 3.23.09 2 4" xfId="4222"/>
    <cellStyle name="_Value Copy 11 30 05 gas 12 09 05 AURORA at 12 14 05_Electric Rate Spread and Rate Design 3.23.09 2 4 2" xfId="4223"/>
    <cellStyle name="_Value Copy 11 30 05 gas 12 09 05 AURORA at 12 14 05_Electric Rate Spread and Rate Design 3.23.09 3" xfId="4224"/>
    <cellStyle name="_Value Copy 11 30 05 gas 12 09 05 AURORA at 12 14 05_Electric Rate Spread and Rate Design 3.23.09 3 2" xfId="4225"/>
    <cellStyle name="_Value Copy 11 30 05 gas 12 09 05 AURORA at 12 14 05_Electric Rate Spread and Rate Design 3.23.09 4" xfId="4226"/>
    <cellStyle name="_Value Copy 11 30 05 gas 12 09 05 AURORA at 12 14 05_Electric Rate Spread and Rate Design 3.23.09 4 2" xfId="4227"/>
    <cellStyle name="_Value Copy 11 30 05 gas 12 09 05 AURORA at 12 14 05_Electric Rate Spread and Rate Design 3.23.09 5" xfId="4228"/>
    <cellStyle name="_Value Copy 11 30 05 gas 12 09 05 AURORA at 12 14 05_INPUTS" xfId="4229"/>
    <cellStyle name="_Value Copy 11 30 05 gas 12 09 05 AURORA at 12 14 05_INPUTS 2" xfId="4230"/>
    <cellStyle name="_Value Copy 11 30 05 gas 12 09 05 AURORA at 12 14 05_INPUTS 2 2" xfId="4231"/>
    <cellStyle name="_Value Copy 11 30 05 gas 12 09 05 AURORA at 12 14 05_INPUTS 2 2 2" xfId="4232"/>
    <cellStyle name="_Value Copy 11 30 05 gas 12 09 05 AURORA at 12 14 05_INPUTS 2 3" xfId="4233"/>
    <cellStyle name="_Value Copy 11 30 05 gas 12 09 05 AURORA at 12 14 05_INPUTS 2 3 2" xfId="4234"/>
    <cellStyle name="_Value Copy 11 30 05 gas 12 09 05 AURORA at 12 14 05_INPUTS 2 4" xfId="4235"/>
    <cellStyle name="_Value Copy 11 30 05 gas 12 09 05 AURORA at 12 14 05_INPUTS 2 4 2" xfId="4236"/>
    <cellStyle name="_Value Copy 11 30 05 gas 12 09 05 AURORA at 12 14 05_INPUTS 3" xfId="4237"/>
    <cellStyle name="_Value Copy 11 30 05 gas 12 09 05 AURORA at 12 14 05_INPUTS 3 2" xfId="4238"/>
    <cellStyle name="_Value Copy 11 30 05 gas 12 09 05 AURORA at 12 14 05_INPUTS 4" xfId="4239"/>
    <cellStyle name="_Value Copy 11 30 05 gas 12 09 05 AURORA at 12 14 05_INPUTS 4 2" xfId="4240"/>
    <cellStyle name="_Value Copy 11 30 05 gas 12 09 05 AURORA at 12 14 05_INPUTS 5" xfId="4241"/>
    <cellStyle name="_Value Copy 11 30 05 gas 12 09 05 AURORA at 12 14 05_Leased Transformer &amp; Substation Plant &amp; Rev 12-2009" xfId="4242"/>
    <cellStyle name="_Value Copy 11 30 05 gas 12 09 05 AURORA at 12 14 05_Leased Transformer &amp; Substation Plant &amp; Rev 12-2009 2" xfId="4243"/>
    <cellStyle name="_Value Copy 11 30 05 gas 12 09 05 AURORA at 12 14 05_Leased Transformer &amp; Substation Plant &amp; Rev 12-2009 2 2" xfId="4244"/>
    <cellStyle name="_Value Copy 11 30 05 gas 12 09 05 AURORA at 12 14 05_Leased Transformer &amp; Substation Plant &amp; Rev 12-2009 2 2 2" xfId="4245"/>
    <cellStyle name="_Value Copy 11 30 05 gas 12 09 05 AURORA at 12 14 05_Leased Transformer &amp; Substation Plant &amp; Rev 12-2009 2 3" xfId="4246"/>
    <cellStyle name="_Value Copy 11 30 05 gas 12 09 05 AURORA at 12 14 05_Leased Transformer &amp; Substation Plant &amp; Rev 12-2009 2 3 2" xfId="4247"/>
    <cellStyle name="_Value Copy 11 30 05 gas 12 09 05 AURORA at 12 14 05_Leased Transformer &amp; Substation Plant &amp; Rev 12-2009 2 4" xfId="4248"/>
    <cellStyle name="_Value Copy 11 30 05 gas 12 09 05 AURORA at 12 14 05_Leased Transformer &amp; Substation Plant &amp; Rev 12-2009 2 4 2" xfId="4249"/>
    <cellStyle name="_Value Copy 11 30 05 gas 12 09 05 AURORA at 12 14 05_Leased Transformer &amp; Substation Plant &amp; Rev 12-2009 3" xfId="4250"/>
    <cellStyle name="_Value Copy 11 30 05 gas 12 09 05 AURORA at 12 14 05_Leased Transformer &amp; Substation Plant &amp; Rev 12-2009 3 2" xfId="4251"/>
    <cellStyle name="_Value Copy 11 30 05 gas 12 09 05 AURORA at 12 14 05_Leased Transformer &amp; Substation Plant &amp; Rev 12-2009 4" xfId="4252"/>
    <cellStyle name="_Value Copy 11 30 05 gas 12 09 05 AURORA at 12 14 05_Leased Transformer &amp; Substation Plant &amp; Rev 12-2009 4 2" xfId="4253"/>
    <cellStyle name="_Value Copy 11 30 05 gas 12 09 05 AURORA at 12 14 05_Leased Transformer &amp; Substation Plant &amp; Rev 12-2009 5" xfId="4254"/>
    <cellStyle name="_Value Copy 11 30 05 gas 12 09 05 AURORA at 12 14 05_Power Costs - Comparison bx Rbtl-Staff-Jt-PC" xfId="4255"/>
    <cellStyle name="_Value Copy 11 30 05 gas 12 09 05 AURORA at 12 14 05_Power Costs - Comparison bx Rbtl-Staff-Jt-PC 2" xfId="4256"/>
    <cellStyle name="_Value Copy 11 30 05 gas 12 09 05 AURORA at 12 14 05_Power Costs - Comparison bx Rbtl-Staff-Jt-PC 2 2" xfId="4257"/>
    <cellStyle name="_Value Copy 11 30 05 gas 12 09 05 AURORA at 12 14 05_Power Costs - Comparison bx Rbtl-Staff-Jt-PC 3" xfId="4258"/>
    <cellStyle name="_Value Copy 11 30 05 gas 12 09 05 AURORA at 12 14 05_Power Costs - Comparison bx Rbtl-Staff-Jt-PC_Adj Bench DR 3 for Initial Briefs (Electric)" xfId="4259"/>
    <cellStyle name="_Value Copy 11 30 05 gas 12 09 05 AURORA at 12 14 05_Power Costs - Comparison bx Rbtl-Staff-Jt-PC_Adj Bench DR 3 for Initial Briefs (Electric) 2" xfId="4260"/>
    <cellStyle name="_Value Copy 11 30 05 gas 12 09 05 AURORA at 12 14 05_Power Costs - Comparison bx Rbtl-Staff-Jt-PC_Adj Bench DR 3 for Initial Briefs (Electric) 2 2" xfId="4261"/>
    <cellStyle name="_Value Copy 11 30 05 gas 12 09 05 AURORA at 12 14 05_Power Costs - Comparison bx Rbtl-Staff-Jt-PC_Adj Bench DR 3 for Initial Briefs (Electric) 3" xfId="4262"/>
    <cellStyle name="_Value Copy 11 30 05 gas 12 09 05 AURORA at 12 14 05_Power Costs - Comparison bx Rbtl-Staff-Jt-PC_Electric Rev Req Model (2009 GRC) Rebuttal" xfId="4263"/>
    <cellStyle name="_Value Copy 11 30 05 gas 12 09 05 AURORA at 12 14 05_Power Costs - Comparison bx Rbtl-Staff-Jt-PC_Electric Rev Req Model (2009 GRC) Rebuttal 2" xfId="4264"/>
    <cellStyle name="_Value Copy 11 30 05 gas 12 09 05 AURORA at 12 14 05_Power Costs - Comparison bx Rbtl-Staff-Jt-PC_Electric Rev Req Model (2009 GRC) Rebuttal 2 2" xfId="4265"/>
    <cellStyle name="_Value Copy 11 30 05 gas 12 09 05 AURORA at 12 14 05_Power Costs - Comparison bx Rbtl-Staff-Jt-PC_Electric Rev Req Model (2009 GRC) Rebuttal 3" xfId="4266"/>
    <cellStyle name="_Value Copy 11 30 05 gas 12 09 05 AURORA at 12 14 05_Power Costs - Comparison bx Rbtl-Staff-Jt-PC_Electric Rev Req Model (2009 GRC) Rebuttal REmoval of New  WH Solar AdjustMI" xfId="4267"/>
    <cellStyle name="_Value Copy 11 30 05 gas 12 09 05 AURORA at 12 14 05_Power Costs - Comparison bx Rbtl-Staff-Jt-PC_Electric Rev Req Model (2009 GRC) Rebuttal REmoval of New  WH Solar AdjustMI 2" xfId="4268"/>
    <cellStyle name="_Value Copy 11 30 05 gas 12 09 05 AURORA at 12 14 05_Power Costs - Comparison bx Rbtl-Staff-Jt-PC_Electric Rev Req Model (2009 GRC) Rebuttal REmoval of New  WH Solar AdjustMI 2 2" xfId="4269"/>
    <cellStyle name="_Value Copy 11 30 05 gas 12 09 05 AURORA at 12 14 05_Power Costs - Comparison bx Rbtl-Staff-Jt-PC_Electric Rev Req Model (2009 GRC) Rebuttal REmoval of New  WH Solar AdjustMI 3" xfId="4270"/>
    <cellStyle name="_Value Copy 11 30 05 gas 12 09 05 AURORA at 12 14 05_Power Costs - Comparison bx Rbtl-Staff-Jt-PC_Electric Rev Req Model (2009 GRC) Revised 01-18-2010" xfId="4271"/>
    <cellStyle name="_Value Copy 11 30 05 gas 12 09 05 AURORA at 12 14 05_Power Costs - Comparison bx Rbtl-Staff-Jt-PC_Electric Rev Req Model (2009 GRC) Revised 01-18-2010 2" xfId="4272"/>
    <cellStyle name="_Value Copy 11 30 05 gas 12 09 05 AURORA at 12 14 05_Power Costs - Comparison bx Rbtl-Staff-Jt-PC_Electric Rev Req Model (2009 GRC) Revised 01-18-2010 2 2" xfId="4273"/>
    <cellStyle name="_Value Copy 11 30 05 gas 12 09 05 AURORA at 12 14 05_Power Costs - Comparison bx Rbtl-Staff-Jt-PC_Electric Rev Req Model (2009 GRC) Revised 01-18-2010 3" xfId="4274"/>
    <cellStyle name="_Value Copy 11 30 05 gas 12 09 05 AURORA at 12 14 05_Power Costs - Comparison bx Rbtl-Staff-Jt-PC_Final Order Electric EXHIBIT A-1" xfId="4275"/>
    <cellStyle name="_Value Copy 11 30 05 gas 12 09 05 AURORA at 12 14 05_Power Costs - Comparison bx Rbtl-Staff-Jt-PC_Final Order Electric EXHIBIT A-1 2" xfId="4276"/>
    <cellStyle name="_Value Copy 11 30 05 gas 12 09 05 AURORA at 12 14 05_Power Costs - Comparison bx Rbtl-Staff-Jt-PC_Final Order Electric EXHIBIT A-1 2 2" xfId="4277"/>
    <cellStyle name="_Value Copy 11 30 05 gas 12 09 05 AURORA at 12 14 05_Power Costs - Comparison bx Rbtl-Staff-Jt-PC_Final Order Electric EXHIBIT A-1 3" xfId="4278"/>
    <cellStyle name="_Value Copy 11 30 05 gas 12 09 05 AURORA at 12 14 05_Production Adj 4.37" xfId="4279"/>
    <cellStyle name="_Value Copy 11 30 05 gas 12 09 05 AURORA at 12 14 05_Production Adj 4.37 2" xfId="4280"/>
    <cellStyle name="_Value Copy 11 30 05 gas 12 09 05 AURORA at 12 14 05_Production Adj 4.37 2 2" xfId="4281"/>
    <cellStyle name="_Value Copy 11 30 05 gas 12 09 05 AURORA at 12 14 05_Production Adj 4.37 3" xfId="4282"/>
    <cellStyle name="_Value Copy 11 30 05 gas 12 09 05 AURORA at 12 14 05_Purchased Power Adj 4.03" xfId="4283"/>
    <cellStyle name="_Value Copy 11 30 05 gas 12 09 05 AURORA at 12 14 05_Purchased Power Adj 4.03 2" xfId="4284"/>
    <cellStyle name="_Value Copy 11 30 05 gas 12 09 05 AURORA at 12 14 05_Purchased Power Adj 4.03 2 2" xfId="4285"/>
    <cellStyle name="_Value Copy 11 30 05 gas 12 09 05 AURORA at 12 14 05_Purchased Power Adj 4.03 3" xfId="4286"/>
    <cellStyle name="_Value Copy 11 30 05 gas 12 09 05 AURORA at 12 14 05_Rate Design Sch 24" xfId="4287"/>
    <cellStyle name="_Value Copy 11 30 05 gas 12 09 05 AURORA at 12 14 05_Rate Design Sch 24 2" xfId="4288"/>
    <cellStyle name="_Value Copy 11 30 05 gas 12 09 05 AURORA at 12 14 05_Rate Design Sch 25" xfId="4289"/>
    <cellStyle name="_Value Copy 11 30 05 gas 12 09 05 AURORA at 12 14 05_Rate Design Sch 25 2" xfId="4290"/>
    <cellStyle name="_Value Copy 11 30 05 gas 12 09 05 AURORA at 12 14 05_Rate Design Sch 25 2 2" xfId="4291"/>
    <cellStyle name="_Value Copy 11 30 05 gas 12 09 05 AURORA at 12 14 05_Rate Design Sch 25 3" xfId="4292"/>
    <cellStyle name="_Value Copy 11 30 05 gas 12 09 05 AURORA at 12 14 05_Rate Design Sch 26" xfId="4293"/>
    <cellStyle name="_Value Copy 11 30 05 gas 12 09 05 AURORA at 12 14 05_Rate Design Sch 26 2" xfId="4294"/>
    <cellStyle name="_Value Copy 11 30 05 gas 12 09 05 AURORA at 12 14 05_Rate Design Sch 26 2 2" xfId="4295"/>
    <cellStyle name="_Value Copy 11 30 05 gas 12 09 05 AURORA at 12 14 05_Rate Design Sch 26 3" xfId="4296"/>
    <cellStyle name="_Value Copy 11 30 05 gas 12 09 05 AURORA at 12 14 05_Rate Design Sch 31" xfId="4297"/>
    <cellStyle name="_Value Copy 11 30 05 gas 12 09 05 AURORA at 12 14 05_Rate Design Sch 31 2" xfId="4298"/>
    <cellStyle name="_Value Copy 11 30 05 gas 12 09 05 AURORA at 12 14 05_Rate Design Sch 31 2 2" xfId="4299"/>
    <cellStyle name="_Value Copy 11 30 05 gas 12 09 05 AURORA at 12 14 05_Rate Design Sch 31 3" xfId="4300"/>
    <cellStyle name="_Value Copy 11 30 05 gas 12 09 05 AURORA at 12 14 05_Rate Design Sch 43" xfId="4301"/>
    <cellStyle name="_Value Copy 11 30 05 gas 12 09 05 AURORA at 12 14 05_Rate Design Sch 43 2" xfId="4302"/>
    <cellStyle name="_Value Copy 11 30 05 gas 12 09 05 AURORA at 12 14 05_Rate Design Sch 43 2 2" xfId="4303"/>
    <cellStyle name="_Value Copy 11 30 05 gas 12 09 05 AURORA at 12 14 05_Rate Design Sch 43 3" xfId="4304"/>
    <cellStyle name="_Value Copy 11 30 05 gas 12 09 05 AURORA at 12 14 05_Rate Design Sch 448-449" xfId="4305"/>
    <cellStyle name="_Value Copy 11 30 05 gas 12 09 05 AURORA at 12 14 05_Rate Design Sch 448-449 2" xfId="4306"/>
    <cellStyle name="_Value Copy 11 30 05 gas 12 09 05 AURORA at 12 14 05_Rate Design Sch 46" xfId="4307"/>
    <cellStyle name="_Value Copy 11 30 05 gas 12 09 05 AURORA at 12 14 05_Rate Design Sch 46 2" xfId="4308"/>
    <cellStyle name="_Value Copy 11 30 05 gas 12 09 05 AURORA at 12 14 05_Rate Design Sch 46 2 2" xfId="4309"/>
    <cellStyle name="_Value Copy 11 30 05 gas 12 09 05 AURORA at 12 14 05_Rate Design Sch 46 3" xfId="4310"/>
    <cellStyle name="_Value Copy 11 30 05 gas 12 09 05 AURORA at 12 14 05_Rate Spread" xfId="4311"/>
    <cellStyle name="_Value Copy 11 30 05 gas 12 09 05 AURORA at 12 14 05_Rate Spread 2" xfId="4312"/>
    <cellStyle name="_Value Copy 11 30 05 gas 12 09 05 AURORA at 12 14 05_Rate Spread 2 2" xfId="4313"/>
    <cellStyle name="_Value Copy 11 30 05 gas 12 09 05 AURORA at 12 14 05_Rate Spread 3" xfId="4314"/>
    <cellStyle name="_Value Copy 11 30 05 gas 12 09 05 AURORA at 12 14 05_Rebuttal Power Costs" xfId="4315"/>
    <cellStyle name="_Value Copy 11 30 05 gas 12 09 05 AURORA at 12 14 05_Rebuttal Power Costs 2" xfId="4316"/>
    <cellStyle name="_Value Copy 11 30 05 gas 12 09 05 AURORA at 12 14 05_Rebuttal Power Costs 2 2" xfId="4317"/>
    <cellStyle name="_Value Copy 11 30 05 gas 12 09 05 AURORA at 12 14 05_Rebuttal Power Costs 3" xfId="4318"/>
    <cellStyle name="_Value Copy 11 30 05 gas 12 09 05 AURORA at 12 14 05_Rebuttal Power Costs_Adj Bench DR 3 for Initial Briefs (Electric)" xfId="4319"/>
    <cellStyle name="_Value Copy 11 30 05 gas 12 09 05 AURORA at 12 14 05_Rebuttal Power Costs_Adj Bench DR 3 for Initial Briefs (Electric) 2" xfId="4320"/>
    <cellStyle name="_Value Copy 11 30 05 gas 12 09 05 AURORA at 12 14 05_Rebuttal Power Costs_Adj Bench DR 3 for Initial Briefs (Electric) 2 2" xfId="4321"/>
    <cellStyle name="_Value Copy 11 30 05 gas 12 09 05 AURORA at 12 14 05_Rebuttal Power Costs_Adj Bench DR 3 for Initial Briefs (Electric) 3" xfId="4322"/>
    <cellStyle name="_Value Copy 11 30 05 gas 12 09 05 AURORA at 12 14 05_Rebuttal Power Costs_Electric Rev Req Model (2009 GRC) Rebuttal" xfId="4323"/>
    <cellStyle name="_Value Copy 11 30 05 gas 12 09 05 AURORA at 12 14 05_Rebuttal Power Costs_Electric Rev Req Model (2009 GRC) Rebuttal 2" xfId="4324"/>
    <cellStyle name="_Value Copy 11 30 05 gas 12 09 05 AURORA at 12 14 05_Rebuttal Power Costs_Electric Rev Req Model (2009 GRC) Rebuttal 2 2" xfId="4325"/>
    <cellStyle name="_Value Copy 11 30 05 gas 12 09 05 AURORA at 12 14 05_Rebuttal Power Costs_Electric Rev Req Model (2009 GRC) Rebuttal 3" xfId="4326"/>
    <cellStyle name="_Value Copy 11 30 05 gas 12 09 05 AURORA at 12 14 05_Rebuttal Power Costs_Electric Rev Req Model (2009 GRC) Rebuttal REmoval of New  WH Solar AdjustMI" xfId="4327"/>
    <cellStyle name="_Value Copy 11 30 05 gas 12 09 05 AURORA at 12 14 05_Rebuttal Power Costs_Electric Rev Req Model (2009 GRC) Rebuttal REmoval of New  WH Solar AdjustMI 2" xfId="4328"/>
    <cellStyle name="_Value Copy 11 30 05 gas 12 09 05 AURORA at 12 14 05_Rebuttal Power Costs_Electric Rev Req Model (2009 GRC) Rebuttal REmoval of New  WH Solar AdjustMI 2 2" xfId="4329"/>
    <cellStyle name="_Value Copy 11 30 05 gas 12 09 05 AURORA at 12 14 05_Rebuttal Power Costs_Electric Rev Req Model (2009 GRC) Rebuttal REmoval of New  WH Solar AdjustMI 3" xfId="4330"/>
    <cellStyle name="_Value Copy 11 30 05 gas 12 09 05 AURORA at 12 14 05_Rebuttal Power Costs_Electric Rev Req Model (2009 GRC) Revised 01-18-2010" xfId="4331"/>
    <cellStyle name="_Value Copy 11 30 05 gas 12 09 05 AURORA at 12 14 05_Rebuttal Power Costs_Electric Rev Req Model (2009 GRC) Revised 01-18-2010 2" xfId="4332"/>
    <cellStyle name="_Value Copy 11 30 05 gas 12 09 05 AURORA at 12 14 05_Rebuttal Power Costs_Electric Rev Req Model (2009 GRC) Revised 01-18-2010 2 2" xfId="4333"/>
    <cellStyle name="_Value Copy 11 30 05 gas 12 09 05 AURORA at 12 14 05_Rebuttal Power Costs_Electric Rev Req Model (2009 GRC) Revised 01-18-2010 3" xfId="4334"/>
    <cellStyle name="_Value Copy 11 30 05 gas 12 09 05 AURORA at 12 14 05_Rebuttal Power Costs_Final Order Electric EXHIBIT A-1" xfId="4335"/>
    <cellStyle name="_Value Copy 11 30 05 gas 12 09 05 AURORA at 12 14 05_Rebuttal Power Costs_Final Order Electric EXHIBIT A-1 2" xfId="4336"/>
    <cellStyle name="_Value Copy 11 30 05 gas 12 09 05 AURORA at 12 14 05_Rebuttal Power Costs_Final Order Electric EXHIBIT A-1 2 2" xfId="4337"/>
    <cellStyle name="_Value Copy 11 30 05 gas 12 09 05 AURORA at 12 14 05_Rebuttal Power Costs_Final Order Electric EXHIBIT A-1 3" xfId="4338"/>
    <cellStyle name="_Value Copy 11 30 05 gas 12 09 05 AURORA at 12 14 05_RECS vs PTC's w Interest 6-28-10" xfId="4339"/>
    <cellStyle name="_Value Copy 11 30 05 gas 12 09 05 AURORA at 12 14 05_ROR 5.02" xfId="4340"/>
    <cellStyle name="_Value Copy 11 30 05 gas 12 09 05 AURORA at 12 14 05_ROR 5.02 2" xfId="4341"/>
    <cellStyle name="_Value Copy 11 30 05 gas 12 09 05 AURORA at 12 14 05_ROR 5.02 2 2" xfId="4342"/>
    <cellStyle name="_Value Copy 11 30 05 gas 12 09 05 AURORA at 12 14 05_ROR 5.02 3" xfId="4343"/>
    <cellStyle name="_Value Copy 11 30 05 gas 12 09 05 AURORA at 12 14 05_Sch 40 Feeder OH 2008" xfId="4344"/>
    <cellStyle name="_Value Copy 11 30 05 gas 12 09 05 AURORA at 12 14 05_Sch 40 Feeder OH 2008 2" xfId="4345"/>
    <cellStyle name="_Value Copy 11 30 05 gas 12 09 05 AURORA at 12 14 05_Sch 40 Feeder OH 2008 2 2" xfId="4346"/>
    <cellStyle name="_Value Copy 11 30 05 gas 12 09 05 AURORA at 12 14 05_Sch 40 Feeder OH 2008 3" xfId="4347"/>
    <cellStyle name="_Value Copy 11 30 05 gas 12 09 05 AURORA at 12 14 05_Sch 40 Interim Energy Rates " xfId="4348"/>
    <cellStyle name="_Value Copy 11 30 05 gas 12 09 05 AURORA at 12 14 05_Sch 40 Interim Energy Rates  2" xfId="4349"/>
    <cellStyle name="_Value Copy 11 30 05 gas 12 09 05 AURORA at 12 14 05_Sch 40 Interim Energy Rates  2 2" xfId="4350"/>
    <cellStyle name="_Value Copy 11 30 05 gas 12 09 05 AURORA at 12 14 05_Sch 40 Interim Energy Rates  3" xfId="4351"/>
    <cellStyle name="_Value Copy 11 30 05 gas 12 09 05 AURORA at 12 14 05_Sch 40 Substation A&amp;G 2008" xfId="4352"/>
    <cellStyle name="_Value Copy 11 30 05 gas 12 09 05 AURORA at 12 14 05_Sch 40 Substation A&amp;G 2008 2" xfId="4353"/>
    <cellStyle name="_Value Copy 11 30 05 gas 12 09 05 AURORA at 12 14 05_Sch 40 Substation A&amp;G 2008 2 2" xfId="4354"/>
    <cellStyle name="_Value Copy 11 30 05 gas 12 09 05 AURORA at 12 14 05_Sch 40 Substation A&amp;G 2008 3" xfId="4355"/>
    <cellStyle name="_Value Copy 11 30 05 gas 12 09 05 AURORA at 12 14 05_Sch 40 Substation O&amp;M 2008" xfId="4356"/>
    <cellStyle name="_Value Copy 11 30 05 gas 12 09 05 AURORA at 12 14 05_Sch 40 Substation O&amp;M 2008 2" xfId="4357"/>
    <cellStyle name="_Value Copy 11 30 05 gas 12 09 05 AURORA at 12 14 05_Sch 40 Substation O&amp;M 2008 2 2" xfId="4358"/>
    <cellStyle name="_Value Copy 11 30 05 gas 12 09 05 AURORA at 12 14 05_Sch 40 Substation O&amp;M 2008 3" xfId="4359"/>
    <cellStyle name="_Value Copy 11 30 05 gas 12 09 05 AURORA at 12 14 05_Subs 2008" xfId="4360"/>
    <cellStyle name="_Value Copy 11 30 05 gas 12 09 05 AURORA at 12 14 05_Subs 2008 2" xfId="4361"/>
    <cellStyle name="_Value Copy 11 30 05 gas 12 09 05 AURORA at 12 14 05_Subs 2008 2 2" xfId="4362"/>
    <cellStyle name="_Value Copy 11 30 05 gas 12 09 05 AURORA at 12 14 05_Subs 2008 3" xfId="4363"/>
    <cellStyle name="_VC 6.15.06 update on 06GRC power costs.xls Chart 1" xfId="4364"/>
    <cellStyle name="_VC 6.15.06 update on 06GRC power costs.xls Chart 1 2" xfId="4365"/>
    <cellStyle name="_VC 6.15.06 update on 06GRC power costs.xls Chart 1 2 2" xfId="4366"/>
    <cellStyle name="_VC 6.15.06 update on 06GRC power costs.xls Chart 1 2 2 2" xfId="4367"/>
    <cellStyle name="_VC 6.15.06 update on 06GRC power costs.xls Chart 1 2 3" xfId="4368"/>
    <cellStyle name="_VC 6.15.06 update on 06GRC power costs.xls Chart 1 3" xfId="4369"/>
    <cellStyle name="_VC 6.15.06 update on 06GRC power costs.xls Chart 1 3 2" xfId="4370"/>
    <cellStyle name="_VC 6.15.06 update on 06GRC power costs.xls Chart 1 3 2 2" xfId="4371"/>
    <cellStyle name="_VC 6.15.06 update on 06GRC power costs.xls Chart 1 3 3" xfId="4372"/>
    <cellStyle name="_VC 6.15.06 update on 06GRC power costs.xls Chart 1 3 3 2" xfId="4373"/>
    <cellStyle name="_VC 6.15.06 update on 06GRC power costs.xls Chart 1 3 4" xfId="4374"/>
    <cellStyle name="_VC 6.15.06 update on 06GRC power costs.xls Chart 1 3 4 2" xfId="4375"/>
    <cellStyle name="_VC 6.15.06 update on 06GRC power costs.xls Chart 1 4" xfId="4376"/>
    <cellStyle name="_VC 6.15.06 update on 06GRC power costs.xls Chart 1 4 2" xfId="4377"/>
    <cellStyle name="_VC 6.15.06 update on 06GRC power costs.xls Chart 1 5" xfId="4378"/>
    <cellStyle name="_VC 6.15.06 update on 06GRC power costs.xls Chart 1_04 07E Wild Horse Wind Expansion (C) (2)" xfId="4379"/>
    <cellStyle name="_VC 6.15.06 update on 06GRC power costs.xls Chart 1_04 07E Wild Horse Wind Expansion (C) (2) 2" xfId="4380"/>
    <cellStyle name="_VC 6.15.06 update on 06GRC power costs.xls Chart 1_04 07E Wild Horse Wind Expansion (C) (2) 2 2" xfId="4381"/>
    <cellStyle name="_VC 6.15.06 update on 06GRC power costs.xls Chart 1_04 07E Wild Horse Wind Expansion (C) (2) 3" xfId="4382"/>
    <cellStyle name="_VC 6.15.06 update on 06GRC power costs.xls Chart 1_04 07E Wild Horse Wind Expansion (C) (2)_Adj Bench DR 3 for Initial Briefs (Electric)" xfId="4383"/>
    <cellStyle name="_VC 6.15.06 update on 06GRC power costs.xls Chart 1_04 07E Wild Horse Wind Expansion (C) (2)_Adj Bench DR 3 for Initial Briefs (Electric) 2" xfId="4384"/>
    <cellStyle name="_VC 6.15.06 update on 06GRC power costs.xls Chart 1_04 07E Wild Horse Wind Expansion (C) (2)_Adj Bench DR 3 for Initial Briefs (Electric) 2 2" xfId="4385"/>
    <cellStyle name="_VC 6.15.06 update on 06GRC power costs.xls Chart 1_04 07E Wild Horse Wind Expansion (C) (2)_Adj Bench DR 3 for Initial Briefs (Electric) 3" xfId="4386"/>
    <cellStyle name="_VC 6.15.06 update on 06GRC power costs.xls Chart 1_04 07E Wild Horse Wind Expansion (C) (2)_Electric Rev Req Model (2009 GRC) " xfId="4387"/>
    <cellStyle name="_VC 6.15.06 update on 06GRC power costs.xls Chart 1_04 07E Wild Horse Wind Expansion (C) (2)_Electric Rev Req Model (2009 GRC)  2" xfId="4388"/>
    <cellStyle name="_VC 6.15.06 update on 06GRC power costs.xls Chart 1_04 07E Wild Horse Wind Expansion (C) (2)_Electric Rev Req Model (2009 GRC)  2 2" xfId="4389"/>
    <cellStyle name="_VC 6.15.06 update on 06GRC power costs.xls Chart 1_04 07E Wild Horse Wind Expansion (C) (2)_Electric Rev Req Model (2009 GRC)  3" xfId="4390"/>
    <cellStyle name="_VC 6.15.06 update on 06GRC power costs.xls Chart 1_04 07E Wild Horse Wind Expansion (C) (2)_Electric Rev Req Model (2009 GRC) Rebuttal" xfId="4391"/>
    <cellStyle name="_VC 6.15.06 update on 06GRC power costs.xls Chart 1_04 07E Wild Horse Wind Expansion (C) (2)_Electric Rev Req Model (2009 GRC) Rebuttal 2" xfId="4392"/>
    <cellStyle name="_VC 6.15.06 update on 06GRC power costs.xls Chart 1_04 07E Wild Horse Wind Expansion (C) (2)_Electric Rev Req Model (2009 GRC) Rebuttal 2 2" xfId="4393"/>
    <cellStyle name="_VC 6.15.06 update on 06GRC power costs.xls Chart 1_04 07E Wild Horse Wind Expansion (C) (2)_Electric Rev Req Model (2009 GRC) Rebuttal 3" xfId="4394"/>
    <cellStyle name="_VC 6.15.06 update on 06GRC power costs.xls Chart 1_04 07E Wild Horse Wind Expansion (C) (2)_Electric Rev Req Model (2009 GRC) Rebuttal REmoval of New  WH Solar AdjustMI" xfId="4395"/>
    <cellStyle name="_VC 6.15.06 update on 06GRC power costs.xls Chart 1_04 07E Wild Horse Wind Expansion (C) (2)_Electric Rev Req Model (2009 GRC) Rebuttal REmoval of New  WH Solar AdjustMI 2" xfId="4396"/>
    <cellStyle name="_VC 6.15.06 update on 06GRC power costs.xls Chart 1_04 07E Wild Horse Wind Expansion (C) (2)_Electric Rev Req Model (2009 GRC) Rebuttal REmoval of New  WH Solar AdjustMI 2 2" xfId="4397"/>
    <cellStyle name="_VC 6.15.06 update on 06GRC power costs.xls Chart 1_04 07E Wild Horse Wind Expansion (C) (2)_Electric Rev Req Model (2009 GRC) Rebuttal REmoval of New  WH Solar AdjustMI 3" xfId="4398"/>
    <cellStyle name="_VC 6.15.06 update on 06GRC power costs.xls Chart 1_04 07E Wild Horse Wind Expansion (C) (2)_Electric Rev Req Model (2009 GRC) Revised 01-18-2010" xfId="4399"/>
    <cellStyle name="_VC 6.15.06 update on 06GRC power costs.xls Chart 1_04 07E Wild Horse Wind Expansion (C) (2)_Electric Rev Req Model (2009 GRC) Revised 01-18-2010 2" xfId="4400"/>
    <cellStyle name="_VC 6.15.06 update on 06GRC power costs.xls Chart 1_04 07E Wild Horse Wind Expansion (C) (2)_Electric Rev Req Model (2009 GRC) Revised 01-18-2010 2 2" xfId="4401"/>
    <cellStyle name="_VC 6.15.06 update on 06GRC power costs.xls Chart 1_04 07E Wild Horse Wind Expansion (C) (2)_Electric Rev Req Model (2009 GRC) Revised 01-18-2010 3" xfId="4402"/>
    <cellStyle name="_VC 6.15.06 update on 06GRC power costs.xls Chart 1_04 07E Wild Horse Wind Expansion (C) (2)_Final Order Electric EXHIBIT A-1" xfId="4403"/>
    <cellStyle name="_VC 6.15.06 update on 06GRC power costs.xls Chart 1_04 07E Wild Horse Wind Expansion (C) (2)_Final Order Electric EXHIBIT A-1 2" xfId="4404"/>
    <cellStyle name="_VC 6.15.06 update on 06GRC power costs.xls Chart 1_04 07E Wild Horse Wind Expansion (C) (2)_Final Order Electric EXHIBIT A-1 2 2" xfId="4405"/>
    <cellStyle name="_VC 6.15.06 update on 06GRC power costs.xls Chart 1_04 07E Wild Horse Wind Expansion (C) (2)_Final Order Electric EXHIBIT A-1 3" xfId="4406"/>
    <cellStyle name="_VC 6.15.06 update on 06GRC power costs.xls Chart 1_04 07E Wild Horse Wind Expansion (C) (2)_TENASKA REGULATORY ASSET" xfId="4407"/>
    <cellStyle name="_VC 6.15.06 update on 06GRC power costs.xls Chart 1_04 07E Wild Horse Wind Expansion (C) (2)_TENASKA REGULATORY ASSET 2" xfId="4408"/>
    <cellStyle name="_VC 6.15.06 update on 06GRC power costs.xls Chart 1_04 07E Wild Horse Wind Expansion (C) (2)_TENASKA REGULATORY ASSET 2 2" xfId="4409"/>
    <cellStyle name="_VC 6.15.06 update on 06GRC power costs.xls Chart 1_04 07E Wild Horse Wind Expansion (C) (2)_TENASKA REGULATORY ASSET 3" xfId="4410"/>
    <cellStyle name="_VC 6.15.06 update on 06GRC power costs.xls Chart 1_16.37E Wild Horse Expansion DeferralRevwrkingfile SF" xfId="4411"/>
    <cellStyle name="_VC 6.15.06 update on 06GRC power costs.xls Chart 1_16.37E Wild Horse Expansion DeferralRevwrkingfile SF 2" xfId="4412"/>
    <cellStyle name="_VC 6.15.06 update on 06GRC power costs.xls Chart 1_16.37E Wild Horse Expansion DeferralRevwrkingfile SF 2 2" xfId="4413"/>
    <cellStyle name="_VC 6.15.06 update on 06GRC power costs.xls Chart 1_16.37E Wild Horse Expansion DeferralRevwrkingfile SF 3" xfId="4414"/>
    <cellStyle name="_VC 6.15.06 update on 06GRC power costs.xls Chart 1_2010 PTC's July1_Dec31 2010 " xfId="4415"/>
    <cellStyle name="_VC 6.15.06 update on 06GRC power costs.xls Chart 1_2010 PTC's Sept10_Aug11 (Version 4)" xfId="4416"/>
    <cellStyle name="_VC 6.15.06 update on 06GRC power costs.xls Chart 1_4 31 Regulatory Assets and Liabilities  7 06- Exhibit D" xfId="4417"/>
    <cellStyle name="_VC 6.15.06 update on 06GRC power costs.xls Chart 1_4 31 Regulatory Assets and Liabilities  7 06- Exhibit D 2" xfId="4418"/>
    <cellStyle name="_VC 6.15.06 update on 06GRC power costs.xls Chart 1_4 31 Regulatory Assets and Liabilities  7 06- Exhibit D 2 2" xfId="4419"/>
    <cellStyle name="_VC 6.15.06 update on 06GRC power costs.xls Chart 1_4 31 Regulatory Assets and Liabilities  7 06- Exhibit D 3" xfId="4420"/>
    <cellStyle name="_VC 6.15.06 update on 06GRC power costs.xls Chart 1_4 32 Regulatory Assets and Liabilities  7 06- Exhibit D" xfId="4421"/>
    <cellStyle name="_VC 6.15.06 update on 06GRC power costs.xls Chart 1_4 32 Regulatory Assets and Liabilities  7 06- Exhibit D 2" xfId="4422"/>
    <cellStyle name="_VC 6.15.06 update on 06GRC power costs.xls Chart 1_4 32 Regulatory Assets and Liabilities  7 06- Exhibit D 2 2" xfId="4423"/>
    <cellStyle name="_VC 6.15.06 update on 06GRC power costs.xls Chart 1_4 32 Regulatory Assets and Liabilities  7 06- Exhibit D 3" xfId="4424"/>
    <cellStyle name="_VC 6.15.06 update on 06GRC power costs.xls Chart 1_Att B to RECs proceeds proposal" xfId="4425"/>
    <cellStyle name="_VC 6.15.06 update on 06GRC power costs.xls Chart 1_Backup for Attachment B 2010-09-09" xfId="4426"/>
    <cellStyle name="_VC 6.15.06 update on 06GRC power costs.xls Chart 1_Bench Request - Attachment B" xfId="4427"/>
    <cellStyle name="_VC 6.15.06 update on 06GRC power costs.xls Chart 1_Book2" xfId="4428"/>
    <cellStyle name="_VC 6.15.06 update on 06GRC power costs.xls Chart 1_Book2 2" xfId="4429"/>
    <cellStyle name="_VC 6.15.06 update on 06GRC power costs.xls Chart 1_Book2 2 2" xfId="4430"/>
    <cellStyle name="_VC 6.15.06 update on 06GRC power costs.xls Chart 1_Book2 3" xfId="4431"/>
    <cellStyle name="_VC 6.15.06 update on 06GRC power costs.xls Chart 1_Book2_Adj Bench DR 3 for Initial Briefs (Electric)" xfId="4432"/>
    <cellStyle name="_VC 6.15.06 update on 06GRC power costs.xls Chart 1_Book2_Adj Bench DR 3 for Initial Briefs (Electric) 2" xfId="4433"/>
    <cellStyle name="_VC 6.15.06 update on 06GRC power costs.xls Chart 1_Book2_Adj Bench DR 3 for Initial Briefs (Electric) 2 2" xfId="4434"/>
    <cellStyle name="_VC 6.15.06 update on 06GRC power costs.xls Chart 1_Book2_Adj Bench DR 3 for Initial Briefs (Electric) 3" xfId="4435"/>
    <cellStyle name="_VC 6.15.06 update on 06GRC power costs.xls Chart 1_Book2_Electric Rev Req Model (2009 GRC) Rebuttal" xfId="4436"/>
    <cellStyle name="_VC 6.15.06 update on 06GRC power costs.xls Chart 1_Book2_Electric Rev Req Model (2009 GRC) Rebuttal 2" xfId="4437"/>
    <cellStyle name="_VC 6.15.06 update on 06GRC power costs.xls Chart 1_Book2_Electric Rev Req Model (2009 GRC) Rebuttal 2 2" xfId="4438"/>
    <cellStyle name="_VC 6.15.06 update on 06GRC power costs.xls Chart 1_Book2_Electric Rev Req Model (2009 GRC) Rebuttal 3" xfId="4439"/>
    <cellStyle name="_VC 6.15.06 update on 06GRC power costs.xls Chart 1_Book2_Electric Rev Req Model (2009 GRC) Rebuttal REmoval of New  WH Solar AdjustMI" xfId="4440"/>
    <cellStyle name="_VC 6.15.06 update on 06GRC power costs.xls Chart 1_Book2_Electric Rev Req Model (2009 GRC) Rebuttal REmoval of New  WH Solar AdjustMI 2" xfId="4441"/>
    <cellStyle name="_VC 6.15.06 update on 06GRC power costs.xls Chart 1_Book2_Electric Rev Req Model (2009 GRC) Rebuttal REmoval of New  WH Solar AdjustMI 2 2" xfId="4442"/>
    <cellStyle name="_VC 6.15.06 update on 06GRC power costs.xls Chart 1_Book2_Electric Rev Req Model (2009 GRC) Rebuttal REmoval of New  WH Solar AdjustMI 3" xfId="4443"/>
    <cellStyle name="_VC 6.15.06 update on 06GRC power costs.xls Chart 1_Book2_Electric Rev Req Model (2009 GRC) Revised 01-18-2010" xfId="4444"/>
    <cellStyle name="_VC 6.15.06 update on 06GRC power costs.xls Chart 1_Book2_Electric Rev Req Model (2009 GRC) Revised 01-18-2010 2" xfId="4445"/>
    <cellStyle name="_VC 6.15.06 update on 06GRC power costs.xls Chart 1_Book2_Electric Rev Req Model (2009 GRC) Revised 01-18-2010 2 2" xfId="4446"/>
    <cellStyle name="_VC 6.15.06 update on 06GRC power costs.xls Chart 1_Book2_Electric Rev Req Model (2009 GRC) Revised 01-18-2010 3" xfId="4447"/>
    <cellStyle name="_VC 6.15.06 update on 06GRC power costs.xls Chart 1_Book2_Final Order Electric EXHIBIT A-1" xfId="4448"/>
    <cellStyle name="_VC 6.15.06 update on 06GRC power costs.xls Chart 1_Book2_Final Order Electric EXHIBIT A-1 2" xfId="4449"/>
    <cellStyle name="_VC 6.15.06 update on 06GRC power costs.xls Chart 1_Book2_Final Order Electric EXHIBIT A-1 2 2" xfId="4450"/>
    <cellStyle name="_VC 6.15.06 update on 06GRC power costs.xls Chart 1_Book2_Final Order Electric EXHIBIT A-1 3" xfId="4451"/>
    <cellStyle name="_VC 6.15.06 update on 06GRC power costs.xls Chart 1_Book4" xfId="4452"/>
    <cellStyle name="_VC 6.15.06 update on 06GRC power costs.xls Chart 1_Book4 2" xfId="4453"/>
    <cellStyle name="_VC 6.15.06 update on 06GRC power costs.xls Chart 1_Book4 2 2" xfId="4454"/>
    <cellStyle name="_VC 6.15.06 update on 06GRC power costs.xls Chart 1_Book4 3" xfId="4455"/>
    <cellStyle name="_VC 6.15.06 update on 06GRC power costs.xls Chart 1_Book9" xfId="4456"/>
    <cellStyle name="_VC 6.15.06 update on 06GRC power costs.xls Chart 1_Book9 2" xfId="4457"/>
    <cellStyle name="_VC 6.15.06 update on 06GRC power costs.xls Chart 1_Book9 2 2" xfId="4458"/>
    <cellStyle name="_VC 6.15.06 update on 06GRC power costs.xls Chart 1_Book9 3" xfId="4459"/>
    <cellStyle name="_VC 6.15.06 update on 06GRC power costs.xls Chart 1_INPUTS" xfId="4460"/>
    <cellStyle name="_VC 6.15.06 update on 06GRC power costs.xls Chart 1_INPUTS 2" xfId="4461"/>
    <cellStyle name="_VC 6.15.06 update on 06GRC power costs.xls Chart 1_INPUTS 2 2" xfId="4462"/>
    <cellStyle name="_VC 6.15.06 update on 06GRC power costs.xls Chart 1_INPUTS 3" xfId="4463"/>
    <cellStyle name="_VC 6.15.06 update on 06GRC power costs.xls Chart 1_Power Costs - Comparison bx Rbtl-Staff-Jt-PC" xfId="4464"/>
    <cellStyle name="_VC 6.15.06 update on 06GRC power costs.xls Chart 1_Power Costs - Comparison bx Rbtl-Staff-Jt-PC 2" xfId="4465"/>
    <cellStyle name="_VC 6.15.06 update on 06GRC power costs.xls Chart 1_Power Costs - Comparison bx Rbtl-Staff-Jt-PC 2 2" xfId="4466"/>
    <cellStyle name="_VC 6.15.06 update on 06GRC power costs.xls Chart 1_Power Costs - Comparison bx Rbtl-Staff-Jt-PC 3" xfId="4467"/>
    <cellStyle name="_VC 6.15.06 update on 06GRC power costs.xls Chart 1_Power Costs - Comparison bx Rbtl-Staff-Jt-PC_Adj Bench DR 3 for Initial Briefs (Electric)" xfId="4468"/>
    <cellStyle name="_VC 6.15.06 update on 06GRC power costs.xls Chart 1_Power Costs - Comparison bx Rbtl-Staff-Jt-PC_Adj Bench DR 3 for Initial Briefs (Electric) 2" xfId="4469"/>
    <cellStyle name="_VC 6.15.06 update on 06GRC power costs.xls Chart 1_Power Costs - Comparison bx Rbtl-Staff-Jt-PC_Adj Bench DR 3 for Initial Briefs (Electric) 2 2" xfId="4470"/>
    <cellStyle name="_VC 6.15.06 update on 06GRC power costs.xls Chart 1_Power Costs - Comparison bx Rbtl-Staff-Jt-PC_Adj Bench DR 3 for Initial Briefs (Electric) 3" xfId="4471"/>
    <cellStyle name="_VC 6.15.06 update on 06GRC power costs.xls Chart 1_Power Costs - Comparison bx Rbtl-Staff-Jt-PC_Electric Rev Req Model (2009 GRC) Rebuttal" xfId="4472"/>
    <cellStyle name="_VC 6.15.06 update on 06GRC power costs.xls Chart 1_Power Costs - Comparison bx Rbtl-Staff-Jt-PC_Electric Rev Req Model (2009 GRC) Rebuttal 2" xfId="4473"/>
    <cellStyle name="_VC 6.15.06 update on 06GRC power costs.xls Chart 1_Power Costs - Comparison bx Rbtl-Staff-Jt-PC_Electric Rev Req Model (2009 GRC) Rebuttal 2 2" xfId="4474"/>
    <cellStyle name="_VC 6.15.06 update on 06GRC power costs.xls Chart 1_Power Costs - Comparison bx Rbtl-Staff-Jt-PC_Electric Rev Req Model (2009 GRC) Rebuttal 3" xfId="4475"/>
    <cellStyle name="_VC 6.15.06 update on 06GRC power costs.xls Chart 1_Power Costs - Comparison bx Rbtl-Staff-Jt-PC_Electric Rev Req Model (2009 GRC) Rebuttal REmoval of New  WH Solar AdjustMI" xfId="4476"/>
    <cellStyle name="_VC 6.15.06 update on 06GRC power costs.xls Chart 1_Power Costs - Comparison bx Rbtl-Staff-Jt-PC_Electric Rev Req Model (2009 GRC) Rebuttal REmoval of New  WH Solar AdjustMI 2" xfId="4477"/>
    <cellStyle name="_VC 6.15.06 update on 06GRC power costs.xls Chart 1_Power Costs - Comparison bx Rbtl-Staff-Jt-PC_Electric Rev Req Model (2009 GRC) Rebuttal REmoval of New  WH Solar AdjustMI 2 2" xfId="4478"/>
    <cellStyle name="_VC 6.15.06 update on 06GRC power costs.xls Chart 1_Power Costs - Comparison bx Rbtl-Staff-Jt-PC_Electric Rev Req Model (2009 GRC) Rebuttal REmoval of New  WH Solar AdjustMI 3" xfId="4479"/>
    <cellStyle name="_VC 6.15.06 update on 06GRC power costs.xls Chart 1_Power Costs - Comparison bx Rbtl-Staff-Jt-PC_Electric Rev Req Model (2009 GRC) Revised 01-18-2010" xfId="4480"/>
    <cellStyle name="_VC 6.15.06 update on 06GRC power costs.xls Chart 1_Power Costs - Comparison bx Rbtl-Staff-Jt-PC_Electric Rev Req Model (2009 GRC) Revised 01-18-2010 2" xfId="4481"/>
    <cellStyle name="_VC 6.15.06 update on 06GRC power costs.xls Chart 1_Power Costs - Comparison bx Rbtl-Staff-Jt-PC_Electric Rev Req Model (2009 GRC) Revised 01-18-2010 2 2" xfId="4482"/>
    <cellStyle name="_VC 6.15.06 update on 06GRC power costs.xls Chart 1_Power Costs - Comparison bx Rbtl-Staff-Jt-PC_Electric Rev Req Model (2009 GRC) Revised 01-18-2010 3" xfId="4483"/>
    <cellStyle name="_VC 6.15.06 update on 06GRC power costs.xls Chart 1_Power Costs - Comparison bx Rbtl-Staff-Jt-PC_Final Order Electric EXHIBIT A-1" xfId="4484"/>
    <cellStyle name="_VC 6.15.06 update on 06GRC power costs.xls Chart 1_Power Costs - Comparison bx Rbtl-Staff-Jt-PC_Final Order Electric EXHIBIT A-1 2" xfId="4485"/>
    <cellStyle name="_VC 6.15.06 update on 06GRC power costs.xls Chart 1_Power Costs - Comparison bx Rbtl-Staff-Jt-PC_Final Order Electric EXHIBIT A-1 2 2" xfId="4486"/>
    <cellStyle name="_VC 6.15.06 update on 06GRC power costs.xls Chart 1_Power Costs - Comparison bx Rbtl-Staff-Jt-PC_Final Order Electric EXHIBIT A-1 3" xfId="4487"/>
    <cellStyle name="_VC 6.15.06 update on 06GRC power costs.xls Chart 1_Production Adj 4.37" xfId="4488"/>
    <cellStyle name="_VC 6.15.06 update on 06GRC power costs.xls Chart 1_Production Adj 4.37 2" xfId="4489"/>
    <cellStyle name="_VC 6.15.06 update on 06GRC power costs.xls Chart 1_Production Adj 4.37 2 2" xfId="4490"/>
    <cellStyle name="_VC 6.15.06 update on 06GRC power costs.xls Chart 1_Production Adj 4.37 3" xfId="4491"/>
    <cellStyle name="_VC 6.15.06 update on 06GRC power costs.xls Chart 1_Purchased Power Adj 4.03" xfId="4492"/>
    <cellStyle name="_VC 6.15.06 update on 06GRC power costs.xls Chart 1_Purchased Power Adj 4.03 2" xfId="4493"/>
    <cellStyle name="_VC 6.15.06 update on 06GRC power costs.xls Chart 1_Purchased Power Adj 4.03 2 2" xfId="4494"/>
    <cellStyle name="_VC 6.15.06 update on 06GRC power costs.xls Chart 1_Purchased Power Adj 4.03 3" xfId="4495"/>
    <cellStyle name="_VC 6.15.06 update on 06GRC power costs.xls Chart 1_Rebuttal Power Costs" xfId="4496"/>
    <cellStyle name="_VC 6.15.06 update on 06GRC power costs.xls Chart 1_Rebuttal Power Costs 2" xfId="4497"/>
    <cellStyle name="_VC 6.15.06 update on 06GRC power costs.xls Chart 1_Rebuttal Power Costs 2 2" xfId="4498"/>
    <cellStyle name="_VC 6.15.06 update on 06GRC power costs.xls Chart 1_Rebuttal Power Costs 3" xfId="4499"/>
    <cellStyle name="_VC 6.15.06 update on 06GRC power costs.xls Chart 1_Rebuttal Power Costs_Adj Bench DR 3 for Initial Briefs (Electric)" xfId="4500"/>
    <cellStyle name="_VC 6.15.06 update on 06GRC power costs.xls Chart 1_Rebuttal Power Costs_Adj Bench DR 3 for Initial Briefs (Electric) 2" xfId="4501"/>
    <cellStyle name="_VC 6.15.06 update on 06GRC power costs.xls Chart 1_Rebuttal Power Costs_Adj Bench DR 3 for Initial Briefs (Electric) 2 2" xfId="4502"/>
    <cellStyle name="_VC 6.15.06 update on 06GRC power costs.xls Chart 1_Rebuttal Power Costs_Adj Bench DR 3 for Initial Briefs (Electric) 3" xfId="4503"/>
    <cellStyle name="_VC 6.15.06 update on 06GRC power costs.xls Chart 1_Rebuttal Power Costs_Electric Rev Req Model (2009 GRC) Rebuttal" xfId="4504"/>
    <cellStyle name="_VC 6.15.06 update on 06GRC power costs.xls Chart 1_Rebuttal Power Costs_Electric Rev Req Model (2009 GRC) Rebuttal 2" xfId="4505"/>
    <cellStyle name="_VC 6.15.06 update on 06GRC power costs.xls Chart 1_Rebuttal Power Costs_Electric Rev Req Model (2009 GRC) Rebuttal 2 2" xfId="4506"/>
    <cellStyle name="_VC 6.15.06 update on 06GRC power costs.xls Chart 1_Rebuttal Power Costs_Electric Rev Req Model (2009 GRC) Rebuttal 3" xfId="4507"/>
    <cellStyle name="_VC 6.15.06 update on 06GRC power costs.xls Chart 1_Rebuttal Power Costs_Electric Rev Req Model (2009 GRC) Rebuttal REmoval of New  WH Solar AdjustMI" xfId="4508"/>
    <cellStyle name="_VC 6.15.06 update on 06GRC power costs.xls Chart 1_Rebuttal Power Costs_Electric Rev Req Model (2009 GRC) Rebuttal REmoval of New  WH Solar AdjustMI 2" xfId="4509"/>
    <cellStyle name="_VC 6.15.06 update on 06GRC power costs.xls Chart 1_Rebuttal Power Costs_Electric Rev Req Model (2009 GRC) Rebuttal REmoval of New  WH Solar AdjustMI 2 2" xfId="4510"/>
    <cellStyle name="_VC 6.15.06 update on 06GRC power costs.xls Chart 1_Rebuttal Power Costs_Electric Rev Req Model (2009 GRC) Rebuttal REmoval of New  WH Solar AdjustMI 3" xfId="4511"/>
    <cellStyle name="_VC 6.15.06 update on 06GRC power costs.xls Chart 1_Rebuttal Power Costs_Electric Rev Req Model (2009 GRC) Revised 01-18-2010" xfId="4512"/>
    <cellStyle name="_VC 6.15.06 update on 06GRC power costs.xls Chart 1_Rebuttal Power Costs_Electric Rev Req Model (2009 GRC) Revised 01-18-2010 2" xfId="4513"/>
    <cellStyle name="_VC 6.15.06 update on 06GRC power costs.xls Chart 1_Rebuttal Power Costs_Electric Rev Req Model (2009 GRC) Revised 01-18-2010 2 2" xfId="4514"/>
    <cellStyle name="_VC 6.15.06 update on 06GRC power costs.xls Chart 1_Rebuttal Power Costs_Electric Rev Req Model (2009 GRC) Revised 01-18-2010 3" xfId="4515"/>
    <cellStyle name="_VC 6.15.06 update on 06GRC power costs.xls Chart 1_Rebuttal Power Costs_Final Order Electric EXHIBIT A-1" xfId="4516"/>
    <cellStyle name="_VC 6.15.06 update on 06GRC power costs.xls Chart 1_Rebuttal Power Costs_Final Order Electric EXHIBIT A-1 2" xfId="4517"/>
    <cellStyle name="_VC 6.15.06 update on 06GRC power costs.xls Chart 1_Rebuttal Power Costs_Final Order Electric EXHIBIT A-1 2 2" xfId="4518"/>
    <cellStyle name="_VC 6.15.06 update on 06GRC power costs.xls Chart 1_Rebuttal Power Costs_Final Order Electric EXHIBIT A-1 3" xfId="4519"/>
    <cellStyle name="_VC 6.15.06 update on 06GRC power costs.xls Chart 1_RECS vs PTC's w Interest 6-28-10" xfId="4520"/>
    <cellStyle name="_VC 6.15.06 update on 06GRC power costs.xls Chart 1_ROR &amp; CONV FACTOR" xfId="4521"/>
    <cellStyle name="_VC 6.15.06 update on 06GRC power costs.xls Chart 1_ROR &amp; CONV FACTOR 2" xfId="4522"/>
    <cellStyle name="_VC 6.15.06 update on 06GRC power costs.xls Chart 1_ROR &amp; CONV FACTOR 2 2" xfId="4523"/>
    <cellStyle name="_VC 6.15.06 update on 06GRC power costs.xls Chart 1_ROR &amp; CONV FACTOR 3" xfId="4524"/>
    <cellStyle name="_VC 6.15.06 update on 06GRC power costs.xls Chart 1_ROR 5.02" xfId="4525"/>
    <cellStyle name="_VC 6.15.06 update on 06GRC power costs.xls Chart 1_ROR 5.02 2" xfId="4526"/>
    <cellStyle name="_VC 6.15.06 update on 06GRC power costs.xls Chart 1_ROR 5.02 2 2" xfId="4527"/>
    <cellStyle name="_VC 6.15.06 update on 06GRC power costs.xls Chart 1_ROR 5.02 3" xfId="4528"/>
    <cellStyle name="_VC 6.15.06 update on 06GRC power costs.xls Chart 2" xfId="4529"/>
    <cellStyle name="_VC 6.15.06 update on 06GRC power costs.xls Chart 2 2" xfId="4530"/>
    <cellStyle name="_VC 6.15.06 update on 06GRC power costs.xls Chart 2 2 2" xfId="4531"/>
    <cellStyle name="_VC 6.15.06 update on 06GRC power costs.xls Chart 2 2 2 2" xfId="4532"/>
    <cellStyle name="_VC 6.15.06 update on 06GRC power costs.xls Chart 2 2 3" xfId="4533"/>
    <cellStyle name="_VC 6.15.06 update on 06GRC power costs.xls Chart 2 3" xfId="4534"/>
    <cellStyle name="_VC 6.15.06 update on 06GRC power costs.xls Chart 2 3 2" xfId="4535"/>
    <cellStyle name="_VC 6.15.06 update on 06GRC power costs.xls Chart 2 3 2 2" xfId="4536"/>
    <cellStyle name="_VC 6.15.06 update on 06GRC power costs.xls Chart 2 3 3" xfId="4537"/>
    <cellStyle name="_VC 6.15.06 update on 06GRC power costs.xls Chart 2 3 3 2" xfId="4538"/>
    <cellStyle name="_VC 6.15.06 update on 06GRC power costs.xls Chart 2 3 4" xfId="4539"/>
    <cellStyle name="_VC 6.15.06 update on 06GRC power costs.xls Chart 2 3 4 2" xfId="4540"/>
    <cellStyle name="_VC 6.15.06 update on 06GRC power costs.xls Chart 2 4" xfId="4541"/>
    <cellStyle name="_VC 6.15.06 update on 06GRC power costs.xls Chart 2 4 2" xfId="4542"/>
    <cellStyle name="_VC 6.15.06 update on 06GRC power costs.xls Chart 2 5" xfId="4543"/>
    <cellStyle name="_VC 6.15.06 update on 06GRC power costs.xls Chart 2_04 07E Wild Horse Wind Expansion (C) (2)" xfId="4544"/>
    <cellStyle name="_VC 6.15.06 update on 06GRC power costs.xls Chart 2_04 07E Wild Horse Wind Expansion (C) (2) 2" xfId="4545"/>
    <cellStyle name="_VC 6.15.06 update on 06GRC power costs.xls Chart 2_04 07E Wild Horse Wind Expansion (C) (2) 2 2" xfId="4546"/>
    <cellStyle name="_VC 6.15.06 update on 06GRC power costs.xls Chart 2_04 07E Wild Horse Wind Expansion (C) (2) 3" xfId="4547"/>
    <cellStyle name="_VC 6.15.06 update on 06GRC power costs.xls Chart 2_04 07E Wild Horse Wind Expansion (C) (2)_Adj Bench DR 3 for Initial Briefs (Electric)" xfId="4548"/>
    <cellStyle name="_VC 6.15.06 update on 06GRC power costs.xls Chart 2_04 07E Wild Horse Wind Expansion (C) (2)_Adj Bench DR 3 for Initial Briefs (Electric) 2" xfId="4549"/>
    <cellStyle name="_VC 6.15.06 update on 06GRC power costs.xls Chart 2_04 07E Wild Horse Wind Expansion (C) (2)_Adj Bench DR 3 for Initial Briefs (Electric) 2 2" xfId="4550"/>
    <cellStyle name="_VC 6.15.06 update on 06GRC power costs.xls Chart 2_04 07E Wild Horse Wind Expansion (C) (2)_Adj Bench DR 3 for Initial Briefs (Electric) 3" xfId="4551"/>
    <cellStyle name="_VC 6.15.06 update on 06GRC power costs.xls Chart 2_04 07E Wild Horse Wind Expansion (C) (2)_Electric Rev Req Model (2009 GRC) " xfId="4552"/>
    <cellStyle name="_VC 6.15.06 update on 06GRC power costs.xls Chart 2_04 07E Wild Horse Wind Expansion (C) (2)_Electric Rev Req Model (2009 GRC)  2" xfId="4553"/>
    <cellStyle name="_VC 6.15.06 update on 06GRC power costs.xls Chart 2_04 07E Wild Horse Wind Expansion (C) (2)_Electric Rev Req Model (2009 GRC)  2 2" xfId="4554"/>
    <cellStyle name="_VC 6.15.06 update on 06GRC power costs.xls Chart 2_04 07E Wild Horse Wind Expansion (C) (2)_Electric Rev Req Model (2009 GRC)  3" xfId="4555"/>
    <cellStyle name="_VC 6.15.06 update on 06GRC power costs.xls Chart 2_04 07E Wild Horse Wind Expansion (C) (2)_Electric Rev Req Model (2009 GRC) Rebuttal" xfId="4556"/>
    <cellStyle name="_VC 6.15.06 update on 06GRC power costs.xls Chart 2_04 07E Wild Horse Wind Expansion (C) (2)_Electric Rev Req Model (2009 GRC) Rebuttal 2" xfId="4557"/>
    <cellStyle name="_VC 6.15.06 update on 06GRC power costs.xls Chart 2_04 07E Wild Horse Wind Expansion (C) (2)_Electric Rev Req Model (2009 GRC) Rebuttal 2 2" xfId="4558"/>
    <cellStyle name="_VC 6.15.06 update on 06GRC power costs.xls Chart 2_04 07E Wild Horse Wind Expansion (C) (2)_Electric Rev Req Model (2009 GRC) Rebuttal 3" xfId="4559"/>
    <cellStyle name="_VC 6.15.06 update on 06GRC power costs.xls Chart 2_04 07E Wild Horse Wind Expansion (C) (2)_Electric Rev Req Model (2009 GRC) Rebuttal REmoval of New  WH Solar AdjustMI" xfId="4560"/>
    <cellStyle name="_VC 6.15.06 update on 06GRC power costs.xls Chart 2_04 07E Wild Horse Wind Expansion (C) (2)_Electric Rev Req Model (2009 GRC) Rebuttal REmoval of New  WH Solar AdjustMI 2" xfId="4561"/>
    <cellStyle name="_VC 6.15.06 update on 06GRC power costs.xls Chart 2_04 07E Wild Horse Wind Expansion (C) (2)_Electric Rev Req Model (2009 GRC) Rebuttal REmoval of New  WH Solar AdjustMI 2 2" xfId="4562"/>
    <cellStyle name="_VC 6.15.06 update on 06GRC power costs.xls Chart 2_04 07E Wild Horse Wind Expansion (C) (2)_Electric Rev Req Model (2009 GRC) Rebuttal REmoval of New  WH Solar AdjustMI 3" xfId="4563"/>
    <cellStyle name="_VC 6.15.06 update on 06GRC power costs.xls Chart 2_04 07E Wild Horse Wind Expansion (C) (2)_Electric Rev Req Model (2009 GRC) Revised 01-18-2010" xfId="4564"/>
    <cellStyle name="_VC 6.15.06 update on 06GRC power costs.xls Chart 2_04 07E Wild Horse Wind Expansion (C) (2)_Electric Rev Req Model (2009 GRC) Revised 01-18-2010 2" xfId="4565"/>
    <cellStyle name="_VC 6.15.06 update on 06GRC power costs.xls Chart 2_04 07E Wild Horse Wind Expansion (C) (2)_Electric Rev Req Model (2009 GRC) Revised 01-18-2010 2 2" xfId="4566"/>
    <cellStyle name="_VC 6.15.06 update on 06GRC power costs.xls Chart 2_04 07E Wild Horse Wind Expansion (C) (2)_Electric Rev Req Model (2009 GRC) Revised 01-18-2010 3" xfId="4567"/>
    <cellStyle name="_VC 6.15.06 update on 06GRC power costs.xls Chart 2_04 07E Wild Horse Wind Expansion (C) (2)_Final Order Electric EXHIBIT A-1" xfId="4568"/>
    <cellStyle name="_VC 6.15.06 update on 06GRC power costs.xls Chart 2_04 07E Wild Horse Wind Expansion (C) (2)_Final Order Electric EXHIBIT A-1 2" xfId="4569"/>
    <cellStyle name="_VC 6.15.06 update on 06GRC power costs.xls Chart 2_04 07E Wild Horse Wind Expansion (C) (2)_Final Order Electric EXHIBIT A-1 2 2" xfId="4570"/>
    <cellStyle name="_VC 6.15.06 update on 06GRC power costs.xls Chart 2_04 07E Wild Horse Wind Expansion (C) (2)_Final Order Electric EXHIBIT A-1 3" xfId="4571"/>
    <cellStyle name="_VC 6.15.06 update on 06GRC power costs.xls Chart 2_04 07E Wild Horse Wind Expansion (C) (2)_TENASKA REGULATORY ASSET" xfId="4572"/>
    <cellStyle name="_VC 6.15.06 update on 06GRC power costs.xls Chart 2_04 07E Wild Horse Wind Expansion (C) (2)_TENASKA REGULATORY ASSET 2" xfId="4573"/>
    <cellStyle name="_VC 6.15.06 update on 06GRC power costs.xls Chart 2_04 07E Wild Horse Wind Expansion (C) (2)_TENASKA REGULATORY ASSET 2 2" xfId="4574"/>
    <cellStyle name="_VC 6.15.06 update on 06GRC power costs.xls Chart 2_04 07E Wild Horse Wind Expansion (C) (2)_TENASKA REGULATORY ASSET 3" xfId="4575"/>
    <cellStyle name="_VC 6.15.06 update on 06GRC power costs.xls Chart 2_16.37E Wild Horse Expansion DeferralRevwrkingfile SF" xfId="4576"/>
    <cellStyle name="_VC 6.15.06 update on 06GRC power costs.xls Chart 2_16.37E Wild Horse Expansion DeferralRevwrkingfile SF 2" xfId="4577"/>
    <cellStyle name="_VC 6.15.06 update on 06GRC power costs.xls Chart 2_16.37E Wild Horse Expansion DeferralRevwrkingfile SF 2 2" xfId="4578"/>
    <cellStyle name="_VC 6.15.06 update on 06GRC power costs.xls Chart 2_16.37E Wild Horse Expansion DeferralRevwrkingfile SF 3" xfId="4579"/>
    <cellStyle name="_VC 6.15.06 update on 06GRC power costs.xls Chart 2_2010 PTC's July1_Dec31 2010 " xfId="4580"/>
    <cellStyle name="_VC 6.15.06 update on 06GRC power costs.xls Chart 2_2010 PTC's Sept10_Aug11 (Version 4)" xfId="4581"/>
    <cellStyle name="_VC 6.15.06 update on 06GRC power costs.xls Chart 2_4 31 Regulatory Assets and Liabilities  7 06- Exhibit D" xfId="4582"/>
    <cellStyle name="_VC 6.15.06 update on 06GRC power costs.xls Chart 2_4 31 Regulatory Assets and Liabilities  7 06- Exhibit D 2" xfId="4583"/>
    <cellStyle name="_VC 6.15.06 update on 06GRC power costs.xls Chart 2_4 31 Regulatory Assets and Liabilities  7 06- Exhibit D 2 2" xfId="4584"/>
    <cellStyle name="_VC 6.15.06 update on 06GRC power costs.xls Chart 2_4 31 Regulatory Assets and Liabilities  7 06- Exhibit D 3" xfId="4585"/>
    <cellStyle name="_VC 6.15.06 update on 06GRC power costs.xls Chart 2_4 32 Regulatory Assets and Liabilities  7 06- Exhibit D" xfId="4586"/>
    <cellStyle name="_VC 6.15.06 update on 06GRC power costs.xls Chart 2_4 32 Regulatory Assets and Liabilities  7 06- Exhibit D 2" xfId="4587"/>
    <cellStyle name="_VC 6.15.06 update on 06GRC power costs.xls Chart 2_4 32 Regulatory Assets and Liabilities  7 06- Exhibit D 2 2" xfId="4588"/>
    <cellStyle name="_VC 6.15.06 update on 06GRC power costs.xls Chart 2_4 32 Regulatory Assets and Liabilities  7 06- Exhibit D 3" xfId="4589"/>
    <cellStyle name="_VC 6.15.06 update on 06GRC power costs.xls Chart 2_Att B to RECs proceeds proposal" xfId="4590"/>
    <cellStyle name="_VC 6.15.06 update on 06GRC power costs.xls Chart 2_Backup for Attachment B 2010-09-09" xfId="4591"/>
    <cellStyle name="_VC 6.15.06 update on 06GRC power costs.xls Chart 2_Bench Request - Attachment B" xfId="4592"/>
    <cellStyle name="_VC 6.15.06 update on 06GRC power costs.xls Chart 2_Book2" xfId="4593"/>
    <cellStyle name="_VC 6.15.06 update on 06GRC power costs.xls Chart 2_Book2 2" xfId="4594"/>
    <cellStyle name="_VC 6.15.06 update on 06GRC power costs.xls Chart 2_Book2 2 2" xfId="4595"/>
    <cellStyle name="_VC 6.15.06 update on 06GRC power costs.xls Chart 2_Book2 3" xfId="4596"/>
    <cellStyle name="_VC 6.15.06 update on 06GRC power costs.xls Chart 2_Book2_Adj Bench DR 3 for Initial Briefs (Electric)" xfId="4597"/>
    <cellStyle name="_VC 6.15.06 update on 06GRC power costs.xls Chart 2_Book2_Adj Bench DR 3 for Initial Briefs (Electric) 2" xfId="4598"/>
    <cellStyle name="_VC 6.15.06 update on 06GRC power costs.xls Chart 2_Book2_Adj Bench DR 3 for Initial Briefs (Electric) 2 2" xfId="4599"/>
    <cellStyle name="_VC 6.15.06 update on 06GRC power costs.xls Chart 2_Book2_Adj Bench DR 3 for Initial Briefs (Electric) 3" xfId="4600"/>
    <cellStyle name="_VC 6.15.06 update on 06GRC power costs.xls Chart 2_Book2_Electric Rev Req Model (2009 GRC) Rebuttal" xfId="4601"/>
    <cellStyle name="_VC 6.15.06 update on 06GRC power costs.xls Chart 2_Book2_Electric Rev Req Model (2009 GRC) Rebuttal 2" xfId="4602"/>
    <cellStyle name="_VC 6.15.06 update on 06GRC power costs.xls Chart 2_Book2_Electric Rev Req Model (2009 GRC) Rebuttal 2 2" xfId="4603"/>
    <cellStyle name="_VC 6.15.06 update on 06GRC power costs.xls Chart 2_Book2_Electric Rev Req Model (2009 GRC) Rebuttal 3" xfId="4604"/>
    <cellStyle name="_VC 6.15.06 update on 06GRC power costs.xls Chart 2_Book2_Electric Rev Req Model (2009 GRC) Rebuttal REmoval of New  WH Solar AdjustMI" xfId="4605"/>
    <cellStyle name="_VC 6.15.06 update on 06GRC power costs.xls Chart 2_Book2_Electric Rev Req Model (2009 GRC) Rebuttal REmoval of New  WH Solar AdjustMI 2" xfId="4606"/>
    <cellStyle name="_VC 6.15.06 update on 06GRC power costs.xls Chart 2_Book2_Electric Rev Req Model (2009 GRC) Rebuttal REmoval of New  WH Solar AdjustMI 2 2" xfId="4607"/>
    <cellStyle name="_VC 6.15.06 update on 06GRC power costs.xls Chart 2_Book2_Electric Rev Req Model (2009 GRC) Rebuttal REmoval of New  WH Solar AdjustMI 3" xfId="4608"/>
    <cellStyle name="_VC 6.15.06 update on 06GRC power costs.xls Chart 2_Book2_Electric Rev Req Model (2009 GRC) Revised 01-18-2010" xfId="4609"/>
    <cellStyle name="_VC 6.15.06 update on 06GRC power costs.xls Chart 2_Book2_Electric Rev Req Model (2009 GRC) Revised 01-18-2010 2" xfId="4610"/>
    <cellStyle name="_VC 6.15.06 update on 06GRC power costs.xls Chart 2_Book2_Electric Rev Req Model (2009 GRC) Revised 01-18-2010 2 2" xfId="4611"/>
    <cellStyle name="_VC 6.15.06 update on 06GRC power costs.xls Chart 2_Book2_Electric Rev Req Model (2009 GRC) Revised 01-18-2010 3" xfId="4612"/>
    <cellStyle name="_VC 6.15.06 update on 06GRC power costs.xls Chart 2_Book2_Final Order Electric EXHIBIT A-1" xfId="4613"/>
    <cellStyle name="_VC 6.15.06 update on 06GRC power costs.xls Chart 2_Book2_Final Order Electric EXHIBIT A-1 2" xfId="4614"/>
    <cellStyle name="_VC 6.15.06 update on 06GRC power costs.xls Chart 2_Book2_Final Order Electric EXHIBIT A-1 2 2" xfId="4615"/>
    <cellStyle name="_VC 6.15.06 update on 06GRC power costs.xls Chart 2_Book2_Final Order Electric EXHIBIT A-1 3" xfId="4616"/>
    <cellStyle name="_VC 6.15.06 update on 06GRC power costs.xls Chart 2_Book4" xfId="4617"/>
    <cellStyle name="_VC 6.15.06 update on 06GRC power costs.xls Chart 2_Book4 2" xfId="4618"/>
    <cellStyle name="_VC 6.15.06 update on 06GRC power costs.xls Chart 2_Book4 2 2" xfId="4619"/>
    <cellStyle name="_VC 6.15.06 update on 06GRC power costs.xls Chart 2_Book4 3" xfId="4620"/>
    <cellStyle name="_VC 6.15.06 update on 06GRC power costs.xls Chart 2_Book9" xfId="4621"/>
    <cellStyle name="_VC 6.15.06 update on 06GRC power costs.xls Chart 2_Book9 2" xfId="4622"/>
    <cellStyle name="_VC 6.15.06 update on 06GRC power costs.xls Chart 2_Book9 2 2" xfId="4623"/>
    <cellStyle name="_VC 6.15.06 update on 06GRC power costs.xls Chart 2_Book9 3" xfId="4624"/>
    <cellStyle name="_VC 6.15.06 update on 06GRC power costs.xls Chart 2_INPUTS" xfId="4625"/>
    <cellStyle name="_VC 6.15.06 update on 06GRC power costs.xls Chart 2_INPUTS 2" xfId="4626"/>
    <cellStyle name="_VC 6.15.06 update on 06GRC power costs.xls Chart 2_INPUTS 2 2" xfId="4627"/>
    <cellStyle name="_VC 6.15.06 update on 06GRC power costs.xls Chart 2_INPUTS 3" xfId="4628"/>
    <cellStyle name="_VC 6.15.06 update on 06GRC power costs.xls Chart 2_Power Costs - Comparison bx Rbtl-Staff-Jt-PC" xfId="4629"/>
    <cellStyle name="_VC 6.15.06 update on 06GRC power costs.xls Chart 2_Power Costs - Comparison bx Rbtl-Staff-Jt-PC 2" xfId="4630"/>
    <cellStyle name="_VC 6.15.06 update on 06GRC power costs.xls Chart 2_Power Costs - Comparison bx Rbtl-Staff-Jt-PC 2 2" xfId="4631"/>
    <cellStyle name="_VC 6.15.06 update on 06GRC power costs.xls Chart 2_Power Costs - Comparison bx Rbtl-Staff-Jt-PC 3" xfId="4632"/>
    <cellStyle name="_VC 6.15.06 update on 06GRC power costs.xls Chart 2_Power Costs - Comparison bx Rbtl-Staff-Jt-PC_Adj Bench DR 3 for Initial Briefs (Electric)" xfId="4633"/>
    <cellStyle name="_VC 6.15.06 update on 06GRC power costs.xls Chart 2_Power Costs - Comparison bx Rbtl-Staff-Jt-PC_Adj Bench DR 3 for Initial Briefs (Electric) 2" xfId="4634"/>
    <cellStyle name="_VC 6.15.06 update on 06GRC power costs.xls Chart 2_Power Costs - Comparison bx Rbtl-Staff-Jt-PC_Adj Bench DR 3 for Initial Briefs (Electric) 2 2" xfId="4635"/>
    <cellStyle name="_VC 6.15.06 update on 06GRC power costs.xls Chart 2_Power Costs - Comparison bx Rbtl-Staff-Jt-PC_Adj Bench DR 3 for Initial Briefs (Electric) 3" xfId="4636"/>
    <cellStyle name="_VC 6.15.06 update on 06GRC power costs.xls Chart 2_Power Costs - Comparison bx Rbtl-Staff-Jt-PC_Electric Rev Req Model (2009 GRC) Rebuttal" xfId="4637"/>
    <cellStyle name="_VC 6.15.06 update on 06GRC power costs.xls Chart 2_Power Costs - Comparison bx Rbtl-Staff-Jt-PC_Electric Rev Req Model (2009 GRC) Rebuttal 2" xfId="4638"/>
    <cellStyle name="_VC 6.15.06 update on 06GRC power costs.xls Chart 2_Power Costs - Comparison bx Rbtl-Staff-Jt-PC_Electric Rev Req Model (2009 GRC) Rebuttal 2 2" xfId="4639"/>
    <cellStyle name="_VC 6.15.06 update on 06GRC power costs.xls Chart 2_Power Costs - Comparison bx Rbtl-Staff-Jt-PC_Electric Rev Req Model (2009 GRC) Rebuttal 3" xfId="4640"/>
    <cellStyle name="_VC 6.15.06 update on 06GRC power costs.xls Chart 2_Power Costs - Comparison bx Rbtl-Staff-Jt-PC_Electric Rev Req Model (2009 GRC) Rebuttal REmoval of New  WH Solar AdjustMI" xfId="4641"/>
    <cellStyle name="_VC 6.15.06 update on 06GRC power costs.xls Chart 2_Power Costs - Comparison bx Rbtl-Staff-Jt-PC_Electric Rev Req Model (2009 GRC) Rebuttal REmoval of New  WH Solar AdjustMI 2" xfId="4642"/>
    <cellStyle name="_VC 6.15.06 update on 06GRC power costs.xls Chart 2_Power Costs - Comparison bx Rbtl-Staff-Jt-PC_Electric Rev Req Model (2009 GRC) Rebuttal REmoval of New  WH Solar AdjustMI 2 2" xfId="4643"/>
    <cellStyle name="_VC 6.15.06 update on 06GRC power costs.xls Chart 2_Power Costs - Comparison bx Rbtl-Staff-Jt-PC_Electric Rev Req Model (2009 GRC) Rebuttal REmoval of New  WH Solar AdjustMI 3" xfId="4644"/>
    <cellStyle name="_VC 6.15.06 update on 06GRC power costs.xls Chart 2_Power Costs - Comparison bx Rbtl-Staff-Jt-PC_Electric Rev Req Model (2009 GRC) Revised 01-18-2010" xfId="4645"/>
    <cellStyle name="_VC 6.15.06 update on 06GRC power costs.xls Chart 2_Power Costs - Comparison bx Rbtl-Staff-Jt-PC_Electric Rev Req Model (2009 GRC) Revised 01-18-2010 2" xfId="4646"/>
    <cellStyle name="_VC 6.15.06 update on 06GRC power costs.xls Chart 2_Power Costs - Comparison bx Rbtl-Staff-Jt-PC_Electric Rev Req Model (2009 GRC) Revised 01-18-2010 2 2" xfId="4647"/>
    <cellStyle name="_VC 6.15.06 update on 06GRC power costs.xls Chart 2_Power Costs - Comparison bx Rbtl-Staff-Jt-PC_Electric Rev Req Model (2009 GRC) Revised 01-18-2010 3" xfId="4648"/>
    <cellStyle name="_VC 6.15.06 update on 06GRC power costs.xls Chart 2_Power Costs - Comparison bx Rbtl-Staff-Jt-PC_Final Order Electric EXHIBIT A-1" xfId="4649"/>
    <cellStyle name="_VC 6.15.06 update on 06GRC power costs.xls Chart 2_Power Costs - Comparison bx Rbtl-Staff-Jt-PC_Final Order Electric EXHIBIT A-1 2" xfId="4650"/>
    <cellStyle name="_VC 6.15.06 update on 06GRC power costs.xls Chart 2_Power Costs - Comparison bx Rbtl-Staff-Jt-PC_Final Order Electric EXHIBIT A-1 2 2" xfId="4651"/>
    <cellStyle name="_VC 6.15.06 update on 06GRC power costs.xls Chart 2_Power Costs - Comparison bx Rbtl-Staff-Jt-PC_Final Order Electric EXHIBIT A-1 3" xfId="4652"/>
    <cellStyle name="_VC 6.15.06 update on 06GRC power costs.xls Chart 2_Production Adj 4.37" xfId="4653"/>
    <cellStyle name="_VC 6.15.06 update on 06GRC power costs.xls Chart 2_Production Adj 4.37 2" xfId="4654"/>
    <cellStyle name="_VC 6.15.06 update on 06GRC power costs.xls Chart 2_Production Adj 4.37 2 2" xfId="4655"/>
    <cellStyle name="_VC 6.15.06 update on 06GRC power costs.xls Chart 2_Production Adj 4.37 3" xfId="4656"/>
    <cellStyle name="_VC 6.15.06 update on 06GRC power costs.xls Chart 2_Purchased Power Adj 4.03" xfId="4657"/>
    <cellStyle name="_VC 6.15.06 update on 06GRC power costs.xls Chart 2_Purchased Power Adj 4.03 2" xfId="4658"/>
    <cellStyle name="_VC 6.15.06 update on 06GRC power costs.xls Chart 2_Purchased Power Adj 4.03 2 2" xfId="4659"/>
    <cellStyle name="_VC 6.15.06 update on 06GRC power costs.xls Chart 2_Purchased Power Adj 4.03 3" xfId="4660"/>
    <cellStyle name="_VC 6.15.06 update on 06GRC power costs.xls Chart 2_Rebuttal Power Costs" xfId="4661"/>
    <cellStyle name="_VC 6.15.06 update on 06GRC power costs.xls Chart 2_Rebuttal Power Costs 2" xfId="4662"/>
    <cellStyle name="_VC 6.15.06 update on 06GRC power costs.xls Chart 2_Rebuttal Power Costs 2 2" xfId="4663"/>
    <cellStyle name="_VC 6.15.06 update on 06GRC power costs.xls Chart 2_Rebuttal Power Costs 3" xfId="4664"/>
    <cellStyle name="_VC 6.15.06 update on 06GRC power costs.xls Chart 2_Rebuttal Power Costs_Adj Bench DR 3 for Initial Briefs (Electric)" xfId="4665"/>
    <cellStyle name="_VC 6.15.06 update on 06GRC power costs.xls Chart 2_Rebuttal Power Costs_Adj Bench DR 3 for Initial Briefs (Electric) 2" xfId="4666"/>
    <cellStyle name="_VC 6.15.06 update on 06GRC power costs.xls Chart 2_Rebuttal Power Costs_Adj Bench DR 3 for Initial Briefs (Electric) 2 2" xfId="4667"/>
    <cellStyle name="_VC 6.15.06 update on 06GRC power costs.xls Chart 2_Rebuttal Power Costs_Adj Bench DR 3 for Initial Briefs (Electric) 3" xfId="4668"/>
    <cellStyle name="_VC 6.15.06 update on 06GRC power costs.xls Chart 2_Rebuttal Power Costs_Electric Rev Req Model (2009 GRC) Rebuttal" xfId="4669"/>
    <cellStyle name="_VC 6.15.06 update on 06GRC power costs.xls Chart 2_Rebuttal Power Costs_Electric Rev Req Model (2009 GRC) Rebuttal 2" xfId="4670"/>
    <cellStyle name="_VC 6.15.06 update on 06GRC power costs.xls Chart 2_Rebuttal Power Costs_Electric Rev Req Model (2009 GRC) Rebuttal 2 2" xfId="4671"/>
    <cellStyle name="_VC 6.15.06 update on 06GRC power costs.xls Chart 2_Rebuttal Power Costs_Electric Rev Req Model (2009 GRC) Rebuttal 3" xfId="4672"/>
    <cellStyle name="_VC 6.15.06 update on 06GRC power costs.xls Chart 2_Rebuttal Power Costs_Electric Rev Req Model (2009 GRC) Rebuttal REmoval of New  WH Solar AdjustMI" xfId="4673"/>
    <cellStyle name="_VC 6.15.06 update on 06GRC power costs.xls Chart 2_Rebuttal Power Costs_Electric Rev Req Model (2009 GRC) Rebuttal REmoval of New  WH Solar AdjustMI 2" xfId="4674"/>
    <cellStyle name="_VC 6.15.06 update on 06GRC power costs.xls Chart 2_Rebuttal Power Costs_Electric Rev Req Model (2009 GRC) Rebuttal REmoval of New  WH Solar AdjustMI 2 2" xfId="4675"/>
    <cellStyle name="_VC 6.15.06 update on 06GRC power costs.xls Chart 2_Rebuttal Power Costs_Electric Rev Req Model (2009 GRC) Rebuttal REmoval of New  WH Solar AdjustMI 3" xfId="4676"/>
    <cellStyle name="_VC 6.15.06 update on 06GRC power costs.xls Chart 2_Rebuttal Power Costs_Electric Rev Req Model (2009 GRC) Revised 01-18-2010" xfId="4677"/>
    <cellStyle name="_VC 6.15.06 update on 06GRC power costs.xls Chart 2_Rebuttal Power Costs_Electric Rev Req Model (2009 GRC) Revised 01-18-2010 2" xfId="4678"/>
    <cellStyle name="_VC 6.15.06 update on 06GRC power costs.xls Chart 2_Rebuttal Power Costs_Electric Rev Req Model (2009 GRC) Revised 01-18-2010 2 2" xfId="4679"/>
    <cellStyle name="_VC 6.15.06 update on 06GRC power costs.xls Chart 2_Rebuttal Power Costs_Electric Rev Req Model (2009 GRC) Revised 01-18-2010 3" xfId="4680"/>
    <cellStyle name="_VC 6.15.06 update on 06GRC power costs.xls Chart 2_Rebuttal Power Costs_Final Order Electric EXHIBIT A-1" xfId="4681"/>
    <cellStyle name="_VC 6.15.06 update on 06GRC power costs.xls Chart 2_Rebuttal Power Costs_Final Order Electric EXHIBIT A-1 2" xfId="4682"/>
    <cellStyle name="_VC 6.15.06 update on 06GRC power costs.xls Chart 2_Rebuttal Power Costs_Final Order Electric EXHIBIT A-1 2 2" xfId="4683"/>
    <cellStyle name="_VC 6.15.06 update on 06GRC power costs.xls Chart 2_Rebuttal Power Costs_Final Order Electric EXHIBIT A-1 3" xfId="4684"/>
    <cellStyle name="_VC 6.15.06 update on 06GRC power costs.xls Chart 2_RECS vs PTC's w Interest 6-28-10" xfId="4685"/>
    <cellStyle name="_VC 6.15.06 update on 06GRC power costs.xls Chart 2_ROR &amp; CONV FACTOR" xfId="4686"/>
    <cellStyle name="_VC 6.15.06 update on 06GRC power costs.xls Chart 2_ROR &amp; CONV FACTOR 2" xfId="4687"/>
    <cellStyle name="_VC 6.15.06 update on 06GRC power costs.xls Chart 2_ROR &amp; CONV FACTOR 2 2" xfId="4688"/>
    <cellStyle name="_VC 6.15.06 update on 06GRC power costs.xls Chart 2_ROR &amp; CONV FACTOR 3" xfId="4689"/>
    <cellStyle name="_VC 6.15.06 update on 06GRC power costs.xls Chart 2_ROR 5.02" xfId="4690"/>
    <cellStyle name="_VC 6.15.06 update on 06GRC power costs.xls Chart 2_ROR 5.02 2" xfId="4691"/>
    <cellStyle name="_VC 6.15.06 update on 06GRC power costs.xls Chart 2_ROR 5.02 2 2" xfId="4692"/>
    <cellStyle name="_VC 6.15.06 update on 06GRC power costs.xls Chart 2_ROR 5.02 3" xfId="4693"/>
    <cellStyle name="_VC 6.15.06 update on 06GRC power costs.xls Chart 3" xfId="4694"/>
    <cellStyle name="_VC 6.15.06 update on 06GRC power costs.xls Chart 3 2" xfId="4695"/>
    <cellStyle name="_VC 6.15.06 update on 06GRC power costs.xls Chart 3 2 2" xfId="4696"/>
    <cellStyle name="_VC 6.15.06 update on 06GRC power costs.xls Chart 3 2 2 2" xfId="4697"/>
    <cellStyle name="_VC 6.15.06 update on 06GRC power costs.xls Chart 3 2 3" xfId="4698"/>
    <cellStyle name="_VC 6.15.06 update on 06GRC power costs.xls Chart 3 3" xfId="4699"/>
    <cellStyle name="_VC 6.15.06 update on 06GRC power costs.xls Chart 3 3 2" xfId="4700"/>
    <cellStyle name="_VC 6.15.06 update on 06GRC power costs.xls Chart 3 3 2 2" xfId="4701"/>
    <cellStyle name="_VC 6.15.06 update on 06GRC power costs.xls Chart 3 3 3" xfId="4702"/>
    <cellStyle name="_VC 6.15.06 update on 06GRC power costs.xls Chart 3 3 3 2" xfId="4703"/>
    <cellStyle name="_VC 6.15.06 update on 06GRC power costs.xls Chart 3 3 4" xfId="4704"/>
    <cellStyle name="_VC 6.15.06 update on 06GRC power costs.xls Chart 3 3 4 2" xfId="4705"/>
    <cellStyle name="_VC 6.15.06 update on 06GRC power costs.xls Chart 3 4" xfId="4706"/>
    <cellStyle name="_VC 6.15.06 update on 06GRC power costs.xls Chart 3 4 2" xfId="4707"/>
    <cellStyle name="_VC 6.15.06 update on 06GRC power costs.xls Chart 3 5" xfId="4708"/>
    <cellStyle name="_VC 6.15.06 update on 06GRC power costs.xls Chart 3_04 07E Wild Horse Wind Expansion (C) (2)" xfId="4709"/>
    <cellStyle name="_VC 6.15.06 update on 06GRC power costs.xls Chart 3_04 07E Wild Horse Wind Expansion (C) (2) 2" xfId="4710"/>
    <cellStyle name="_VC 6.15.06 update on 06GRC power costs.xls Chart 3_04 07E Wild Horse Wind Expansion (C) (2) 2 2" xfId="4711"/>
    <cellStyle name="_VC 6.15.06 update on 06GRC power costs.xls Chart 3_04 07E Wild Horse Wind Expansion (C) (2) 3" xfId="4712"/>
    <cellStyle name="_VC 6.15.06 update on 06GRC power costs.xls Chart 3_04 07E Wild Horse Wind Expansion (C) (2)_Adj Bench DR 3 for Initial Briefs (Electric)" xfId="4713"/>
    <cellStyle name="_VC 6.15.06 update on 06GRC power costs.xls Chart 3_04 07E Wild Horse Wind Expansion (C) (2)_Adj Bench DR 3 for Initial Briefs (Electric) 2" xfId="4714"/>
    <cellStyle name="_VC 6.15.06 update on 06GRC power costs.xls Chart 3_04 07E Wild Horse Wind Expansion (C) (2)_Adj Bench DR 3 for Initial Briefs (Electric) 2 2" xfId="4715"/>
    <cellStyle name="_VC 6.15.06 update on 06GRC power costs.xls Chart 3_04 07E Wild Horse Wind Expansion (C) (2)_Adj Bench DR 3 for Initial Briefs (Electric) 3" xfId="4716"/>
    <cellStyle name="_VC 6.15.06 update on 06GRC power costs.xls Chart 3_04 07E Wild Horse Wind Expansion (C) (2)_Electric Rev Req Model (2009 GRC) " xfId="4717"/>
    <cellStyle name="_VC 6.15.06 update on 06GRC power costs.xls Chart 3_04 07E Wild Horse Wind Expansion (C) (2)_Electric Rev Req Model (2009 GRC)  2" xfId="4718"/>
    <cellStyle name="_VC 6.15.06 update on 06GRC power costs.xls Chart 3_04 07E Wild Horse Wind Expansion (C) (2)_Electric Rev Req Model (2009 GRC)  2 2" xfId="4719"/>
    <cellStyle name="_VC 6.15.06 update on 06GRC power costs.xls Chart 3_04 07E Wild Horse Wind Expansion (C) (2)_Electric Rev Req Model (2009 GRC)  3" xfId="4720"/>
    <cellStyle name="_VC 6.15.06 update on 06GRC power costs.xls Chart 3_04 07E Wild Horse Wind Expansion (C) (2)_Electric Rev Req Model (2009 GRC) Rebuttal" xfId="4721"/>
    <cellStyle name="_VC 6.15.06 update on 06GRC power costs.xls Chart 3_04 07E Wild Horse Wind Expansion (C) (2)_Electric Rev Req Model (2009 GRC) Rebuttal 2" xfId="4722"/>
    <cellStyle name="_VC 6.15.06 update on 06GRC power costs.xls Chart 3_04 07E Wild Horse Wind Expansion (C) (2)_Electric Rev Req Model (2009 GRC) Rebuttal 2 2" xfId="4723"/>
    <cellStyle name="_VC 6.15.06 update on 06GRC power costs.xls Chart 3_04 07E Wild Horse Wind Expansion (C) (2)_Electric Rev Req Model (2009 GRC) Rebuttal 3" xfId="4724"/>
    <cellStyle name="_VC 6.15.06 update on 06GRC power costs.xls Chart 3_04 07E Wild Horse Wind Expansion (C) (2)_Electric Rev Req Model (2009 GRC) Rebuttal REmoval of New  WH Solar AdjustMI" xfId="4725"/>
    <cellStyle name="_VC 6.15.06 update on 06GRC power costs.xls Chart 3_04 07E Wild Horse Wind Expansion (C) (2)_Electric Rev Req Model (2009 GRC) Rebuttal REmoval of New  WH Solar AdjustMI 2" xfId="4726"/>
    <cellStyle name="_VC 6.15.06 update on 06GRC power costs.xls Chart 3_04 07E Wild Horse Wind Expansion (C) (2)_Electric Rev Req Model (2009 GRC) Rebuttal REmoval of New  WH Solar AdjustMI 2 2" xfId="4727"/>
    <cellStyle name="_VC 6.15.06 update on 06GRC power costs.xls Chart 3_04 07E Wild Horse Wind Expansion (C) (2)_Electric Rev Req Model (2009 GRC) Rebuttal REmoval of New  WH Solar AdjustMI 3" xfId="4728"/>
    <cellStyle name="_VC 6.15.06 update on 06GRC power costs.xls Chart 3_04 07E Wild Horse Wind Expansion (C) (2)_Electric Rev Req Model (2009 GRC) Revised 01-18-2010" xfId="4729"/>
    <cellStyle name="_VC 6.15.06 update on 06GRC power costs.xls Chart 3_04 07E Wild Horse Wind Expansion (C) (2)_Electric Rev Req Model (2009 GRC) Revised 01-18-2010 2" xfId="4730"/>
    <cellStyle name="_VC 6.15.06 update on 06GRC power costs.xls Chart 3_04 07E Wild Horse Wind Expansion (C) (2)_Electric Rev Req Model (2009 GRC) Revised 01-18-2010 2 2" xfId="4731"/>
    <cellStyle name="_VC 6.15.06 update on 06GRC power costs.xls Chart 3_04 07E Wild Horse Wind Expansion (C) (2)_Electric Rev Req Model (2009 GRC) Revised 01-18-2010 3" xfId="4732"/>
    <cellStyle name="_VC 6.15.06 update on 06GRC power costs.xls Chart 3_04 07E Wild Horse Wind Expansion (C) (2)_Final Order Electric EXHIBIT A-1" xfId="4733"/>
    <cellStyle name="_VC 6.15.06 update on 06GRC power costs.xls Chart 3_04 07E Wild Horse Wind Expansion (C) (2)_Final Order Electric EXHIBIT A-1 2" xfId="4734"/>
    <cellStyle name="_VC 6.15.06 update on 06GRC power costs.xls Chart 3_04 07E Wild Horse Wind Expansion (C) (2)_Final Order Electric EXHIBIT A-1 2 2" xfId="4735"/>
    <cellStyle name="_VC 6.15.06 update on 06GRC power costs.xls Chart 3_04 07E Wild Horse Wind Expansion (C) (2)_Final Order Electric EXHIBIT A-1 3" xfId="4736"/>
    <cellStyle name="_VC 6.15.06 update on 06GRC power costs.xls Chart 3_04 07E Wild Horse Wind Expansion (C) (2)_TENASKA REGULATORY ASSET" xfId="4737"/>
    <cellStyle name="_VC 6.15.06 update on 06GRC power costs.xls Chart 3_04 07E Wild Horse Wind Expansion (C) (2)_TENASKA REGULATORY ASSET 2" xfId="4738"/>
    <cellStyle name="_VC 6.15.06 update on 06GRC power costs.xls Chart 3_04 07E Wild Horse Wind Expansion (C) (2)_TENASKA REGULATORY ASSET 2 2" xfId="4739"/>
    <cellStyle name="_VC 6.15.06 update on 06GRC power costs.xls Chart 3_04 07E Wild Horse Wind Expansion (C) (2)_TENASKA REGULATORY ASSET 3" xfId="4740"/>
    <cellStyle name="_VC 6.15.06 update on 06GRC power costs.xls Chart 3_16.37E Wild Horse Expansion DeferralRevwrkingfile SF" xfId="4741"/>
    <cellStyle name="_VC 6.15.06 update on 06GRC power costs.xls Chart 3_16.37E Wild Horse Expansion DeferralRevwrkingfile SF 2" xfId="4742"/>
    <cellStyle name="_VC 6.15.06 update on 06GRC power costs.xls Chart 3_16.37E Wild Horse Expansion DeferralRevwrkingfile SF 2 2" xfId="4743"/>
    <cellStyle name="_VC 6.15.06 update on 06GRC power costs.xls Chart 3_16.37E Wild Horse Expansion DeferralRevwrkingfile SF 3" xfId="4744"/>
    <cellStyle name="_VC 6.15.06 update on 06GRC power costs.xls Chart 3_2010 PTC's July1_Dec31 2010 " xfId="4745"/>
    <cellStyle name="_VC 6.15.06 update on 06GRC power costs.xls Chart 3_2010 PTC's Sept10_Aug11 (Version 4)" xfId="4746"/>
    <cellStyle name="_VC 6.15.06 update on 06GRC power costs.xls Chart 3_4 31 Regulatory Assets and Liabilities  7 06- Exhibit D" xfId="4747"/>
    <cellStyle name="_VC 6.15.06 update on 06GRC power costs.xls Chart 3_4 31 Regulatory Assets and Liabilities  7 06- Exhibit D 2" xfId="4748"/>
    <cellStyle name="_VC 6.15.06 update on 06GRC power costs.xls Chart 3_4 31 Regulatory Assets and Liabilities  7 06- Exhibit D 2 2" xfId="4749"/>
    <cellStyle name="_VC 6.15.06 update on 06GRC power costs.xls Chart 3_4 31 Regulatory Assets and Liabilities  7 06- Exhibit D 3" xfId="4750"/>
    <cellStyle name="_VC 6.15.06 update on 06GRC power costs.xls Chart 3_4 32 Regulatory Assets and Liabilities  7 06- Exhibit D" xfId="4751"/>
    <cellStyle name="_VC 6.15.06 update on 06GRC power costs.xls Chart 3_4 32 Regulatory Assets and Liabilities  7 06- Exhibit D 2" xfId="4752"/>
    <cellStyle name="_VC 6.15.06 update on 06GRC power costs.xls Chart 3_4 32 Regulatory Assets and Liabilities  7 06- Exhibit D 2 2" xfId="4753"/>
    <cellStyle name="_VC 6.15.06 update on 06GRC power costs.xls Chart 3_4 32 Regulatory Assets and Liabilities  7 06- Exhibit D 3" xfId="4754"/>
    <cellStyle name="_VC 6.15.06 update on 06GRC power costs.xls Chart 3_Att B to RECs proceeds proposal" xfId="4755"/>
    <cellStyle name="_VC 6.15.06 update on 06GRC power costs.xls Chart 3_Backup for Attachment B 2010-09-09" xfId="4756"/>
    <cellStyle name="_VC 6.15.06 update on 06GRC power costs.xls Chart 3_Bench Request - Attachment B" xfId="4757"/>
    <cellStyle name="_VC 6.15.06 update on 06GRC power costs.xls Chart 3_Book2" xfId="4758"/>
    <cellStyle name="_VC 6.15.06 update on 06GRC power costs.xls Chart 3_Book2 2" xfId="4759"/>
    <cellStyle name="_VC 6.15.06 update on 06GRC power costs.xls Chart 3_Book2 2 2" xfId="4760"/>
    <cellStyle name="_VC 6.15.06 update on 06GRC power costs.xls Chart 3_Book2 3" xfId="4761"/>
    <cellStyle name="_VC 6.15.06 update on 06GRC power costs.xls Chart 3_Book2_Adj Bench DR 3 for Initial Briefs (Electric)" xfId="4762"/>
    <cellStyle name="_VC 6.15.06 update on 06GRC power costs.xls Chart 3_Book2_Adj Bench DR 3 for Initial Briefs (Electric) 2" xfId="4763"/>
    <cellStyle name="_VC 6.15.06 update on 06GRC power costs.xls Chart 3_Book2_Adj Bench DR 3 for Initial Briefs (Electric) 2 2" xfId="4764"/>
    <cellStyle name="_VC 6.15.06 update on 06GRC power costs.xls Chart 3_Book2_Adj Bench DR 3 for Initial Briefs (Electric) 3" xfId="4765"/>
    <cellStyle name="_VC 6.15.06 update on 06GRC power costs.xls Chart 3_Book2_Electric Rev Req Model (2009 GRC) Rebuttal" xfId="4766"/>
    <cellStyle name="_VC 6.15.06 update on 06GRC power costs.xls Chart 3_Book2_Electric Rev Req Model (2009 GRC) Rebuttal 2" xfId="4767"/>
    <cellStyle name="_VC 6.15.06 update on 06GRC power costs.xls Chart 3_Book2_Electric Rev Req Model (2009 GRC) Rebuttal 2 2" xfId="4768"/>
    <cellStyle name="_VC 6.15.06 update on 06GRC power costs.xls Chart 3_Book2_Electric Rev Req Model (2009 GRC) Rebuttal 3" xfId="4769"/>
    <cellStyle name="_VC 6.15.06 update on 06GRC power costs.xls Chart 3_Book2_Electric Rev Req Model (2009 GRC) Rebuttal REmoval of New  WH Solar AdjustMI" xfId="4770"/>
    <cellStyle name="_VC 6.15.06 update on 06GRC power costs.xls Chart 3_Book2_Electric Rev Req Model (2009 GRC) Rebuttal REmoval of New  WH Solar AdjustMI 2" xfId="4771"/>
    <cellStyle name="_VC 6.15.06 update on 06GRC power costs.xls Chart 3_Book2_Electric Rev Req Model (2009 GRC) Rebuttal REmoval of New  WH Solar AdjustMI 2 2" xfId="4772"/>
    <cellStyle name="_VC 6.15.06 update on 06GRC power costs.xls Chart 3_Book2_Electric Rev Req Model (2009 GRC) Rebuttal REmoval of New  WH Solar AdjustMI 3" xfId="4773"/>
    <cellStyle name="_VC 6.15.06 update on 06GRC power costs.xls Chart 3_Book2_Electric Rev Req Model (2009 GRC) Revised 01-18-2010" xfId="4774"/>
    <cellStyle name="_VC 6.15.06 update on 06GRC power costs.xls Chart 3_Book2_Electric Rev Req Model (2009 GRC) Revised 01-18-2010 2" xfId="4775"/>
    <cellStyle name="_VC 6.15.06 update on 06GRC power costs.xls Chart 3_Book2_Electric Rev Req Model (2009 GRC) Revised 01-18-2010 2 2" xfId="4776"/>
    <cellStyle name="_VC 6.15.06 update on 06GRC power costs.xls Chart 3_Book2_Electric Rev Req Model (2009 GRC) Revised 01-18-2010 3" xfId="4777"/>
    <cellStyle name="_VC 6.15.06 update on 06GRC power costs.xls Chart 3_Book2_Final Order Electric EXHIBIT A-1" xfId="4778"/>
    <cellStyle name="_VC 6.15.06 update on 06GRC power costs.xls Chart 3_Book2_Final Order Electric EXHIBIT A-1 2" xfId="4779"/>
    <cellStyle name="_VC 6.15.06 update on 06GRC power costs.xls Chart 3_Book2_Final Order Electric EXHIBIT A-1 2 2" xfId="4780"/>
    <cellStyle name="_VC 6.15.06 update on 06GRC power costs.xls Chart 3_Book2_Final Order Electric EXHIBIT A-1 3" xfId="4781"/>
    <cellStyle name="_VC 6.15.06 update on 06GRC power costs.xls Chart 3_Book4" xfId="4782"/>
    <cellStyle name="_VC 6.15.06 update on 06GRC power costs.xls Chart 3_Book4 2" xfId="4783"/>
    <cellStyle name="_VC 6.15.06 update on 06GRC power costs.xls Chart 3_Book4 2 2" xfId="4784"/>
    <cellStyle name="_VC 6.15.06 update on 06GRC power costs.xls Chart 3_Book4 3" xfId="4785"/>
    <cellStyle name="_VC 6.15.06 update on 06GRC power costs.xls Chart 3_Book9" xfId="4786"/>
    <cellStyle name="_VC 6.15.06 update on 06GRC power costs.xls Chart 3_Book9 2" xfId="4787"/>
    <cellStyle name="_VC 6.15.06 update on 06GRC power costs.xls Chart 3_Book9 2 2" xfId="4788"/>
    <cellStyle name="_VC 6.15.06 update on 06GRC power costs.xls Chart 3_Book9 3" xfId="4789"/>
    <cellStyle name="_VC 6.15.06 update on 06GRC power costs.xls Chart 3_INPUTS" xfId="4790"/>
    <cellStyle name="_VC 6.15.06 update on 06GRC power costs.xls Chart 3_INPUTS 2" xfId="4791"/>
    <cellStyle name="_VC 6.15.06 update on 06GRC power costs.xls Chart 3_INPUTS 2 2" xfId="4792"/>
    <cellStyle name="_VC 6.15.06 update on 06GRC power costs.xls Chart 3_INPUTS 3" xfId="4793"/>
    <cellStyle name="_VC 6.15.06 update on 06GRC power costs.xls Chart 3_Power Costs - Comparison bx Rbtl-Staff-Jt-PC" xfId="4794"/>
    <cellStyle name="_VC 6.15.06 update on 06GRC power costs.xls Chart 3_Power Costs - Comparison bx Rbtl-Staff-Jt-PC 2" xfId="4795"/>
    <cellStyle name="_VC 6.15.06 update on 06GRC power costs.xls Chart 3_Power Costs - Comparison bx Rbtl-Staff-Jt-PC 2 2" xfId="4796"/>
    <cellStyle name="_VC 6.15.06 update on 06GRC power costs.xls Chart 3_Power Costs - Comparison bx Rbtl-Staff-Jt-PC 3" xfId="4797"/>
    <cellStyle name="_VC 6.15.06 update on 06GRC power costs.xls Chart 3_Power Costs - Comparison bx Rbtl-Staff-Jt-PC_Adj Bench DR 3 for Initial Briefs (Electric)" xfId="4798"/>
    <cellStyle name="_VC 6.15.06 update on 06GRC power costs.xls Chart 3_Power Costs - Comparison bx Rbtl-Staff-Jt-PC_Adj Bench DR 3 for Initial Briefs (Electric) 2" xfId="4799"/>
    <cellStyle name="_VC 6.15.06 update on 06GRC power costs.xls Chart 3_Power Costs - Comparison bx Rbtl-Staff-Jt-PC_Adj Bench DR 3 for Initial Briefs (Electric) 2 2" xfId="4800"/>
    <cellStyle name="_VC 6.15.06 update on 06GRC power costs.xls Chart 3_Power Costs - Comparison bx Rbtl-Staff-Jt-PC_Adj Bench DR 3 for Initial Briefs (Electric) 3" xfId="4801"/>
    <cellStyle name="_VC 6.15.06 update on 06GRC power costs.xls Chart 3_Power Costs - Comparison bx Rbtl-Staff-Jt-PC_Electric Rev Req Model (2009 GRC) Rebuttal" xfId="4802"/>
    <cellStyle name="_VC 6.15.06 update on 06GRC power costs.xls Chart 3_Power Costs - Comparison bx Rbtl-Staff-Jt-PC_Electric Rev Req Model (2009 GRC) Rebuttal 2" xfId="4803"/>
    <cellStyle name="_VC 6.15.06 update on 06GRC power costs.xls Chart 3_Power Costs - Comparison bx Rbtl-Staff-Jt-PC_Electric Rev Req Model (2009 GRC) Rebuttal 2 2" xfId="4804"/>
    <cellStyle name="_VC 6.15.06 update on 06GRC power costs.xls Chart 3_Power Costs - Comparison bx Rbtl-Staff-Jt-PC_Electric Rev Req Model (2009 GRC) Rebuttal 3" xfId="4805"/>
    <cellStyle name="_VC 6.15.06 update on 06GRC power costs.xls Chart 3_Power Costs - Comparison bx Rbtl-Staff-Jt-PC_Electric Rev Req Model (2009 GRC) Rebuttal REmoval of New  WH Solar AdjustMI" xfId="4806"/>
    <cellStyle name="_VC 6.15.06 update on 06GRC power costs.xls Chart 3_Power Costs - Comparison bx Rbtl-Staff-Jt-PC_Electric Rev Req Model (2009 GRC) Rebuttal REmoval of New  WH Solar AdjustMI 2" xfId="4807"/>
    <cellStyle name="_VC 6.15.06 update on 06GRC power costs.xls Chart 3_Power Costs - Comparison bx Rbtl-Staff-Jt-PC_Electric Rev Req Model (2009 GRC) Rebuttal REmoval of New  WH Solar AdjustMI 2 2" xfId="4808"/>
    <cellStyle name="_VC 6.15.06 update on 06GRC power costs.xls Chart 3_Power Costs - Comparison bx Rbtl-Staff-Jt-PC_Electric Rev Req Model (2009 GRC) Rebuttal REmoval of New  WH Solar AdjustMI 3" xfId="4809"/>
    <cellStyle name="_VC 6.15.06 update on 06GRC power costs.xls Chart 3_Power Costs - Comparison bx Rbtl-Staff-Jt-PC_Electric Rev Req Model (2009 GRC) Revised 01-18-2010" xfId="4810"/>
    <cellStyle name="_VC 6.15.06 update on 06GRC power costs.xls Chart 3_Power Costs - Comparison bx Rbtl-Staff-Jt-PC_Electric Rev Req Model (2009 GRC) Revised 01-18-2010 2" xfId="4811"/>
    <cellStyle name="_VC 6.15.06 update on 06GRC power costs.xls Chart 3_Power Costs - Comparison bx Rbtl-Staff-Jt-PC_Electric Rev Req Model (2009 GRC) Revised 01-18-2010 2 2" xfId="4812"/>
    <cellStyle name="_VC 6.15.06 update on 06GRC power costs.xls Chart 3_Power Costs - Comparison bx Rbtl-Staff-Jt-PC_Electric Rev Req Model (2009 GRC) Revised 01-18-2010 3" xfId="4813"/>
    <cellStyle name="_VC 6.15.06 update on 06GRC power costs.xls Chart 3_Power Costs - Comparison bx Rbtl-Staff-Jt-PC_Final Order Electric EXHIBIT A-1" xfId="4814"/>
    <cellStyle name="_VC 6.15.06 update on 06GRC power costs.xls Chart 3_Power Costs - Comparison bx Rbtl-Staff-Jt-PC_Final Order Electric EXHIBIT A-1 2" xfId="4815"/>
    <cellStyle name="_VC 6.15.06 update on 06GRC power costs.xls Chart 3_Power Costs - Comparison bx Rbtl-Staff-Jt-PC_Final Order Electric EXHIBIT A-1 2 2" xfId="4816"/>
    <cellStyle name="_VC 6.15.06 update on 06GRC power costs.xls Chart 3_Power Costs - Comparison bx Rbtl-Staff-Jt-PC_Final Order Electric EXHIBIT A-1 3" xfId="4817"/>
    <cellStyle name="_VC 6.15.06 update on 06GRC power costs.xls Chart 3_Production Adj 4.37" xfId="4818"/>
    <cellStyle name="_VC 6.15.06 update on 06GRC power costs.xls Chart 3_Production Adj 4.37 2" xfId="4819"/>
    <cellStyle name="_VC 6.15.06 update on 06GRC power costs.xls Chart 3_Production Adj 4.37 2 2" xfId="4820"/>
    <cellStyle name="_VC 6.15.06 update on 06GRC power costs.xls Chart 3_Production Adj 4.37 3" xfId="4821"/>
    <cellStyle name="_VC 6.15.06 update on 06GRC power costs.xls Chart 3_Purchased Power Adj 4.03" xfId="4822"/>
    <cellStyle name="_VC 6.15.06 update on 06GRC power costs.xls Chart 3_Purchased Power Adj 4.03 2" xfId="4823"/>
    <cellStyle name="_VC 6.15.06 update on 06GRC power costs.xls Chart 3_Purchased Power Adj 4.03 2 2" xfId="4824"/>
    <cellStyle name="_VC 6.15.06 update on 06GRC power costs.xls Chart 3_Purchased Power Adj 4.03 3" xfId="4825"/>
    <cellStyle name="_VC 6.15.06 update on 06GRC power costs.xls Chart 3_Rebuttal Power Costs" xfId="4826"/>
    <cellStyle name="_VC 6.15.06 update on 06GRC power costs.xls Chart 3_Rebuttal Power Costs 2" xfId="4827"/>
    <cellStyle name="_VC 6.15.06 update on 06GRC power costs.xls Chart 3_Rebuttal Power Costs 2 2" xfId="4828"/>
    <cellStyle name="_VC 6.15.06 update on 06GRC power costs.xls Chart 3_Rebuttal Power Costs 3" xfId="4829"/>
    <cellStyle name="_VC 6.15.06 update on 06GRC power costs.xls Chart 3_Rebuttal Power Costs_Adj Bench DR 3 for Initial Briefs (Electric)" xfId="4830"/>
    <cellStyle name="_VC 6.15.06 update on 06GRC power costs.xls Chart 3_Rebuttal Power Costs_Adj Bench DR 3 for Initial Briefs (Electric) 2" xfId="4831"/>
    <cellStyle name="_VC 6.15.06 update on 06GRC power costs.xls Chart 3_Rebuttal Power Costs_Adj Bench DR 3 for Initial Briefs (Electric) 2 2" xfId="4832"/>
    <cellStyle name="_VC 6.15.06 update on 06GRC power costs.xls Chart 3_Rebuttal Power Costs_Adj Bench DR 3 for Initial Briefs (Electric) 3" xfId="4833"/>
    <cellStyle name="_VC 6.15.06 update on 06GRC power costs.xls Chart 3_Rebuttal Power Costs_Electric Rev Req Model (2009 GRC) Rebuttal" xfId="4834"/>
    <cellStyle name="_VC 6.15.06 update on 06GRC power costs.xls Chart 3_Rebuttal Power Costs_Electric Rev Req Model (2009 GRC) Rebuttal 2" xfId="4835"/>
    <cellStyle name="_VC 6.15.06 update on 06GRC power costs.xls Chart 3_Rebuttal Power Costs_Electric Rev Req Model (2009 GRC) Rebuttal 2 2" xfId="4836"/>
    <cellStyle name="_VC 6.15.06 update on 06GRC power costs.xls Chart 3_Rebuttal Power Costs_Electric Rev Req Model (2009 GRC) Rebuttal 3" xfId="4837"/>
    <cellStyle name="_VC 6.15.06 update on 06GRC power costs.xls Chart 3_Rebuttal Power Costs_Electric Rev Req Model (2009 GRC) Rebuttal REmoval of New  WH Solar AdjustMI" xfId="4838"/>
    <cellStyle name="_VC 6.15.06 update on 06GRC power costs.xls Chart 3_Rebuttal Power Costs_Electric Rev Req Model (2009 GRC) Rebuttal REmoval of New  WH Solar AdjustMI 2" xfId="4839"/>
    <cellStyle name="_VC 6.15.06 update on 06GRC power costs.xls Chart 3_Rebuttal Power Costs_Electric Rev Req Model (2009 GRC) Rebuttal REmoval of New  WH Solar AdjustMI 2 2" xfId="4840"/>
    <cellStyle name="_VC 6.15.06 update on 06GRC power costs.xls Chart 3_Rebuttal Power Costs_Electric Rev Req Model (2009 GRC) Rebuttal REmoval of New  WH Solar AdjustMI 3" xfId="4841"/>
    <cellStyle name="_VC 6.15.06 update on 06GRC power costs.xls Chart 3_Rebuttal Power Costs_Electric Rev Req Model (2009 GRC) Revised 01-18-2010" xfId="4842"/>
    <cellStyle name="_VC 6.15.06 update on 06GRC power costs.xls Chart 3_Rebuttal Power Costs_Electric Rev Req Model (2009 GRC) Revised 01-18-2010 2" xfId="4843"/>
    <cellStyle name="_VC 6.15.06 update on 06GRC power costs.xls Chart 3_Rebuttal Power Costs_Electric Rev Req Model (2009 GRC) Revised 01-18-2010 2 2" xfId="4844"/>
    <cellStyle name="_VC 6.15.06 update on 06GRC power costs.xls Chart 3_Rebuttal Power Costs_Electric Rev Req Model (2009 GRC) Revised 01-18-2010 3" xfId="4845"/>
    <cellStyle name="_VC 6.15.06 update on 06GRC power costs.xls Chart 3_Rebuttal Power Costs_Final Order Electric EXHIBIT A-1" xfId="4846"/>
    <cellStyle name="_VC 6.15.06 update on 06GRC power costs.xls Chart 3_Rebuttal Power Costs_Final Order Electric EXHIBIT A-1 2" xfId="4847"/>
    <cellStyle name="_VC 6.15.06 update on 06GRC power costs.xls Chart 3_Rebuttal Power Costs_Final Order Electric EXHIBIT A-1 2 2" xfId="4848"/>
    <cellStyle name="_VC 6.15.06 update on 06GRC power costs.xls Chart 3_Rebuttal Power Costs_Final Order Electric EXHIBIT A-1 3" xfId="4849"/>
    <cellStyle name="_VC 6.15.06 update on 06GRC power costs.xls Chart 3_RECS vs PTC's w Interest 6-28-10" xfId="4850"/>
    <cellStyle name="_VC 6.15.06 update on 06GRC power costs.xls Chart 3_ROR &amp; CONV FACTOR" xfId="4851"/>
    <cellStyle name="_VC 6.15.06 update on 06GRC power costs.xls Chart 3_ROR &amp; CONV FACTOR 2" xfId="4852"/>
    <cellStyle name="_VC 6.15.06 update on 06GRC power costs.xls Chart 3_ROR &amp; CONV FACTOR 2 2" xfId="4853"/>
    <cellStyle name="_VC 6.15.06 update on 06GRC power costs.xls Chart 3_ROR &amp; CONV FACTOR 3" xfId="4854"/>
    <cellStyle name="_VC 6.15.06 update on 06GRC power costs.xls Chart 3_ROR 5.02" xfId="4855"/>
    <cellStyle name="_VC 6.15.06 update on 06GRC power costs.xls Chart 3_ROR 5.02 2" xfId="4856"/>
    <cellStyle name="_VC 6.15.06 update on 06GRC power costs.xls Chart 3_ROR 5.02 2 2" xfId="4857"/>
    <cellStyle name="_VC 6.15.06 update on 06GRC power costs.xls Chart 3_ROR 5.02 3" xfId="4858"/>
    <cellStyle name="0,0_x000d__x000a_NA_x000d__x000a_" xfId="4859"/>
    <cellStyle name="20% - Accent1 2" xfId="4860"/>
    <cellStyle name="20% - Accent1 2 2" xfId="4861"/>
    <cellStyle name="20% - Accent1 3" xfId="4862"/>
    <cellStyle name="20% - Accent1 4" xfId="4863"/>
    <cellStyle name="20% - Accent1 4 2" xfId="4864"/>
    <cellStyle name="20% - Accent1 4 2 2" xfId="4865"/>
    <cellStyle name="20% - Accent1 4 2 3" xfId="4866"/>
    <cellStyle name="20% - Accent1 4 2 4" xfId="4867"/>
    <cellStyle name="20% - Accent1 4 3" xfId="4868"/>
    <cellStyle name="20% - Accent1 4 3 2" xfId="4869"/>
    <cellStyle name="20% - Accent1 4 4" xfId="4870"/>
    <cellStyle name="20% - Accent1 4 5" xfId="4871"/>
    <cellStyle name="20% - Accent1 4 6" xfId="4872"/>
    <cellStyle name="20% - Accent1 4 7" xfId="4873"/>
    <cellStyle name="20% - Accent2 2" xfId="4874"/>
    <cellStyle name="20% - Accent2 2 2" xfId="4875"/>
    <cellStyle name="20% - Accent2 3" xfId="4876"/>
    <cellStyle name="20% - Accent2 4" xfId="4877"/>
    <cellStyle name="20% - Accent2 4 2" xfId="4878"/>
    <cellStyle name="20% - Accent2 4 2 2" xfId="4879"/>
    <cellStyle name="20% - Accent2 4 2 3" xfId="4880"/>
    <cellStyle name="20% - Accent2 4 2 4" xfId="4881"/>
    <cellStyle name="20% - Accent2 4 3" xfId="4882"/>
    <cellStyle name="20% - Accent2 4 3 2" xfId="4883"/>
    <cellStyle name="20% - Accent2 4 4" xfId="4884"/>
    <cellStyle name="20% - Accent2 4 5" xfId="4885"/>
    <cellStyle name="20% - Accent2 4 6" xfId="4886"/>
    <cellStyle name="20% - Accent2 4 7" xfId="4887"/>
    <cellStyle name="20% - Accent3 2" xfId="4888"/>
    <cellStyle name="20% - Accent3 2 2" xfId="4889"/>
    <cellStyle name="20% - Accent3 3" xfId="4890"/>
    <cellStyle name="20% - Accent3 4" xfId="4891"/>
    <cellStyle name="20% - Accent3 4 2" xfId="4892"/>
    <cellStyle name="20% - Accent3 4 2 2" xfId="4893"/>
    <cellStyle name="20% - Accent3 4 2 3" xfId="4894"/>
    <cellStyle name="20% - Accent3 4 2 4" xfId="4895"/>
    <cellStyle name="20% - Accent3 4 3" xfId="4896"/>
    <cellStyle name="20% - Accent3 4 3 2" xfId="4897"/>
    <cellStyle name="20% - Accent3 4 4" xfId="4898"/>
    <cellStyle name="20% - Accent3 4 5" xfId="4899"/>
    <cellStyle name="20% - Accent3 4 6" xfId="4900"/>
    <cellStyle name="20% - Accent3 4 7" xfId="4901"/>
    <cellStyle name="20% - Accent4 2" xfId="4902"/>
    <cellStyle name="20% - Accent4 2 2" xfId="4903"/>
    <cellStyle name="20% - Accent4 3" xfId="4904"/>
    <cellStyle name="20% - Accent4 4" xfId="4905"/>
    <cellStyle name="20% - Accent4 4 2" xfId="4906"/>
    <cellStyle name="20% - Accent4 4 2 2" xfId="4907"/>
    <cellStyle name="20% - Accent4 4 2 3" xfId="4908"/>
    <cellStyle name="20% - Accent4 4 2 4" xfId="4909"/>
    <cellStyle name="20% - Accent4 4 3" xfId="4910"/>
    <cellStyle name="20% - Accent4 4 3 2" xfId="4911"/>
    <cellStyle name="20% - Accent4 4 4" xfId="4912"/>
    <cellStyle name="20% - Accent4 4 5" xfId="4913"/>
    <cellStyle name="20% - Accent4 4 6" xfId="4914"/>
    <cellStyle name="20% - Accent4 4 7" xfId="4915"/>
    <cellStyle name="20% - Accent5 2" xfId="4916"/>
    <cellStyle name="20% - Accent5 2 2" xfId="4917"/>
    <cellStyle name="20% - Accent5 3" xfId="4918"/>
    <cellStyle name="20% - Accent5 4" xfId="4919"/>
    <cellStyle name="20% - Accent5 4 2" xfId="4920"/>
    <cellStyle name="20% - Accent5 4 3" xfId="4921"/>
    <cellStyle name="20% - Accent5 5" xfId="4922"/>
    <cellStyle name="20% - Accent5 5 2" xfId="4923"/>
    <cellStyle name="20% - Accent5 6" xfId="4924"/>
    <cellStyle name="20% - Accent5 6 2" xfId="4925"/>
    <cellStyle name="20% - Accent5 7" xfId="4926"/>
    <cellStyle name="20% - Accent5 8" xfId="4927"/>
    <cellStyle name="20% - Accent6 2" xfId="4928"/>
    <cellStyle name="20% - Accent6 2 2" xfId="4929"/>
    <cellStyle name="20% - Accent6 3" xfId="4930"/>
    <cellStyle name="20% - Accent6 4" xfId="4931"/>
    <cellStyle name="20% - Accent6 4 2" xfId="4932"/>
    <cellStyle name="20% - Accent6 4 2 2" xfId="4933"/>
    <cellStyle name="20% - Accent6 4 2 3" xfId="4934"/>
    <cellStyle name="20% - Accent6 4 2 4" xfId="4935"/>
    <cellStyle name="20% - Accent6 4 3" xfId="4936"/>
    <cellStyle name="20% - Accent6 4 3 2" xfId="4937"/>
    <cellStyle name="20% - Accent6 4 4" xfId="4938"/>
    <cellStyle name="20% - Accent6 4 5" xfId="4939"/>
    <cellStyle name="20% - Accent6 4 6" xfId="4940"/>
    <cellStyle name="20% - Accent6 4 7" xfId="4941"/>
    <cellStyle name="40% - Accent1 2" xfId="4942"/>
    <cellStyle name="40% - Accent1 2 2" xfId="4943"/>
    <cellStyle name="40% - Accent1 3" xfId="4944"/>
    <cellStyle name="40% - Accent1 4" xfId="4945"/>
    <cellStyle name="40% - Accent1 4 2" xfId="4946"/>
    <cellStyle name="40% - Accent1 4 2 2" xfId="4947"/>
    <cellStyle name="40% - Accent1 4 2 3" xfId="4948"/>
    <cellStyle name="40% - Accent1 4 2 4" xfId="4949"/>
    <cellStyle name="40% - Accent1 4 3" xfId="4950"/>
    <cellStyle name="40% - Accent1 4 3 2" xfId="4951"/>
    <cellStyle name="40% - Accent1 4 4" xfId="4952"/>
    <cellStyle name="40% - Accent1 4 5" xfId="4953"/>
    <cellStyle name="40% - Accent1 4 6" xfId="4954"/>
    <cellStyle name="40% - Accent1 4 7" xfId="4955"/>
    <cellStyle name="40% - Accent2 2" xfId="4956"/>
    <cellStyle name="40% - Accent2 2 2" xfId="4957"/>
    <cellStyle name="40% - Accent2 3" xfId="4958"/>
    <cellStyle name="40% - Accent2 4" xfId="4959"/>
    <cellStyle name="40% - Accent2 4 2" xfId="4960"/>
    <cellStyle name="40% - Accent2 4 3" xfId="4961"/>
    <cellStyle name="40% - Accent2 5" xfId="4962"/>
    <cellStyle name="40% - Accent2 5 2" xfId="4963"/>
    <cellStyle name="40% - Accent2 6" xfId="4964"/>
    <cellStyle name="40% - Accent2 6 2" xfId="4965"/>
    <cellStyle name="40% - Accent2 7" xfId="4966"/>
    <cellStyle name="40% - Accent2 8" xfId="4967"/>
    <cellStyle name="40% - Accent3 2" xfId="4968"/>
    <cellStyle name="40% - Accent3 2 2" xfId="4969"/>
    <cellStyle name="40% - Accent3 3" xfId="4970"/>
    <cellStyle name="40% - Accent3 4" xfId="4971"/>
    <cellStyle name="40% - Accent3 4 2" xfId="4972"/>
    <cellStyle name="40% - Accent3 4 2 2" xfId="4973"/>
    <cellStyle name="40% - Accent3 4 2 3" xfId="4974"/>
    <cellStyle name="40% - Accent3 4 2 4" xfId="4975"/>
    <cellStyle name="40% - Accent3 4 3" xfId="4976"/>
    <cellStyle name="40% - Accent3 4 3 2" xfId="4977"/>
    <cellStyle name="40% - Accent3 4 4" xfId="4978"/>
    <cellStyle name="40% - Accent3 4 5" xfId="4979"/>
    <cellStyle name="40% - Accent3 4 6" xfId="4980"/>
    <cellStyle name="40% - Accent3 4 7" xfId="4981"/>
    <cellStyle name="40% - Accent4 2" xfId="4982"/>
    <cellStyle name="40% - Accent4 2 2" xfId="4983"/>
    <cellStyle name="40% - Accent4 3" xfId="4984"/>
    <cellStyle name="40% - Accent4 4" xfId="4985"/>
    <cellStyle name="40% - Accent4 4 2" xfId="4986"/>
    <cellStyle name="40% - Accent4 4 2 2" xfId="4987"/>
    <cellStyle name="40% - Accent4 4 2 3" xfId="4988"/>
    <cellStyle name="40% - Accent4 4 2 4" xfId="4989"/>
    <cellStyle name="40% - Accent4 4 3" xfId="4990"/>
    <cellStyle name="40% - Accent4 4 3 2" xfId="4991"/>
    <cellStyle name="40% - Accent4 4 4" xfId="4992"/>
    <cellStyle name="40% - Accent4 4 5" xfId="4993"/>
    <cellStyle name="40% - Accent4 4 6" xfId="4994"/>
    <cellStyle name="40% - Accent4 4 7" xfId="4995"/>
    <cellStyle name="40% - Accent5 2" xfId="4996"/>
    <cellStyle name="40% - Accent5 2 2" xfId="4997"/>
    <cellStyle name="40% - Accent5 3" xfId="4998"/>
    <cellStyle name="40% - Accent5 4" xfId="4999"/>
    <cellStyle name="40% - Accent5 4 2" xfId="5000"/>
    <cellStyle name="40% - Accent5 4 2 2" xfId="5001"/>
    <cellStyle name="40% - Accent5 4 2 3" xfId="5002"/>
    <cellStyle name="40% - Accent5 4 2 4" xfId="5003"/>
    <cellStyle name="40% - Accent5 4 3" xfId="5004"/>
    <cellStyle name="40% - Accent5 4 3 2" xfId="5005"/>
    <cellStyle name="40% - Accent5 4 4" xfId="5006"/>
    <cellStyle name="40% - Accent5 4 5" xfId="5007"/>
    <cellStyle name="40% - Accent5 4 6" xfId="5008"/>
    <cellStyle name="40% - Accent5 4 7" xfId="5009"/>
    <cellStyle name="40% - Accent6 2" xfId="5010"/>
    <cellStyle name="40% - Accent6 2 2" xfId="5011"/>
    <cellStyle name="40% - Accent6 3" xfId="5012"/>
    <cellStyle name="40% - Accent6 4" xfId="5013"/>
    <cellStyle name="40% - Accent6 4 2" xfId="5014"/>
    <cellStyle name="40% - Accent6 4 2 2" xfId="5015"/>
    <cellStyle name="40% - Accent6 4 2 3" xfId="5016"/>
    <cellStyle name="40% - Accent6 4 2 4" xfId="5017"/>
    <cellStyle name="40% - Accent6 4 3" xfId="5018"/>
    <cellStyle name="40% - Accent6 4 3 2" xfId="5019"/>
    <cellStyle name="40% - Accent6 4 4" xfId="5020"/>
    <cellStyle name="40% - Accent6 4 5" xfId="5021"/>
    <cellStyle name="40% - Accent6 4 6" xfId="5022"/>
    <cellStyle name="40% - Accent6 4 7" xfId="5023"/>
    <cellStyle name="60% - Accent1 2" xfId="5024"/>
    <cellStyle name="60% - Accent1 2 2" xfId="5025"/>
    <cellStyle name="60% - Accent1 3" xfId="5026"/>
    <cellStyle name="60% - Accent1 3 2" xfId="5027"/>
    <cellStyle name="60% - Accent1 3 3" xfId="5028"/>
    <cellStyle name="60% - Accent1 3 4" xfId="5029"/>
    <cellStyle name="60% - Accent2 2" xfId="5030"/>
    <cellStyle name="60% - Accent2 2 2" xfId="5031"/>
    <cellStyle name="60% - Accent2 3" xfId="5032"/>
    <cellStyle name="60% - Accent2 3 2" xfId="5033"/>
    <cellStyle name="60% - Accent2 3 3" xfId="5034"/>
    <cellStyle name="60% - Accent2 3 4" xfId="5035"/>
    <cellStyle name="60% - Accent3 2" xfId="5036"/>
    <cellStyle name="60% - Accent3 2 2" xfId="5037"/>
    <cellStyle name="60% - Accent3 3" xfId="5038"/>
    <cellStyle name="60% - Accent3 3 2" xfId="5039"/>
    <cellStyle name="60% - Accent3 3 3" xfId="5040"/>
    <cellStyle name="60% - Accent3 3 4" xfId="5041"/>
    <cellStyle name="60% - Accent4 2" xfId="5042"/>
    <cellStyle name="60% - Accent4 2 2" xfId="5043"/>
    <cellStyle name="60% - Accent4 3" xfId="5044"/>
    <cellStyle name="60% - Accent4 3 2" xfId="5045"/>
    <cellStyle name="60% - Accent4 3 3" xfId="5046"/>
    <cellStyle name="60% - Accent4 3 4" xfId="5047"/>
    <cellStyle name="60% - Accent5 2" xfId="5048"/>
    <cellStyle name="60% - Accent5 2 2" xfId="5049"/>
    <cellStyle name="60% - Accent5 3" xfId="5050"/>
    <cellStyle name="60% - Accent5 3 2" xfId="5051"/>
    <cellStyle name="60% - Accent5 3 3" xfId="5052"/>
    <cellStyle name="60% - Accent5 3 4" xfId="5053"/>
    <cellStyle name="60% - Accent6 2" xfId="5054"/>
    <cellStyle name="60% - Accent6 2 2" xfId="5055"/>
    <cellStyle name="60% - Accent6 3" xfId="5056"/>
    <cellStyle name="60% - Accent6 3 2" xfId="5057"/>
    <cellStyle name="60% - Accent6 3 3" xfId="5058"/>
    <cellStyle name="60% - Accent6 3 4" xfId="5059"/>
    <cellStyle name="Accent1 - 20%" xfId="5060"/>
    <cellStyle name="Accent1 - 40%" xfId="5061"/>
    <cellStyle name="Accent1 - 60%" xfId="5062"/>
    <cellStyle name="Accent1 2" xfId="5063"/>
    <cellStyle name="Accent1 2 2" xfId="5064"/>
    <cellStyle name="Accent1 3" xfId="5065"/>
    <cellStyle name="Accent1 3 2" xfId="5066"/>
    <cellStyle name="Accent1 3 3" xfId="5067"/>
    <cellStyle name="Accent1 3 4" xfId="5068"/>
    <cellStyle name="Accent1 4" xfId="5069"/>
    <cellStyle name="Accent1 4 2" xfId="5070"/>
    <cellStyle name="Accent1 4 3" xfId="5071"/>
    <cellStyle name="Accent1 5" xfId="5072"/>
    <cellStyle name="Accent1 6" xfId="5073"/>
    <cellStyle name="Accent1 7" xfId="5074"/>
    <cellStyle name="Accent1 8" xfId="5075"/>
    <cellStyle name="Accent1 9" xfId="5076"/>
    <cellStyle name="Accent2 - 20%" xfId="5077"/>
    <cellStyle name="Accent2 - 40%" xfId="5078"/>
    <cellStyle name="Accent2 - 60%" xfId="5079"/>
    <cellStyle name="Accent2 2" xfId="5080"/>
    <cellStyle name="Accent2 2 2" xfId="5081"/>
    <cellStyle name="Accent2 3" xfId="5082"/>
    <cellStyle name="Accent2 3 2" xfId="5083"/>
    <cellStyle name="Accent2 3 3" xfId="5084"/>
    <cellStyle name="Accent2 3 4" xfId="5085"/>
    <cellStyle name="Accent2 4" xfId="5086"/>
    <cellStyle name="Accent2 4 2" xfId="5087"/>
    <cellStyle name="Accent2 4 3" xfId="5088"/>
    <cellStyle name="Accent2 5" xfId="5089"/>
    <cellStyle name="Accent2 6" xfId="5090"/>
    <cellStyle name="Accent2 7" xfId="5091"/>
    <cellStyle name="Accent2 8" xfId="5092"/>
    <cellStyle name="Accent2 9" xfId="5093"/>
    <cellStyle name="Accent3 - 20%" xfId="5094"/>
    <cellStyle name="Accent3 - 40%" xfId="5095"/>
    <cellStyle name="Accent3 - 60%" xfId="5096"/>
    <cellStyle name="Accent3 2" xfId="5097"/>
    <cellStyle name="Accent3 2 2" xfId="5098"/>
    <cellStyle name="Accent3 3" xfId="5099"/>
    <cellStyle name="Accent3 3 2" xfId="5100"/>
    <cellStyle name="Accent3 3 3" xfId="5101"/>
    <cellStyle name="Accent3 3 4" xfId="5102"/>
    <cellStyle name="Accent3 4" xfId="5103"/>
    <cellStyle name="Accent3 4 2" xfId="5104"/>
    <cellStyle name="Accent3 4 3" xfId="5105"/>
    <cellStyle name="Accent3 5" xfId="5106"/>
    <cellStyle name="Accent3 6" xfId="5107"/>
    <cellStyle name="Accent3 7" xfId="5108"/>
    <cellStyle name="Accent3 8" xfId="5109"/>
    <cellStyle name="Accent3 9" xfId="5110"/>
    <cellStyle name="Accent4 - 20%" xfId="5111"/>
    <cellStyle name="Accent4 - 40%" xfId="5112"/>
    <cellStyle name="Accent4 - 60%" xfId="5113"/>
    <cellStyle name="Accent4 2" xfId="5114"/>
    <cellStyle name="Accent4 2 2" xfId="5115"/>
    <cellStyle name="Accent4 3" xfId="5116"/>
    <cellStyle name="Accent4 3 2" xfId="5117"/>
    <cellStyle name="Accent4 3 3" xfId="5118"/>
    <cellStyle name="Accent4 3 4" xfId="5119"/>
    <cellStyle name="Accent4 4" xfId="5120"/>
    <cellStyle name="Accent4 4 2" xfId="5121"/>
    <cellStyle name="Accent4 4 3" xfId="5122"/>
    <cellStyle name="Accent4 5" xfId="5123"/>
    <cellStyle name="Accent4 6" xfId="5124"/>
    <cellStyle name="Accent4 7" xfId="5125"/>
    <cellStyle name="Accent4 8" xfId="5126"/>
    <cellStyle name="Accent4 9" xfId="5127"/>
    <cellStyle name="Accent5 - 20%" xfId="5128"/>
    <cellStyle name="Accent5 - 40%" xfId="5129"/>
    <cellStyle name="Accent5 - 60%" xfId="5130"/>
    <cellStyle name="Accent5 10" xfId="5131"/>
    <cellStyle name="Accent5 11" xfId="5132"/>
    <cellStyle name="Accent5 12" xfId="5133"/>
    <cellStyle name="Accent5 13" xfId="5134"/>
    <cellStyle name="Accent5 14" xfId="5135"/>
    <cellStyle name="Accent5 15" xfId="5136"/>
    <cellStyle name="Accent5 16" xfId="5137"/>
    <cellStyle name="Accent5 17" xfId="5138"/>
    <cellStyle name="Accent5 18" xfId="5139"/>
    <cellStyle name="Accent5 19" xfId="5140"/>
    <cellStyle name="Accent5 2" xfId="5141"/>
    <cellStyle name="Accent5 2 2" xfId="5142"/>
    <cellStyle name="Accent5 20" xfId="5143"/>
    <cellStyle name="Accent5 21" xfId="5144"/>
    <cellStyle name="Accent5 22" xfId="5145"/>
    <cellStyle name="Accent5 23" xfId="5146"/>
    <cellStyle name="Accent5 24" xfId="5147"/>
    <cellStyle name="Accent5 25" xfId="5148"/>
    <cellStyle name="Accent5 26" xfId="5149"/>
    <cellStyle name="Accent5 27" xfId="5150"/>
    <cellStyle name="Accent5 28" xfId="5151"/>
    <cellStyle name="Accent5 29" xfId="5152"/>
    <cellStyle name="Accent5 3" xfId="5153"/>
    <cellStyle name="Accent5 3 2" xfId="5154"/>
    <cellStyle name="Accent5 3 3" xfId="5155"/>
    <cellStyle name="Accent5 30" xfId="5156"/>
    <cellStyle name="Accent5 4" xfId="5157"/>
    <cellStyle name="Accent5 5" xfId="5158"/>
    <cellStyle name="Accent5 6" xfId="5159"/>
    <cellStyle name="Accent5 7" xfId="5160"/>
    <cellStyle name="Accent5 8" xfId="5161"/>
    <cellStyle name="Accent5 9" xfId="5162"/>
    <cellStyle name="Accent6 - 20%" xfId="5163"/>
    <cellStyle name="Accent6 - 40%" xfId="5164"/>
    <cellStyle name="Accent6 - 60%" xfId="5165"/>
    <cellStyle name="Accent6 2" xfId="5166"/>
    <cellStyle name="Accent6 2 2" xfId="5167"/>
    <cellStyle name="Accent6 3" xfId="5168"/>
    <cellStyle name="Accent6 3 2" xfId="5169"/>
    <cellStyle name="Accent6 3 3" xfId="5170"/>
    <cellStyle name="Accent6 3 4" xfId="5171"/>
    <cellStyle name="Accent6 4" xfId="5172"/>
    <cellStyle name="Accent6 4 2" xfId="5173"/>
    <cellStyle name="Accent6 4 3" xfId="5174"/>
    <cellStyle name="Accent6 5" xfId="5175"/>
    <cellStyle name="Accent6 6" xfId="5176"/>
    <cellStyle name="Accent6 7" xfId="5177"/>
    <cellStyle name="Accent6 8" xfId="5178"/>
    <cellStyle name="Accent6 9" xfId="5179"/>
    <cellStyle name="Bad 2" xfId="5180"/>
    <cellStyle name="Bad 2 2" xfId="5181"/>
    <cellStyle name="Bad 3" xfId="5182"/>
    <cellStyle name="Bad 3 2" xfId="5183"/>
    <cellStyle name="Bad 3 3" xfId="5184"/>
    <cellStyle name="Bad 3 4" xfId="5185"/>
    <cellStyle name="Calc Currency (0)" xfId="5186"/>
    <cellStyle name="Calc Currency (0) 2" xfId="5187"/>
    <cellStyle name="Calculation 2" xfId="5188"/>
    <cellStyle name="Calculation 2 2" xfId="5189"/>
    <cellStyle name="Calculation 2 3" xfId="5190"/>
    <cellStyle name="Calculation 2 3 2" xfId="5191"/>
    <cellStyle name="Calculation 2 3 3" xfId="5192"/>
    <cellStyle name="Calculation 2 3 4" xfId="5193"/>
    <cellStyle name="Calculation 2 4" xfId="5194"/>
    <cellStyle name="Calculation 2 4 2" xfId="5195"/>
    <cellStyle name="Calculation 2 5" xfId="5196"/>
    <cellStyle name="Calculation 3" xfId="5197"/>
    <cellStyle name="Calculation 3 2" xfId="5198"/>
    <cellStyle name="Calculation 3 3" xfId="5199"/>
    <cellStyle name="Calculation 3 4" xfId="5200"/>
    <cellStyle name="Calculation 4" xfId="5201"/>
    <cellStyle name="Calculation 4 2" xfId="5202"/>
    <cellStyle name="Calculation 4 2 2" xfId="5203"/>
    <cellStyle name="Calculation 4 3" xfId="5204"/>
    <cellStyle name="Calculation 4 3 2" xfId="5205"/>
    <cellStyle name="Calculation 4 4" xfId="5206"/>
    <cellStyle name="Calculation 4 4 2" xfId="5207"/>
    <cellStyle name="Calculation 5" xfId="5208"/>
    <cellStyle name="Calculation 5 2" xfId="5209"/>
    <cellStyle name="Calculation 6" xfId="5210"/>
    <cellStyle name="Check Cell 2" xfId="5211"/>
    <cellStyle name="Check Cell 2 2" xfId="5212"/>
    <cellStyle name="Check Cell 3" xfId="5213"/>
    <cellStyle name="CheckCell" xfId="5214"/>
    <cellStyle name="CheckCell 2" xfId="5215"/>
    <cellStyle name="CheckCell 2 2" xfId="5216"/>
    <cellStyle name="CheckCell 3" xfId="5217"/>
    <cellStyle name="Comma" xfId="1" builtinId="3"/>
    <cellStyle name="Comma 10" xfId="5218"/>
    <cellStyle name="Comma 10 2" xfId="5219"/>
    <cellStyle name="Comma 10 2 2" xfId="5220"/>
    <cellStyle name="Comma 10 3" xfId="5221"/>
    <cellStyle name="Comma 11" xfId="5222"/>
    <cellStyle name="Comma 11 2" xfId="5223"/>
    <cellStyle name="Comma 11 2 2" xfId="5224"/>
    <cellStyle name="Comma 11 3" xfId="5225"/>
    <cellStyle name="Comma 12" xfId="5226"/>
    <cellStyle name="Comma 12 2" xfId="5227"/>
    <cellStyle name="Comma 12 2 2" xfId="5228"/>
    <cellStyle name="Comma 12 3" xfId="5229"/>
    <cellStyle name="Comma 13" xfId="5230"/>
    <cellStyle name="Comma 13 2" xfId="5231"/>
    <cellStyle name="Comma 13 2 2" xfId="5232"/>
    <cellStyle name="Comma 13 3" xfId="5233"/>
    <cellStyle name="Comma 14" xfId="5234"/>
    <cellStyle name="Comma 14 2" xfId="5235"/>
    <cellStyle name="Comma 14 2 2" xfId="5236"/>
    <cellStyle name="Comma 14 3" xfId="5237"/>
    <cellStyle name="Comma 15" xfId="5238"/>
    <cellStyle name="Comma 16" xfId="5239"/>
    <cellStyle name="Comma 17" xfId="5240"/>
    <cellStyle name="Comma 17 2" xfId="5241"/>
    <cellStyle name="Comma 17 2 2" xfId="5242"/>
    <cellStyle name="Comma 17 3" xfId="5243"/>
    <cellStyle name="Comma 17 3 2" xfId="5244"/>
    <cellStyle name="Comma 17 4" xfId="5245"/>
    <cellStyle name="Comma 17 4 2" xfId="5246"/>
    <cellStyle name="Comma 18" xfId="5247"/>
    <cellStyle name="Comma 18 2" xfId="5248"/>
    <cellStyle name="Comma 18 3" xfId="5249"/>
    <cellStyle name="Comma 18 4" xfId="5250"/>
    <cellStyle name="Comma 19" xfId="5251"/>
    <cellStyle name="Comma 2" xfId="5"/>
    <cellStyle name="Comma 2 2" xfId="5252"/>
    <cellStyle name="Comma 2 2 2" xfId="5253"/>
    <cellStyle name="Comma 2 2 2 2" xfId="5254"/>
    <cellStyle name="Comma 2 2 3" xfId="5255"/>
    <cellStyle name="Comma 2 3" xfId="5256"/>
    <cellStyle name="Comma 2 3 2" xfId="5257"/>
    <cellStyle name="Comma 2 4" xfId="5258"/>
    <cellStyle name="Comma 20" xfId="5259"/>
    <cellStyle name="Comma 20 2" xfId="5260"/>
    <cellStyle name="Comma 21" xfId="5261"/>
    <cellStyle name="Comma 22" xfId="5262"/>
    <cellStyle name="Comma 3" xfId="5263"/>
    <cellStyle name="Comma 3 2" xfId="5264"/>
    <cellStyle name="Comma 3 2 2" xfId="5265"/>
    <cellStyle name="Comma 3 2 2 2" xfId="5266"/>
    <cellStyle name="Comma 3 2 3" xfId="5267"/>
    <cellStyle name="Comma 3 3" xfId="5268"/>
    <cellStyle name="Comma 3 3 2" xfId="5269"/>
    <cellStyle name="Comma 3 4" xfId="5270"/>
    <cellStyle name="Comma 3 4 2" xfId="5271"/>
    <cellStyle name="Comma 3 5" xfId="5272"/>
    <cellStyle name="Comma 4" xfId="5273"/>
    <cellStyle name="Comma 4 2" xfId="5274"/>
    <cellStyle name="Comma 4 3" xfId="5275"/>
    <cellStyle name="Comma 4 3 2" xfId="5276"/>
    <cellStyle name="Comma 4 4" xfId="5277"/>
    <cellStyle name="Comma 5" xfId="5278"/>
    <cellStyle name="Comma 5 2" xfId="5279"/>
    <cellStyle name="Comma 5 2 2" xfId="5280"/>
    <cellStyle name="Comma 5 3" xfId="5281"/>
    <cellStyle name="Comma 6" xfId="5282"/>
    <cellStyle name="Comma 6 2" xfId="5283"/>
    <cellStyle name="Comma 6 2 2" xfId="5284"/>
    <cellStyle name="Comma 6 2 2 2" xfId="5285"/>
    <cellStyle name="Comma 6 2 3" xfId="5286"/>
    <cellStyle name="Comma 7" xfId="5287"/>
    <cellStyle name="Comma 7 2" xfId="5288"/>
    <cellStyle name="Comma 7 2 2" xfId="5289"/>
    <cellStyle name="Comma 7 3" xfId="5290"/>
    <cellStyle name="Comma 8" xfId="5291"/>
    <cellStyle name="Comma 8 2" xfId="5292"/>
    <cellStyle name="Comma 8 2 2" xfId="5293"/>
    <cellStyle name="Comma 8 2 2 2" xfId="5294"/>
    <cellStyle name="Comma 8 2 3" xfId="5295"/>
    <cellStyle name="Comma 8 3" xfId="5296"/>
    <cellStyle name="Comma 8 3 2" xfId="5297"/>
    <cellStyle name="Comma 8 4" xfId="5298"/>
    <cellStyle name="Comma 9" xfId="5299"/>
    <cellStyle name="Comma 9 2" xfId="5300"/>
    <cellStyle name="Comma 9 2 2" xfId="5301"/>
    <cellStyle name="Comma 9 2 2 2" xfId="5302"/>
    <cellStyle name="Comma 9 2 3" xfId="5303"/>
    <cellStyle name="Comma 9 3" xfId="5304"/>
    <cellStyle name="Comma 9 3 2" xfId="5305"/>
    <cellStyle name="Comma 9 3 3" xfId="5306"/>
    <cellStyle name="Comma 9 3 4" xfId="5307"/>
    <cellStyle name="Comma 9 4" xfId="5308"/>
    <cellStyle name="Comma 9 4 2" xfId="5309"/>
    <cellStyle name="Comma 9 5" xfId="5310"/>
    <cellStyle name="Comma 9 5 2" xfId="5311"/>
    <cellStyle name="Comma 9 6" xfId="5312"/>
    <cellStyle name="Comma 9 7" xfId="5313"/>
    <cellStyle name="Comma 9 8" xfId="5314"/>
    <cellStyle name="Comma0" xfId="5315"/>
    <cellStyle name="Comma0 - Style2" xfId="5316"/>
    <cellStyle name="Comma0 - Style4" xfId="5317"/>
    <cellStyle name="Comma0 - Style5" xfId="5318"/>
    <cellStyle name="Comma0 - Style5 2" xfId="5319"/>
    <cellStyle name="Comma0 10" xfId="5320"/>
    <cellStyle name="Comma0 11" xfId="5321"/>
    <cellStyle name="Comma0 2" xfId="5322"/>
    <cellStyle name="Comma0 3" xfId="5323"/>
    <cellStyle name="Comma0 4" xfId="5324"/>
    <cellStyle name="Comma0 5" xfId="5325"/>
    <cellStyle name="Comma0 6" xfId="5326"/>
    <cellStyle name="Comma0 7" xfId="5327"/>
    <cellStyle name="Comma0 8" xfId="5328"/>
    <cellStyle name="Comma0 9" xfId="5329"/>
    <cellStyle name="Comma0_00COS Ind Allocators" xfId="5330"/>
    <cellStyle name="Comma1 - Style1" xfId="5331"/>
    <cellStyle name="Comma1 - Style1 2" xfId="5332"/>
    <cellStyle name="Copied" xfId="5333"/>
    <cellStyle name="Copied 2" xfId="5334"/>
    <cellStyle name="COST1" xfId="5335"/>
    <cellStyle name="COST1 2" xfId="5336"/>
    <cellStyle name="Curren - Style1" xfId="5337"/>
    <cellStyle name="Curren - Style2" xfId="5338"/>
    <cellStyle name="Curren - Style2 2" xfId="5339"/>
    <cellStyle name="Curren - Style5" xfId="5340"/>
    <cellStyle name="Curren - Style6" xfId="5341"/>
    <cellStyle name="Curren - Style6 2" xfId="5342"/>
    <cellStyle name="Currency" xfId="2" builtinId="4"/>
    <cellStyle name="Currency 10" xfId="5343"/>
    <cellStyle name="Currency 10 2" xfId="5344"/>
    <cellStyle name="Currency 10 2 2" xfId="5345"/>
    <cellStyle name="Currency 10 3" xfId="5346"/>
    <cellStyle name="Currency 11" xfId="5347"/>
    <cellStyle name="Currency 11 2" xfId="5348"/>
    <cellStyle name="Currency 11 2 2" xfId="5349"/>
    <cellStyle name="Currency 11 3" xfId="5350"/>
    <cellStyle name="Currency 12" xfId="5351"/>
    <cellStyle name="Currency 13" xfId="5352"/>
    <cellStyle name="Currency 14" xfId="5353"/>
    <cellStyle name="Currency 14 2" xfId="5354"/>
    <cellStyle name="Currency 14 2 2" xfId="5355"/>
    <cellStyle name="Currency 14 3" xfId="5356"/>
    <cellStyle name="Currency 14 3 2" xfId="5357"/>
    <cellStyle name="Currency 14 4" xfId="5358"/>
    <cellStyle name="Currency 14 4 2" xfId="5359"/>
    <cellStyle name="Currency 15" xfId="5360"/>
    <cellStyle name="Currency 15 2" xfId="5361"/>
    <cellStyle name="Currency 15 3" xfId="5362"/>
    <cellStyle name="Currency 15 4" xfId="5363"/>
    <cellStyle name="Currency 16" xfId="5364"/>
    <cellStyle name="Currency 17" xfId="5365"/>
    <cellStyle name="Currency 18" xfId="5366"/>
    <cellStyle name="Currency 18 2" xfId="5367"/>
    <cellStyle name="Currency 19" xfId="5368"/>
    <cellStyle name="Currency 2" xfId="4"/>
    <cellStyle name="Currency 2 2" xfId="5369"/>
    <cellStyle name="Currency 2 2 2" xfId="5370"/>
    <cellStyle name="Currency 2 2 2 2" xfId="5371"/>
    <cellStyle name="Currency 2 2 3" xfId="5372"/>
    <cellStyle name="Currency 2 3" xfId="5373"/>
    <cellStyle name="Currency 2 3 2" xfId="5374"/>
    <cellStyle name="Currency 2 4" xfId="5375"/>
    <cellStyle name="Currency 20" xfId="5376"/>
    <cellStyle name="Currency 3" xfId="5377"/>
    <cellStyle name="Currency 3 2" xfId="5378"/>
    <cellStyle name="Currency 3 2 2" xfId="5379"/>
    <cellStyle name="Currency 3 2 2 2" xfId="5380"/>
    <cellStyle name="Currency 3 2 3" xfId="5381"/>
    <cellStyle name="Currency 3 3" xfId="5382"/>
    <cellStyle name="Currency 3 3 2" xfId="5383"/>
    <cellStyle name="Currency 3 4" xfId="5384"/>
    <cellStyle name="Currency 4" xfId="5385"/>
    <cellStyle name="Currency 4 2" xfId="5386"/>
    <cellStyle name="Currency 4 2 2" xfId="5387"/>
    <cellStyle name="Currency 4 2 2 2" xfId="5388"/>
    <cellStyle name="Currency 4 2 3" xfId="5389"/>
    <cellStyle name="Currency 4 3" xfId="5390"/>
    <cellStyle name="Currency 4 3 2" xfId="5391"/>
    <cellStyle name="Currency 4 3 2 2" xfId="5392"/>
    <cellStyle name="Currency 4 3 3" xfId="5393"/>
    <cellStyle name="Currency 4 3 3 2" xfId="5394"/>
    <cellStyle name="Currency 4 3 4" xfId="5395"/>
    <cellStyle name="Currency 4 3 4 2" xfId="5396"/>
    <cellStyle name="Currency 4 4" xfId="5397"/>
    <cellStyle name="Currency 4 4 2" xfId="5398"/>
    <cellStyle name="Currency 4 5" xfId="5399"/>
    <cellStyle name="Currency 5" xfId="5400"/>
    <cellStyle name="Currency 5 2" xfId="5401"/>
    <cellStyle name="Currency 5 2 2" xfId="5402"/>
    <cellStyle name="Currency 5 3" xfId="5403"/>
    <cellStyle name="Currency 6" xfId="5404"/>
    <cellStyle name="Currency 6 2" xfId="5405"/>
    <cellStyle name="Currency 6 2 2" xfId="5406"/>
    <cellStyle name="Currency 6 3" xfId="5407"/>
    <cellStyle name="Currency 7" xfId="5408"/>
    <cellStyle name="Currency 7 2" xfId="5409"/>
    <cellStyle name="Currency 7 2 2" xfId="5410"/>
    <cellStyle name="Currency 7 3" xfId="5411"/>
    <cellStyle name="Currency 8" xfId="5412"/>
    <cellStyle name="Currency 8 2" xfId="5413"/>
    <cellStyle name="Currency 8 2 2" xfId="5414"/>
    <cellStyle name="Currency 8 2 2 2" xfId="5415"/>
    <cellStyle name="Currency 8 2 2 3" xfId="5416"/>
    <cellStyle name="Currency 8 2 2 4" xfId="5417"/>
    <cellStyle name="Currency 8 2 3" xfId="5418"/>
    <cellStyle name="Currency 8 2 3 2" xfId="5419"/>
    <cellStyle name="Currency 8 2 4" xfId="5420"/>
    <cellStyle name="Currency 8 2 5" xfId="5421"/>
    <cellStyle name="Currency 8 2 6" xfId="5422"/>
    <cellStyle name="Currency 8 3" xfId="5423"/>
    <cellStyle name="Currency 8 3 2" xfId="5424"/>
    <cellStyle name="Currency 8 4" xfId="5425"/>
    <cellStyle name="Currency 8 4 2" xfId="5426"/>
    <cellStyle name="Currency 8 5" xfId="5427"/>
    <cellStyle name="Currency 9" xfId="5428"/>
    <cellStyle name="Currency 9 2" xfId="5429"/>
    <cellStyle name="Currency 9 2 2" xfId="5430"/>
    <cellStyle name="Currency 9 2 2 2" xfId="5431"/>
    <cellStyle name="Currency 9 2 3" xfId="5432"/>
    <cellStyle name="Currency 9 3" xfId="5433"/>
    <cellStyle name="Currency 9 3 2" xfId="5434"/>
    <cellStyle name="Currency 9 3 3" xfId="5435"/>
    <cellStyle name="Currency 9 3 4" xfId="5436"/>
    <cellStyle name="Currency 9 4" xfId="5437"/>
    <cellStyle name="Currency 9 4 2" xfId="5438"/>
    <cellStyle name="Currency 9 5" xfId="5439"/>
    <cellStyle name="Currency 9 5 2" xfId="5440"/>
    <cellStyle name="Currency 9 6" xfId="5441"/>
    <cellStyle name="Currency 9 7" xfId="5442"/>
    <cellStyle name="Currency 9 8" xfId="5443"/>
    <cellStyle name="Currency0" xfId="5444"/>
    <cellStyle name="Currency0 2" xfId="5445"/>
    <cellStyle name="Currency0 2 2" xfId="5446"/>
    <cellStyle name="Currency0 2 2 2" xfId="5447"/>
    <cellStyle name="Currency0 2 3" xfId="5448"/>
    <cellStyle name="Date" xfId="5449"/>
    <cellStyle name="Date 2" xfId="5450"/>
    <cellStyle name="Date 3" xfId="5451"/>
    <cellStyle name="Date 4" xfId="5452"/>
    <cellStyle name="Date 5" xfId="5453"/>
    <cellStyle name="Date_903 SAP 2-6-09" xfId="5454"/>
    <cellStyle name="Emphasis 1" xfId="5455"/>
    <cellStyle name="Emphasis 2" xfId="5456"/>
    <cellStyle name="Emphasis 3" xfId="5457"/>
    <cellStyle name="Entered" xfId="5458"/>
    <cellStyle name="Entered 2" xfId="5459"/>
    <cellStyle name="Entered 2 2" xfId="5460"/>
    <cellStyle name="Entered 2 2 2" xfId="5461"/>
    <cellStyle name="Entered 2 3" xfId="5462"/>
    <cellStyle name="Entered 3" xfId="5463"/>
    <cellStyle name="Entered 3 2" xfId="5464"/>
    <cellStyle name="Entered 3 2 2" xfId="5465"/>
    <cellStyle name="Entered 3 3" xfId="5466"/>
    <cellStyle name="Entered 3 3 2" xfId="5467"/>
    <cellStyle name="Entered 3 4" xfId="5468"/>
    <cellStyle name="Entered 3 4 2" xfId="5469"/>
    <cellStyle name="Entered 4" xfId="5470"/>
    <cellStyle name="Entered 5" xfId="5471"/>
    <cellStyle name="Entered 5 2" xfId="5472"/>
    <cellStyle name="Entered 6" xfId="5473"/>
    <cellStyle name="Entered_JHS-4" xfId="5474"/>
    <cellStyle name="Euro" xfId="5475"/>
    <cellStyle name="Euro 2" xfId="5476"/>
    <cellStyle name="Euro 2 2" xfId="5477"/>
    <cellStyle name="Euro 2 2 2" xfId="5478"/>
    <cellStyle name="Euro 2 3" xfId="5479"/>
    <cellStyle name="Euro 3" xfId="5480"/>
    <cellStyle name="Euro 3 2" xfId="5481"/>
    <cellStyle name="Euro 4" xfId="5482"/>
    <cellStyle name="Explanatory Text 2" xfId="5483"/>
    <cellStyle name="Explanatory Text 2 2" xfId="5484"/>
    <cellStyle name="Explanatory Text 3" xfId="5485"/>
    <cellStyle name="Fixed" xfId="5486"/>
    <cellStyle name="Fixed 2" xfId="5487"/>
    <cellStyle name="Fixed3 - Style3" xfId="5488"/>
    <cellStyle name="Good 2" xfId="5489"/>
    <cellStyle name="Good 2 2" xfId="5490"/>
    <cellStyle name="Good 3" xfId="5491"/>
    <cellStyle name="Good 3 2" xfId="5492"/>
    <cellStyle name="Good 3 3" xfId="5493"/>
    <cellStyle name="Good 3 4" xfId="5494"/>
    <cellStyle name="Grey" xfId="5495"/>
    <cellStyle name="Grey 2" xfId="5496"/>
    <cellStyle name="Grey 2 2" xfId="5497"/>
    <cellStyle name="Grey 2 3" xfId="5498"/>
    <cellStyle name="Grey 3" xfId="5499"/>
    <cellStyle name="Grey 3 2" xfId="5500"/>
    <cellStyle name="Grey 3 3" xfId="5501"/>
    <cellStyle name="Grey 4" xfId="5502"/>
    <cellStyle name="Grey 4 2" xfId="5503"/>
    <cellStyle name="Grey 4 3" xfId="5504"/>
    <cellStyle name="Grey 5" xfId="5505"/>
    <cellStyle name="Grey_(C) WHE Proforma with ITC cash grant 10 Yr Amort_for deferral_102809" xfId="5506"/>
    <cellStyle name="Header1" xfId="5507"/>
    <cellStyle name="Header1 2" xfId="5508"/>
    <cellStyle name="Header2" xfId="5509"/>
    <cellStyle name="Header2 2" xfId="5510"/>
    <cellStyle name="Heading 1 2" xfId="5511"/>
    <cellStyle name="Heading 1 2 2" xfId="5512"/>
    <cellStyle name="Heading 1 2 3" xfId="5513"/>
    <cellStyle name="Heading 1 2 3 2" xfId="5514"/>
    <cellStyle name="Heading 1 2 3 3" xfId="5515"/>
    <cellStyle name="Heading 1 2 3 4" xfId="5516"/>
    <cellStyle name="Heading 1 3" xfId="5517"/>
    <cellStyle name="Heading 1 3 2" xfId="5518"/>
    <cellStyle name="Heading 1 3 3" xfId="5519"/>
    <cellStyle name="Heading 1 3 4" xfId="5520"/>
    <cellStyle name="Heading 1 4" xfId="5521"/>
    <cellStyle name="Heading 2 2" xfId="5522"/>
    <cellStyle name="Heading 2 2 2" xfId="5523"/>
    <cellStyle name="Heading 2 2 3" xfId="5524"/>
    <cellStyle name="Heading 2 2 3 2" xfId="5525"/>
    <cellStyle name="Heading 2 2 3 3" xfId="5526"/>
    <cellStyle name="Heading 2 2 3 4" xfId="5527"/>
    <cellStyle name="Heading 2 3" xfId="5528"/>
    <cellStyle name="Heading 2 3 2" xfId="5529"/>
    <cellStyle name="Heading 2 3 3" xfId="5530"/>
    <cellStyle name="Heading 2 3 4" xfId="5531"/>
    <cellStyle name="Heading 2 4" xfId="5532"/>
    <cellStyle name="Heading 3 2" xfId="5533"/>
    <cellStyle name="Heading 3 2 2" xfId="5534"/>
    <cellStyle name="Heading 3 3" xfId="5535"/>
    <cellStyle name="Heading 3 3 2" xfId="5536"/>
    <cellStyle name="Heading 3 3 3" xfId="5537"/>
    <cellStyle name="Heading 3 3 4" xfId="5538"/>
    <cellStyle name="Heading 4 2" xfId="5539"/>
    <cellStyle name="Heading 4 2 2" xfId="5540"/>
    <cellStyle name="Heading 4 3" xfId="5541"/>
    <cellStyle name="Heading 4 3 2" xfId="5542"/>
    <cellStyle name="Heading 4 3 3" xfId="5543"/>
    <cellStyle name="Heading 4 3 4" xfId="5544"/>
    <cellStyle name="Heading1" xfId="5545"/>
    <cellStyle name="Heading2" xfId="5546"/>
    <cellStyle name="Hyperlink 2" xfId="5547"/>
    <cellStyle name="Hyperlink 3" xfId="5548"/>
    <cellStyle name="Input [yellow]" xfId="5549"/>
    <cellStyle name="Input [yellow] 2" xfId="5550"/>
    <cellStyle name="Input [yellow] 2 2" xfId="5551"/>
    <cellStyle name="Input [yellow] 2 3" xfId="5552"/>
    <cellStyle name="Input [yellow] 3" xfId="5553"/>
    <cellStyle name="Input [yellow] 3 2" xfId="5554"/>
    <cellStyle name="Input [yellow] 3 3" xfId="5555"/>
    <cellStyle name="Input [yellow] 4" xfId="5556"/>
    <cellStyle name="Input [yellow] 4 2" xfId="5557"/>
    <cellStyle name="Input [yellow] 4 3" xfId="5558"/>
    <cellStyle name="Input [yellow] 5" xfId="5559"/>
    <cellStyle name="Input [yellow]_(C) WHE Proforma with ITC cash grant 10 Yr Amort_for deferral_102809" xfId="5560"/>
    <cellStyle name="Input 2" xfId="5561"/>
    <cellStyle name="Input 2 2" xfId="5562"/>
    <cellStyle name="Input 3" xfId="5563"/>
    <cellStyle name="Input 3 2" xfId="5564"/>
    <cellStyle name="Input 3 3" xfId="5565"/>
    <cellStyle name="Input 3 4" xfId="5566"/>
    <cellStyle name="Input 4" xfId="5567"/>
    <cellStyle name="Input 4 2" xfId="5568"/>
    <cellStyle name="Input 4 3" xfId="5569"/>
    <cellStyle name="Input 5" xfId="5570"/>
    <cellStyle name="Input 6" xfId="5571"/>
    <cellStyle name="Input 7" xfId="5572"/>
    <cellStyle name="Input 8" xfId="5573"/>
    <cellStyle name="Input 9" xfId="5574"/>
    <cellStyle name="Input Cells" xfId="5575"/>
    <cellStyle name="Input Cells Percent" xfId="5576"/>
    <cellStyle name="Input Cells_4.34E Mint Farm Deferral" xfId="5577"/>
    <cellStyle name="Lines" xfId="5578"/>
    <cellStyle name="Lines 2" xfId="5579"/>
    <cellStyle name="Lines 3" xfId="5580"/>
    <cellStyle name="LINKED" xfId="5581"/>
    <cellStyle name="Linked Cell 2" xfId="5582"/>
    <cellStyle name="Linked Cell 2 2" xfId="5583"/>
    <cellStyle name="Linked Cell 3" xfId="5584"/>
    <cellStyle name="Linked Cell 3 2" xfId="5585"/>
    <cellStyle name="Linked Cell 3 3" xfId="5586"/>
    <cellStyle name="Linked Cell 3 4" xfId="5587"/>
    <cellStyle name="modified border" xfId="5588"/>
    <cellStyle name="modified border 2" xfId="5589"/>
    <cellStyle name="modified border 3" xfId="5590"/>
    <cellStyle name="modified border 4" xfId="5591"/>
    <cellStyle name="modified border_4.34E Mint Farm Deferral" xfId="5592"/>
    <cellStyle name="modified border1" xfId="5593"/>
    <cellStyle name="modified border1 2" xfId="5594"/>
    <cellStyle name="modified border1 3" xfId="5595"/>
    <cellStyle name="modified border1 4" xfId="5596"/>
    <cellStyle name="modified border1_4.34E Mint Farm Deferral" xfId="5597"/>
    <cellStyle name="Neutral 2" xfId="5598"/>
    <cellStyle name="Neutral 2 2" xfId="5599"/>
    <cellStyle name="Neutral 3" xfId="5600"/>
    <cellStyle name="Neutral 3 2" xfId="5601"/>
    <cellStyle name="Neutral 3 3" xfId="5602"/>
    <cellStyle name="Neutral 3 4" xfId="5603"/>
    <cellStyle name="no dec" xfId="5604"/>
    <cellStyle name="no dec 2" xfId="5605"/>
    <cellStyle name="Normal" xfId="0" builtinId="0"/>
    <cellStyle name="Normal - Style1" xfId="5606"/>
    <cellStyle name="Normal - Style1 2" xfId="5607"/>
    <cellStyle name="Normal - Style1 2 2" xfId="5608"/>
    <cellStyle name="Normal - Style1 2 2 2" xfId="5609"/>
    <cellStyle name="Normal - Style1 2 3" xfId="5610"/>
    <cellStyle name="Normal - Style1 3" xfId="5611"/>
    <cellStyle name="Normal - Style1 3 2" xfId="5612"/>
    <cellStyle name="Normal - Style1 3 2 2" xfId="5613"/>
    <cellStyle name="Normal - Style1 3 3" xfId="5614"/>
    <cellStyle name="Normal - Style1 4" xfId="5615"/>
    <cellStyle name="Normal - Style1 4 2" xfId="5616"/>
    <cellStyle name="Normal - Style1 4 2 2" xfId="5617"/>
    <cellStyle name="Normal - Style1 4 3" xfId="5618"/>
    <cellStyle name="Normal - Style1 5" xfId="5619"/>
    <cellStyle name="Normal - Style1 5 2" xfId="5620"/>
    <cellStyle name="Normal - Style1 5 3" xfId="5621"/>
    <cellStyle name="Normal - Style1 6" xfId="5622"/>
    <cellStyle name="Normal - Style1 6 2" xfId="5623"/>
    <cellStyle name="Normal - Style1 6 2 2" xfId="5624"/>
    <cellStyle name="Normal - Style1 6 3" xfId="5625"/>
    <cellStyle name="Normal - Style1 6 4" xfId="5626"/>
    <cellStyle name="Normal - Style1_(C) WHE Proforma with ITC cash grant 10 Yr Amort_for deferral_102809" xfId="5627"/>
    <cellStyle name="Normal 10" xfId="5628"/>
    <cellStyle name="Normal 10 2" xfId="5629"/>
    <cellStyle name="Normal 10 2 2" xfId="5630"/>
    <cellStyle name="Normal 10 2 2 2" xfId="5631"/>
    <cellStyle name="Normal 10 2 3" xfId="5632"/>
    <cellStyle name="Normal 10 3" xfId="5633"/>
    <cellStyle name="Normal 10 3 2" xfId="5634"/>
    <cellStyle name="Normal 10 3 2 2" xfId="5635"/>
    <cellStyle name="Normal 10 3 3" xfId="5636"/>
    <cellStyle name="Normal 10 4" xfId="5637"/>
    <cellStyle name="Normal 10 4 2" xfId="5638"/>
    <cellStyle name="Normal 10 4 2 2" xfId="5639"/>
    <cellStyle name="Normal 10 4 3" xfId="5640"/>
    <cellStyle name="Normal 10 5" xfId="5641"/>
    <cellStyle name="Normal 10 5 2" xfId="5642"/>
    <cellStyle name="Normal 10 5 3" xfId="5643"/>
    <cellStyle name="Normal 10 6" xfId="5644"/>
    <cellStyle name="Normal 10 6 2" xfId="5645"/>
    <cellStyle name="Normal 10 7" xfId="5646"/>
    <cellStyle name="Normal 10 8" xfId="5647"/>
    <cellStyle name="Normal 10_04.07E Wild Horse Wind Expansion" xfId="5648"/>
    <cellStyle name="Normal 100" xfId="5649"/>
    <cellStyle name="Normal 101" xfId="5650"/>
    <cellStyle name="Normal 102" xfId="5651"/>
    <cellStyle name="Normal 103" xfId="5652"/>
    <cellStyle name="Normal 104" xfId="5653"/>
    <cellStyle name="Normal 105" xfId="5654"/>
    <cellStyle name="Normal 106" xfId="5655"/>
    <cellStyle name="Normal 107" xfId="5656"/>
    <cellStyle name="Normal 108" xfId="5657"/>
    <cellStyle name="Normal 109" xfId="5658"/>
    <cellStyle name="Normal 11" xfId="5659"/>
    <cellStyle name="Normal 11 2" xfId="5660"/>
    <cellStyle name="Normal 11 2 2" xfId="5661"/>
    <cellStyle name="Normal 11 2 2 2" xfId="5662"/>
    <cellStyle name="Normal 11 2 3" xfId="5663"/>
    <cellStyle name="Normal 11 3" xfId="5664"/>
    <cellStyle name="Normal 11 3 2" xfId="5665"/>
    <cellStyle name="Normal 11 3 3" xfId="5666"/>
    <cellStyle name="Normal 11 4" xfId="5667"/>
    <cellStyle name="Normal 11 4 2" xfId="5668"/>
    <cellStyle name="Normal 11 5" xfId="5669"/>
    <cellStyle name="Normal 11 6" xfId="5670"/>
    <cellStyle name="Normal 110" xfId="5671"/>
    <cellStyle name="Normal 12" xfId="5672"/>
    <cellStyle name="Normal 12 2" xfId="5673"/>
    <cellStyle name="Normal 12 2 2" xfId="5674"/>
    <cellStyle name="Normal 12 2 2 2" xfId="5675"/>
    <cellStyle name="Normal 12 2 3" xfId="5676"/>
    <cellStyle name="Normal 12 3" xfId="5677"/>
    <cellStyle name="Normal 12 3 2" xfId="5678"/>
    <cellStyle name="Normal 12 3 3" xfId="5679"/>
    <cellStyle name="Normal 12 4" xfId="5680"/>
    <cellStyle name="Normal 12 4 2" xfId="5681"/>
    <cellStyle name="Normal 12 5" xfId="5682"/>
    <cellStyle name="Normal 12 6" xfId="5683"/>
    <cellStyle name="Normal 13" xfId="5684"/>
    <cellStyle name="Normal 13 2" xfId="5685"/>
    <cellStyle name="Normal 13 2 2" xfId="5686"/>
    <cellStyle name="Normal 13 2 2 2" xfId="5687"/>
    <cellStyle name="Normal 13 2 3" xfId="5688"/>
    <cellStyle name="Normal 13 3" xfId="5689"/>
    <cellStyle name="Normal 13 3 2" xfId="5690"/>
    <cellStyle name="Normal 13 3 3" xfId="5691"/>
    <cellStyle name="Normal 13 4" xfId="5692"/>
    <cellStyle name="Normal 13 4 2" xfId="5693"/>
    <cellStyle name="Normal 13 5" xfId="5694"/>
    <cellStyle name="Normal 13 6" xfId="5695"/>
    <cellStyle name="Normal 14" xfId="5696"/>
    <cellStyle name="Normal 14 2" xfId="5697"/>
    <cellStyle name="Normal 14 2 2" xfId="5698"/>
    <cellStyle name="Normal 14 3" xfId="5699"/>
    <cellStyle name="Normal 15" xfId="5700"/>
    <cellStyle name="Normal 15 2" xfId="5701"/>
    <cellStyle name="Normal 15 3" xfId="5702"/>
    <cellStyle name="Normal 15 3 2" xfId="5703"/>
    <cellStyle name="Normal 15 3 3" xfId="5704"/>
    <cellStyle name="Normal 15 4" xfId="5705"/>
    <cellStyle name="Normal 15 4 2" xfId="5706"/>
    <cellStyle name="Normal 15 5" xfId="5707"/>
    <cellStyle name="Normal 15 6" xfId="5708"/>
    <cellStyle name="Normal 16" xfId="5709"/>
    <cellStyle name="Normal 16 2" xfId="5710"/>
    <cellStyle name="Normal 16 3" xfId="5711"/>
    <cellStyle name="Normal 16 3 2" xfId="5712"/>
    <cellStyle name="Normal 16 3 3" xfId="5713"/>
    <cellStyle name="Normal 16 4" xfId="5714"/>
    <cellStyle name="Normal 16 4 2" xfId="5715"/>
    <cellStyle name="Normal 16 5" xfId="5716"/>
    <cellStyle name="Normal 16 6" xfId="5717"/>
    <cellStyle name="Normal 17" xfId="5718"/>
    <cellStyle name="Normal 17 2" xfId="5719"/>
    <cellStyle name="Normal 17 3" xfId="5720"/>
    <cellStyle name="Normal 17 3 2" xfId="5721"/>
    <cellStyle name="Normal 17 4" xfId="5722"/>
    <cellStyle name="Normal 18" xfId="5723"/>
    <cellStyle name="Normal 18 2" xfId="5724"/>
    <cellStyle name="Normal 18 3" xfId="5725"/>
    <cellStyle name="Normal 18 3 2" xfId="5726"/>
    <cellStyle name="Normal 18 4" xfId="5727"/>
    <cellStyle name="Normal 19" xfId="5728"/>
    <cellStyle name="Normal 19 2" xfId="5729"/>
    <cellStyle name="Normal 19 3" xfId="5730"/>
    <cellStyle name="Normal 19 3 2" xfId="5731"/>
    <cellStyle name="Normal 2" xfId="5732"/>
    <cellStyle name="Normal 2 2" xfId="5733"/>
    <cellStyle name="Normal 2 2 2" xfId="5734"/>
    <cellStyle name="Normal 2 2 3" xfId="5735"/>
    <cellStyle name="Normal 2 2 4" xfId="5736"/>
    <cellStyle name="Normal 2 2 4 2" xfId="5737"/>
    <cellStyle name="Normal 2 2 5" xfId="5738"/>
    <cellStyle name="Normal 2 2_4.14E Miscellaneous Operating Expense working file" xfId="5739"/>
    <cellStyle name="Normal 2 3" xfId="5740"/>
    <cellStyle name="Normal 2 3 2" xfId="5741"/>
    <cellStyle name="Normal 2 4" xfId="5742"/>
    <cellStyle name="Normal 2 4 2" xfId="5743"/>
    <cellStyle name="Normal 2 5" xfId="5744"/>
    <cellStyle name="Normal 2 5 2" xfId="5745"/>
    <cellStyle name="Normal 2 6" xfId="5746"/>
    <cellStyle name="Normal 2 6 2" xfId="5747"/>
    <cellStyle name="Normal 2 6 2 2" xfId="5748"/>
    <cellStyle name="Normal 2 6 3" xfId="5749"/>
    <cellStyle name="Normal 2 7" xfId="5750"/>
    <cellStyle name="Normal 2 7 2" xfId="5751"/>
    <cellStyle name="Normal 2 7 2 2" xfId="5752"/>
    <cellStyle name="Normal 2 7 3" xfId="5753"/>
    <cellStyle name="Normal 2 8" xfId="5754"/>
    <cellStyle name="Normal 2 8 2" xfId="5755"/>
    <cellStyle name="Normal 2 8 2 2" xfId="5756"/>
    <cellStyle name="Normal 2 8 2 2 2" xfId="5757"/>
    <cellStyle name="Normal 2 8 2 3" xfId="5758"/>
    <cellStyle name="Normal 2 8 3" xfId="5759"/>
    <cellStyle name="Normal 2 8 3 2" xfId="5760"/>
    <cellStyle name="Normal 2 8 4" xfId="5761"/>
    <cellStyle name="Normal 2 9" xfId="5762"/>
    <cellStyle name="Normal 2 9 2" xfId="5763"/>
    <cellStyle name="Normal 2 9 2 2" xfId="5764"/>
    <cellStyle name="Normal 2 9 3" xfId="5765"/>
    <cellStyle name="Normal 2_16.37E Wild Horse Expansion DeferralRevwrkingfile SF" xfId="5766"/>
    <cellStyle name="Normal 20" xfId="5767"/>
    <cellStyle name="Normal 20 2" xfId="5768"/>
    <cellStyle name="Normal 20 2 2" xfId="5769"/>
    <cellStyle name="Normal 20 3" xfId="5770"/>
    <cellStyle name="Normal 20 3 2" xfId="5771"/>
    <cellStyle name="Normal 20 4" xfId="5772"/>
    <cellStyle name="Normal 20 4 2" xfId="5773"/>
    <cellStyle name="Normal 20 5" xfId="5774"/>
    <cellStyle name="Normal 21" xfId="5775"/>
    <cellStyle name="Normal 21 2" xfId="5776"/>
    <cellStyle name="Normal 21 2 2" xfId="5777"/>
    <cellStyle name="Normal 21 2 3" xfId="5778"/>
    <cellStyle name="Normal 21 3" xfId="5779"/>
    <cellStyle name="Normal 21 3 2" xfId="5780"/>
    <cellStyle name="Normal 21 4" xfId="5781"/>
    <cellStyle name="Normal 21 5" xfId="5782"/>
    <cellStyle name="Normal 22" xfId="5783"/>
    <cellStyle name="Normal 22 2" xfId="5784"/>
    <cellStyle name="Normal 22 2 2" xfId="5785"/>
    <cellStyle name="Normal 22 2 3" xfId="5786"/>
    <cellStyle name="Normal 22 3" xfId="5787"/>
    <cellStyle name="Normal 22 3 2" xfId="5788"/>
    <cellStyle name="Normal 22 4" xfId="5789"/>
    <cellStyle name="Normal 22 5" xfId="5790"/>
    <cellStyle name="Normal 23" xfId="5791"/>
    <cellStyle name="Normal 23 2" xfId="5792"/>
    <cellStyle name="Normal 23 2 2" xfId="5793"/>
    <cellStyle name="Normal 23 2 3" xfId="5794"/>
    <cellStyle name="Normal 23 3" xfId="5795"/>
    <cellStyle name="Normal 23 3 2" xfId="5796"/>
    <cellStyle name="Normal 23 4" xfId="5797"/>
    <cellStyle name="Normal 23 5" xfId="5798"/>
    <cellStyle name="Normal 24" xfId="5799"/>
    <cellStyle name="Normal 24 2" xfId="5800"/>
    <cellStyle name="Normal 24 2 2" xfId="5801"/>
    <cellStyle name="Normal 24 2 3" xfId="5802"/>
    <cellStyle name="Normal 24 3" xfId="5803"/>
    <cellStyle name="Normal 24 3 2" xfId="5804"/>
    <cellStyle name="Normal 24 4" xfId="5805"/>
    <cellStyle name="Normal 24 5" xfId="5806"/>
    <cellStyle name="Normal 25" xfId="5807"/>
    <cellStyle name="Normal 25 2" xfId="5808"/>
    <cellStyle name="Normal 25 2 2" xfId="5809"/>
    <cellStyle name="Normal 25 2 3" xfId="5810"/>
    <cellStyle name="Normal 25 3" xfId="5811"/>
    <cellStyle name="Normal 25 3 2" xfId="5812"/>
    <cellStyle name="Normal 25 4" xfId="5813"/>
    <cellStyle name="Normal 25 5" xfId="5814"/>
    <cellStyle name="Normal 26" xfId="5815"/>
    <cellStyle name="Normal 26 2" xfId="5816"/>
    <cellStyle name="Normal 26 2 2" xfId="5817"/>
    <cellStyle name="Normal 26 2 3" xfId="5818"/>
    <cellStyle name="Normal 26 3" xfId="5819"/>
    <cellStyle name="Normal 26 3 2" xfId="5820"/>
    <cellStyle name="Normal 26 4" xfId="5821"/>
    <cellStyle name="Normal 26 5" xfId="5822"/>
    <cellStyle name="Normal 27" xfId="5823"/>
    <cellStyle name="Normal 27 2" xfId="5824"/>
    <cellStyle name="Normal 27 2 2" xfId="5825"/>
    <cellStyle name="Normal 27 2 3" xfId="5826"/>
    <cellStyle name="Normal 27 3" xfId="5827"/>
    <cellStyle name="Normal 27 3 2" xfId="5828"/>
    <cellStyle name="Normal 27 4" xfId="5829"/>
    <cellStyle name="Normal 27 5" xfId="5830"/>
    <cellStyle name="Normal 28" xfId="5831"/>
    <cellStyle name="Normal 28 2" xfId="5832"/>
    <cellStyle name="Normal 28 2 2" xfId="5833"/>
    <cellStyle name="Normal 28 2 3" xfId="5834"/>
    <cellStyle name="Normal 28 3" xfId="5835"/>
    <cellStyle name="Normal 28 3 2" xfId="5836"/>
    <cellStyle name="Normal 28 4" xfId="5837"/>
    <cellStyle name="Normal 28 5" xfId="5838"/>
    <cellStyle name="Normal 29" xfId="5839"/>
    <cellStyle name="Normal 29 2" xfId="5840"/>
    <cellStyle name="Normal 29 2 2" xfId="5841"/>
    <cellStyle name="Normal 29 2 3" xfId="5842"/>
    <cellStyle name="Normal 29 3" xfId="5843"/>
    <cellStyle name="Normal 29 3 2" xfId="5844"/>
    <cellStyle name="Normal 29 4" xfId="5845"/>
    <cellStyle name="Normal 29 5" xfId="5846"/>
    <cellStyle name="Normal 3" xfId="5847"/>
    <cellStyle name="Normal 3 2" xfId="5848"/>
    <cellStyle name="Normal 3 2 2" xfId="5849"/>
    <cellStyle name="Normal 3 2 2 2" xfId="5850"/>
    <cellStyle name="Normal 3 2 3" xfId="5851"/>
    <cellStyle name="Normal 3 3" xfId="5852"/>
    <cellStyle name="Normal 3 3 2" xfId="5853"/>
    <cellStyle name="Normal 3 3 2 2" xfId="5854"/>
    <cellStyle name="Normal 3 3 3" xfId="5855"/>
    <cellStyle name="Normal 3 4" xfId="5856"/>
    <cellStyle name="Normal 3 4 2" xfId="5857"/>
    <cellStyle name="Normal 3 4 2 2" xfId="5858"/>
    <cellStyle name="Normal 3 4 3" xfId="5859"/>
    <cellStyle name="Normal 3 4 3 2" xfId="5860"/>
    <cellStyle name="Normal 3 4 4" xfId="5861"/>
    <cellStyle name="Normal 3 4 4 2" xfId="5862"/>
    <cellStyle name="Normal 3 5" xfId="5863"/>
    <cellStyle name="Normal 3 5 2" xfId="5864"/>
    <cellStyle name="Normal 3_4.14E Miscellaneous Operating Expense working file" xfId="5865"/>
    <cellStyle name="Normal 30" xfId="5866"/>
    <cellStyle name="Normal 30 2" xfId="5867"/>
    <cellStyle name="Normal 30 2 2" xfId="5868"/>
    <cellStyle name="Normal 30 2 3" xfId="5869"/>
    <cellStyle name="Normal 30 3" xfId="5870"/>
    <cellStyle name="Normal 30 3 2" xfId="5871"/>
    <cellStyle name="Normal 30 4" xfId="5872"/>
    <cellStyle name="Normal 30 5" xfId="5873"/>
    <cellStyle name="Normal 31" xfId="5874"/>
    <cellStyle name="Normal 31 2" xfId="5875"/>
    <cellStyle name="Normal 31 2 2" xfId="5876"/>
    <cellStyle name="Normal 31 2 3" xfId="5877"/>
    <cellStyle name="Normal 31 3" xfId="5878"/>
    <cellStyle name="Normal 31 3 2" xfId="5879"/>
    <cellStyle name="Normal 31 4" xfId="5880"/>
    <cellStyle name="Normal 31 5" xfId="5881"/>
    <cellStyle name="Normal 32" xfId="5882"/>
    <cellStyle name="Normal 32 2" xfId="5883"/>
    <cellStyle name="Normal 32 2 2" xfId="5884"/>
    <cellStyle name="Normal 32 2 3" xfId="5885"/>
    <cellStyle name="Normal 32 3" xfId="5886"/>
    <cellStyle name="Normal 32 3 2" xfId="5887"/>
    <cellStyle name="Normal 32 4" xfId="5888"/>
    <cellStyle name="Normal 32 5" xfId="5889"/>
    <cellStyle name="Normal 33" xfId="5890"/>
    <cellStyle name="Normal 33 2" xfId="5891"/>
    <cellStyle name="Normal 33 2 2" xfId="5892"/>
    <cellStyle name="Normal 33 2 3" xfId="5893"/>
    <cellStyle name="Normal 33 3" xfId="5894"/>
    <cellStyle name="Normal 33 3 2" xfId="5895"/>
    <cellStyle name="Normal 33 4" xfId="5896"/>
    <cellStyle name="Normal 33 5" xfId="5897"/>
    <cellStyle name="Normal 34" xfId="5898"/>
    <cellStyle name="Normal 34 2" xfId="5899"/>
    <cellStyle name="Normal 34 2 2" xfId="5900"/>
    <cellStyle name="Normal 34 2 3" xfId="5901"/>
    <cellStyle name="Normal 34 3" xfId="5902"/>
    <cellStyle name="Normal 34 3 2" xfId="5903"/>
    <cellStyle name="Normal 34 4" xfId="5904"/>
    <cellStyle name="Normal 34 5" xfId="5905"/>
    <cellStyle name="Normal 35" xfId="5906"/>
    <cellStyle name="Normal 35 2" xfId="5907"/>
    <cellStyle name="Normal 35 2 2" xfId="5908"/>
    <cellStyle name="Normal 35 2 3" xfId="5909"/>
    <cellStyle name="Normal 35 3" xfId="5910"/>
    <cellStyle name="Normal 35 3 2" xfId="5911"/>
    <cellStyle name="Normal 35 4" xfId="5912"/>
    <cellStyle name="Normal 35 5" xfId="5913"/>
    <cellStyle name="Normal 36" xfId="5914"/>
    <cellStyle name="Normal 36 2" xfId="5915"/>
    <cellStyle name="Normal 36 2 2" xfId="5916"/>
    <cellStyle name="Normal 36 2 3" xfId="5917"/>
    <cellStyle name="Normal 36 3" xfId="5918"/>
    <cellStyle name="Normal 36 3 2" xfId="5919"/>
    <cellStyle name="Normal 36 4" xfId="5920"/>
    <cellStyle name="Normal 36 5" xfId="5921"/>
    <cellStyle name="Normal 37" xfId="5922"/>
    <cellStyle name="Normal 37 2" xfId="5923"/>
    <cellStyle name="Normal 37 2 2" xfId="5924"/>
    <cellStyle name="Normal 37 2 3" xfId="5925"/>
    <cellStyle name="Normal 37 3" xfId="5926"/>
    <cellStyle name="Normal 37 3 2" xfId="5927"/>
    <cellStyle name="Normal 37 4" xfId="5928"/>
    <cellStyle name="Normal 37 5" xfId="5929"/>
    <cellStyle name="Normal 38" xfId="5930"/>
    <cellStyle name="Normal 38 2" xfId="5931"/>
    <cellStyle name="Normal 38 2 2" xfId="5932"/>
    <cellStyle name="Normal 38 2 3" xfId="5933"/>
    <cellStyle name="Normal 38 3" xfId="5934"/>
    <cellStyle name="Normal 38 3 2" xfId="5935"/>
    <cellStyle name="Normal 38 4" xfId="5936"/>
    <cellStyle name="Normal 38 5" xfId="5937"/>
    <cellStyle name="Normal 39" xfId="5938"/>
    <cellStyle name="Normal 39 2" xfId="5939"/>
    <cellStyle name="Normal 39 2 2" xfId="5940"/>
    <cellStyle name="Normal 39 2 3" xfId="5941"/>
    <cellStyle name="Normal 39 3" xfId="5942"/>
    <cellStyle name="Normal 39 3 2" xfId="5943"/>
    <cellStyle name="Normal 39 4" xfId="5944"/>
    <cellStyle name="Normal 39 5" xfId="5945"/>
    <cellStyle name="Normal 4" xfId="5946"/>
    <cellStyle name="Normal 4 2" xfId="5947"/>
    <cellStyle name="Normal 4 2 2" xfId="5948"/>
    <cellStyle name="Normal 4 2 2 2" xfId="5949"/>
    <cellStyle name="Normal 4 2 2 3" xfId="5950"/>
    <cellStyle name="Normal 4 2 3" xfId="5951"/>
    <cellStyle name="Normal 4 2 3 2" xfId="5952"/>
    <cellStyle name="Normal 4 2 4" xfId="5953"/>
    <cellStyle name="Normal 4 2 5" xfId="5954"/>
    <cellStyle name="Normal 4 3" xfId="5955"/>
    <cellStyle name="Normal 4 3 2" xfId="5956"/>
    <cellStyle name="Normal 4 4" xfId="5957"/>
    <cellStyle name="Normal 40" xfId="5958"/>
    <cellStyle name="Normal 41" xfId="5959"/>
    <cellStyle name="Normal 41 2" xfId="5960"/>
    <cellStyle name="Normal 41 2 2" xfId="5961"/>
    <cellStyle name="Normal 41 3" xfId="5962"/>
    <cellStyle name="Normal 41 3 2" xfId="5963"/>
    <cellStyle name="Normal 41 4" xfId="5964"/>
    <cellStyle name="Normal 41 4 2" xfId="5965"/>
    <cellStyle name="Normal 42" xfId="5966"/>
    <cellStyle name="Normal 42 2" xfId="5967"/>
    <cellStyle name="Normal 42 2 2" xfId="5968"/>
    <cellStyle name="Normal 42 2 2 2" xfId="5969"/>
    <cellStyle name="Normal 42 2 3" xfId="5970"/>
    <cellStyle name="Normal 42 3" xfId="5971"/>
    <cellStyle name="Normal 42 3 2" xfId="5972"/>
    <cellStyle name="Normal 42 4" xfId="5973"/>
    <cellStyle name="Normal 42 4 2" xfId="5974"/>
    <cellStyle name="Normal 42 5" xfId="5975"/>
    <cellStyle name="Normal 42 5 2" xfId="5976"/>
    <cellStyle name="Normal 43" xfId="5977"/>
    <cellStyle name="Normal 43 2" xfId="5978"/>
    <cellStyle name="Normal 43 3" xfId="5979"/>
    <cellStyle name="Normal 43 3 2" xfId="5980"/>
    <cellStyle name="Normal 44" xfId="5981"/>
    <cellStyle name="Normal 44 2" xfId="5982"/>
    <cellStyle name="Normal 44 2 2" xfId="5983"/>
    <cellStyle name="Normal 44 2 2 2" xfId="5984"/>
    <cellStyle name="Normal 44 2 3" xfId="5985"/>
    <cellStyle name="Normal 44 2 4" xfId="5986"/>
    <cellStyle name="Normal 44 3" xfId="5987"/>
    <cellStyle name="Normal 44 3 2" xfId="5988"/>
    <cellStyle name="Normal 44 3 3" xfId="5989"/>
    <cellStyle name="Normal 44 4" xfId="5990"/>
    <cellStyle name="Normal 44 4 2" xfId="5991"/>
    <cellStyle name="Normal 44 5" xfId="5992"/>
    <cellStyle name="Normal 44 5 2" xfId="5993"/>
    <cellStyle name="Normal 45" xfId="5994"/>
    <cellStyle name="Normal 45 2" xfId="5995"/>
    <cellStyle name="Normal 45 2 2" xfId="5996"/>
    <cellStyle name="Normal 45 3" xfId="5997"/>
    <cellStyle name="Normal 45 4" xfId="5998"/>
    <cellStyle name="Normal 45 5" xfId="5999"/>
    <cellStyle name="Normal 46" xfId="6000"/>
    <cellStyle name="Normal 46 2" xfId="6001"/>
    <cellStyle name="Normal 46 2 2" xfId="6002"/>
    <cellStyle name="Normal 46 2 3" xfId="6003"/>
    <cellStyle name="Normal 46 3" xfId="6004"/>
    <cellStyle name="Normal 46 4" xfId="6005"/>
    <cellStyle name="Normal 46 5" xfId="6006"/>
    <cellStyle name="Normal 47" xfId="6007"/>
    <cellStyle name="Normal 47 2" xfId="6008"/>
    <cellStyle name="Normal 47 2 2" xfId="6009"/>
    <cellStyle name="Normal 47 3" xfId="6010"/>
    <cellStyle name="Normal 47 3 2" xfId="6011"/>
    <cellStyle name="Normal 47 4" xfId="6012"/>
    <cellStyle name="Normal 47 4 2" xfId="6013"/>
    <cellStyle name="Normal 48" xfId="6014"/>
    <cellStyle name="Normal 48 2" xfId="6015"/>
    <cellStyle name="Normal 48 2 2" xfId="6016"/>
    <cellStyle name="Normal 48 3" xfId="6017"/>
    <cellStyle name="Normal 48 3 2" xfId="6018"/>
    <cellStyle name="Normal 48 4" xfId="6019"/>
    <cellStyle name="Normal 48 4 2" xfId="6020"/>
    <cellStyle name="Normal 49" xfId="6021"/>
    <cellStyle name="Normal 49 2" xfId="6022"/>
    <cellStyle name="Normal 49 2 2" xfId="6023"/>
    <cellStyle name="Normal 49 3" xfId="6024"/>
    <cellStyle name="Normal 49 3 2" xfId="6025"/>
    <cellStyle name="Normal 49 4" xfId="6026"/>
    <cellStyle name="Normal 49 4 2" xfId="6027"/>
    <cellStyle name="Normal 5" xfId="6028"/>
    <cellStyle name="Normal 5 2" xfId="6029"/>
    <cellStyle name="Normal 5 2 2" xfId="6030"/>
    <cellStyle name="Normal 5 3" xfId="6031"/>
    <cellStyle name="Normal 50" xfId="6032"/>
    <cellStyle name="Normal 50 2" xfId="6033"/>
    <cellStyle name="Normal 50 2 2" xfId="6034"/>
    <cellStyle name="Normal 50 3" xfId="6035"/>
    <cellStyle name="Normal 50 3 2" xfId="6036"/>
    <cellStyle name="Normal 50 4" xfId="6037"/>
    <cellStyle name="Normal 50 4 2" xfId="6038"/>
    <cellStyle name="Normal 51" xfId="6039"/>
    <cellStyle name="Normal 51 2" xfId="6040"/>
    <cellStyle name="Normal 51 2 2" xfId="6041"/>
    <cellStyle name="Normal 51 2 3" xfId="6042"/>
    <cellStyle name="Normal 51 3" xfId="6043"/>
    <cellStyle name="Normal 51 4" xfId="6044"/>
    <cellStyle name="Normal 51 5" xfId="6045"/>
    <cellStyle name="Normal 52" xfId="6046"/>
    <cellStyle name="Normal 53" xfId="6047"/>
    <cellStyle name="Normal 53 2" xfId="6048"/>
    <cellStyle name="Normal 53 3" xfId="6049"/>
    <cellStyle name="Normal 53 3 2" xfId="6050"/>
    <cellStyle name="Normal 53 4" xfId="6051"/>
    <cellStyle name="Normal 54" xfId="6052"/>
    <cellStyle name="Normal 54 2" xfId="6053"/>
    <cellStyle name="Normal 54 3" xfId="6054"/>
    <cellStyle name="Normal 54 3 2" xfId="6055"/>
    <cellStyle name="Normal 54 4" xfId="6056"/>
    <cellStyle name="Normal 55" xfId="6057"/>
    <cellStyle name="Normal 55 2" xfId="6058"/>
    <cellStyle name="Normal 55 2 2" xfId="6059"/>
    <cellStyle name="Normal 55 3" xfId="6060"/>
    <cellStyle name="Normal 56" xfId="6061"/>
    <cellStyle name="Normal 56 2" xfId="6062"/>
    <cellStyle name="Normal 56 2 2" xfId="6063"/>
    <cellStyle name="Normal 56 3" xfId="6064"/>
    <cellStyle name="Normal 57" xfId="6065"/>
    <cellStyle name="Normal 57 2" xfId="6066"/>
    <cellStyle name="Normal 58" xfId="6067"/>
    <cellStyle name="Normal 58 2" xfId="6068"/>
    <cellStyle name="Normal 59" xfId="6069"/>
    <cellStyle name="Normal 59 2" xfId="6070"/>
    <cellStyle name="Normal 6" xfId="6071"/>
    <cellStyle name="Normal 6 2" xfId="6072"/>
    <cellStyle name="Normal 6 2 2" xfId="6073"/>
    <cellStyle name="Normal 6 2 2 2" xfId="6074"/>
    <cellStyle name="Normal 6 2 3" xfId="6075"/>
    <cellStyle name="Normal 6_2010 PTC's Sept10_Aug11 (Version 4)" xfId="6076"/>
    <cellStyle name="Normal 60" xfId="6077"/>
    <cellStyle name="Normal 60 2" xfId="6078"/>
    <cellStyle name="Normal 61" xfId="6079"/>
    <cellStyle name="Normal 61 2" xfId="6080"/>
    <cellStyle name="Normal 62" xfId="6081"/>
    <cellStyle name="Normal 62 2" xfId="6082"/>
    <cellStyle name="Normal 63" xfId="6083"/>
    <cellStyle name="Normal 63 2" xfId="6084"/>
    <cellStyle name="Normal 64" xfId="6085"/>
    <cellStyle name="Normal 64 2" xfId="6086"/>
    <cellStyle name="Normal 65" xfId="6087"/>
    <cellStyle name="Normal 65 2" xfId="6088"/>
    <cellStyle name="Normal 66" xfId="6089"/>
    <cellStyle name="Normal 66 2" xfId="6090"/>
    <cellStyle name="Normal 67" xfId="6091"/>
    <cellStyle name="Normal 67 2" xfId="6092"/>
    <cellStyle name="Normal 68" xfId="6093"/>
    <cellStyle name="Normal 68 2" xfId="6094"/>
    <cellStyle name="Normal 69" xfId="6095"/>
    <cellStyle name="Normal 69 2" xfId="6096"/>
    <cellStyle name="Normal 7" xfId="6097"/>
    <cellStyle name="Normal 7 2" xfId="6098"/>
    <cellStyle name="Normal 7 2 2" xfId="6099"/>
    <cellStyle name="Normal 7 2 2 2" xfId="6100"/>
    <cellStyle name="Normal 7 2 3" xfId="6101"/>
    <cellStyle name="Normal 70" xfId="6102"/>
    <cellStyle name="Normal 70 2" xfId="6103"/>
    <cellStyle name="Normal 71" xfId="6104"/>
    <cellStyle name="Normal 71 2" xfId="6105"/>
    <cellStyle name="Normal 72" xfId="6106"/>
    <cellStyle name="Normal 72 2" xfId="6107"/>
    <cellStyle name="Normal 73" xfId="6108"/>
    <cellStyle name="Normal 73 2" xfId="6109"/>
    <cellStyle name="Normal 74" xfId="6110"/>
    <cellStyle name="Normal 75" xfId="6111"/>
    <cellStyle name="Normal 76" xfId="6112"/>
    <cellStyle name="Normal 77" xfId="6113"/>
    <cellStyle name="Normal 78" xfId="6114"/>
    <cellStyle name="Normal 79" xfId="6115"/>
    <cellStyle name="Normal 8" xfId="6116"/>
    <cellStyle name="Normal 8 2" xfId="6117"/>
    <cellStyle name="Normal 8 2 2" xfId="6118"/>
    <cellStyle name="Normal 8 2 2 2" xfId="6119"/>
    <cellStyle name="Normal 8 2 3" xfId="6120"/>
    <cellStyle name="Normal 80" xfId="6121"/>
    <cellStyle name="Normal 81" xfId="6122"/>
    <cellStyle name="Normal 82" xfId="6123"/>
    <cellStyle name="Normal 83" xfId="6124"/>
    <cellStyle name="Normal 84" xfId="6125"/>
    <cellStyle name="Normal 85" xfId="6126"/>
    <cellStyle name="Normal 86" xfId="6127"/>
    <cellStyle name="Normal 87" xfId="6128"/>
    <cellStyle name="Normal 88" xfId="6129"/>
    <cellStyle name="Normal 89" xfId="6130"/>
    <cellStyle name="Normal 9" xfId="6131"/>
    <cellStyle name="Normal 9 2" xfId="6132"/>
    <cellStyle name="Normal 9 2 2" xfId="6133"/>
    <cellStyle name="Normal 9 2 2 2" xfId="6134"/>
    <cellStyle name="Normal 9 2 3" xfId="6135"/>
    <cellStyle name="Normal 90" xfId="6136"/>
    <cellStyle name="Normal 91" xfId="6137"/>
    <cellStyle name="Normal 92" xfId="6138"/>
    <cellStyle name="Normal 93" xfId="6139"/>
    <cellStyle name="Normal 94" xfId="6140"/>
    <cellStyle name="Normal 95" xfId="6141"/>
    <cellStyle name="Normal 96" xfId="6142"/>
    <cellStyle name="Normal 97" xfId="6143"/>
    <cellStyle name="Normal 98" xfId="6144"/>
    <cellStyle name="Normal 99" xfId="6145"/>
    <cellStyle name="Note 10" xfId="6146"/>
    <cellStyle name="Note 10 2" xfId="6147"/>
    <cellStyle name="Note 11" xfId="6148"/>
    <cellStyle name="Note 11 2" xfId="6149"/>
    <cellStyle name="Note 12" xfId="6150"/>
    <cellStyle name="Note 12 2" xfId="6151"/>
    <cellStyle name="Note 12 3" xfId="6152"/>
    <cellStyle name="Note 12 3 2" xfId="6153"/>
    <cellStyle name="Note 12 4" xfId="6154"/>
    <cellStyle name="Note 2" xfId="6155"/>
    <cellStyle name="Note 2 2" xfId="6156"/>
    <cellStyle name="Note 3" xfId="6157"/>
    <cellStyle name="Note 4" xfId="6158"/>
    <cellStyle name="Note 5" xfId="6159"/>
    <cellStyle name="Note 6" xfId="6160"/>
    <cellStyle name="Note 7" xfId="6161"/>
    <cellStyle name="Note 8" xfId="6162"/>
    <cellStyle name="Note 9" xfId="6163"/>
    <cellStyle name="Output 2" xfId="6164"/>
    <cellStyle name="Output 2 2" xfId="6165"/>
    <cellStyle name="Output 3" xfId="6166"/>
    <cellStyle name="Output 3 2" xfId="6167"/>
    <cellStyle name="Output 3 3" xfId="6168"/>
    <cellStyle name="Output 3 4" xfId="6169"/>
    <cellStyle name="Percen - Style1" xfId="6170"/>
    <cellStyle name="Percen - Style2" xfId="6171"/>
    <cellStyle name="Percen - Style3" xfId="6172"/>
    <cellStyle name="Percen - Style3 2" xfId="6173"/>
    <cellStyle name="Percent" xfId="3" builtinId="5"/>
    <cellStyle name="Percent [2]" xfId="6174"/>
    <cellStyle name="Percent [2] 2" xfId="6175"/>
    <cellStyle name="Percent [2] 2 2" xfId="6176"/>
    <cellStyle name="Percent [2] 2 2 2" xfId="6177"/>
    <cellStyle name="Percent [2] 2 3" xfId="6178"/>
    <cellStyle name="Percent [2] 3" xfId="6179"/>
    <cellStyle name="Percent [2] 3 2" xfId="6180"/>
    <cellStyle name="Percent [2] 3 2 2" xfId="6181"/>
    <cellStyle name="Percent [2] 3 3" xfId="6182"/>
    <cellStyle name="Percent [2] 3 3 2" xfId="6183"/>
    <cellStyle name="Percent [2] 3 4" xfId="6184"/>
    <cellStyle name="Percent [2] 3 4 2" xfId="6185"/>
    <cellStyle name="Percent [2] 4" xfId="6186"/>
    <cellStyle name="Percent [2] 4 2" xfId="6187"/>
    <cellStyle name="Percent [2] 5" xfId="6188"/>
    <cellStyle name="Percent 10" xfId="6189"/>
    <cellStyle name="Percent 10 2" xfId="6190"/>
    <cellStyle name="Percent 10 3" xfId="6191"/>
    <cellStyle name="Percent 10 3 2" xfId="6192"/>
    <cellStyle name="Percent 11" xfId="6193"/>
    <cellStyle name="Percent 11 2" xfId="6194"/>
    <cellStyle name="Percent 11 2 2" xfId="6195"/>
    <cellStyle name="Percent 11 3" xfId="6196"/>
    <cellStyle name="Percent 11 3 2" xfId="6197"/>
    <cellStyle name="Percent 11 4" xfId="6198"/>
    <cellStyle name="Percent 11 4 2" xfId="6199"/>
    <cellStyle name="Percent 12" xfId="6200"/>
    <cellStyle name="Percent 12 2" xfId="6201"/>
    <cellStyle name="Percent 12 2 2" xfId="6202"/>
    <cellStyle name="Percent 12 2 2 2" xfId="6203"/>
    <cellStyle name="Percent 12 2 3" xfId="6204"/>
    <cellStyle name="Percent 12 3" xfId="6205"/>
    <cellStyle name="Percent 12 3 2" xfId="6206"/>
    <cellStyle name="Percent 12 4" xfId="6207"/>
    <cellStyle name="Percent 12 4 2" xfId="6208"/>
    <cellStyle name="Percent 12 5" xfId="6209"/>
    <cellStyle name="Percent 12 5 2" xfId="6210"/>
    <cellStyle name="Percent 13" xfId="6211"/>
    <cellStyle name="Percent 13 2" xfId="6212"/>
    <cellStyle name="Percent 13 2 2" xfId="6213"/>
    <cellStyle name="Percent 13 2 3" xfId="6214"/>
    <cellStyle name="Percent 13 3" xfId="6215"/>
    <cellStyle name="Percent 13 3 2" xfId="6216"/>
    <cellStyle name="Percent 13 4" xfId="6217"/>
    <cellStyle name="Percent 13 5" xfId="6218"/>
    <cellStyle name="Percent 14" xfId="6219"/>
    <cellStyle name="Percent 14 2" xfId="6220"/>
    <cellStyle name="Percent 14 2 2" xfId="6221"/>
    <cellStyle name="Percent 14 3" xfId="6222"/>
    <cellStyle name="Percent 14 4" xfId="6223"/>
    <cellStyle name="Percent 14 4 2" xfId="6224"/>
    <cellStyle name="Percent 14 5" xfId="6225"/>
    <cellStyle name="Percent 15" xfId="6226"/>
    <cellStyle name="Percent 15 2" xfId="6227"/>
    <cellStyle name="Percent 15 2 2" xfId="6228"/>
    <cellStyle name="Percent 15 2 3" xfId="6229"/>
    <cellStyle name="Percent 15 2 4" xfId="6230"/>
    <cellStyle name="Percent 15 3" xfId="6231"/>
    <cellStyle name="Percent 15 3 2" xfId="6232"/>
    <cellStyle name="Percent 15 4" xfId="6233"/>
    <cellStyle name="Percent 15 4 2" xfId="6234"/>
    <cellStyle name="Percent 15 5" xfId="6235"/>
    <cellStyle name="Percent 15 6" xfId="6236"/>
    <cellStyle name="Percent 16" xfId="6237"/>
    <cellStyle name="Percent 16 2" xfId="6238"/>
    <cellStyle name="Percent 16 2 2" xfId="6239"/>
    <cellStyle name="Percent 16 3" xfId="6240"/>
    <cellStyle name="Percent 16 3 2" xfId="6241"/>
    <cellStyle name="Percent 16 4" xfId="6242"/>
    <cellStyle name="Percent 16 4 2" xfId="6243"/>
    <cellStyle name="Percent 17" xfId="6244"/>
    <cellStyle name="Percent 17 2" xfId="6245"/>
    <cellStyle name="Percent 17 2 2" xfId="6246"/>
    <cellStyle name="Percent 17 3" xfId="6247"/>
    <cellStyle name="Percent 17 3 2" xfId="6248"/>
    <cellStyle name="Percent 17 4" xfId="6249"/>
    <cellStyle name="Percent 17 4 2" xfId="6250"/>
    <cellStyle name="Percent 18" xfId="6251"/>
    <cellStyle name="Percent 18 2" xfId="6252"/>
    <cellStyle name="Percent 18 2 2" xfId="6253"/>
    <cellStyle name="Percent 18 3" xfId="6254"/>
    <cellStyle name="Percent 18 3 2" xfId="6255"/>
    <cellStyle name="Percent 18 4" xfId="6256"/>
    <cellStyle name="Percent 18 4 2" xfId="6257"/>
    <cellStyle name="Percent 19" xfId="6258"/>
    <cellStyle name="Percent 19 2" xfId="6259"/>
    <cellStyle name="Percent 19 2 2" xfId="6260"/>
    <cellStyle name="Percent 19 3" xfId="6261"/>
    <cellStyle name="Percent 19 3 2" xfId="6262"/>
    <cellStyle name="Percent 19 4" xfId="6263"/>
    <cellStyle name="Percent 19 4 2" xfId="6264"/>
    <cellStyle name="Percent 2" xfId="6265"/>
    <cellStyle name="Percent 2 2" xfId="6266"/>
    <cellStyle name="Percent 2 2 2" xfId="6267"/>
    <cellStyle name="Percent 2 2 2 2" xfId="6268"/>
    <cellStyle name="Percent 2 2 3" xfId="6269"/>
    <cellStyle name="Percent 2 3" xfId="6270"/>
    <cellStyle name="Percent 2 3 2" xfId="6271"/>
    <cellStyle name="Percent 2 4" xfId="6272"/>
    <cellStyle name="Percent 2 4 2" xfId="6273"/>
    <cellStyle name="Percent 2 5" xfId="6274"/>
    <cellStyle name="Percent 20" xfId="6275"/>
    <cellStyle name="Percent 20 2" xfId="6276"/>
    <cellStyle name="Percent 20 2 2" xfId="6277"/>
    <cellStyle name="Percent 20 2 3" xfId="6278"/>
    <cellStyle name="Percent 20 2 4" xfId="6279"/>
    <cellStyle name="Percent 20 3" xfId="6280"/>
    <cellStyle name="Percent 20 4" xfId="6281"/>
    <cellStyle name="Percent 20 5" xfId="6282"/>
    <cellStyle name="Percent 21" xfId="6283"/>
    <cellStyle name="Percent 21 2" xfId="6284"/>
    <cellStyle name="Percent 21 3" xfId="6285"/>
    <cellStyle name="Percent 22" xfId="6286"/>
    <cellStyle name="Percent 22 2" xfId="6287"/>
    <cellStyle name="Percent 22 3" xfId="6288"/>
    <cellStyle name="Percent 22 3 2" xfId="6289"/>
    <cellStyle name="Percent 22 4" xfId="6290"/>
    <cellStyle name="Percent 23" xfId="6291"/>
    <cellStyle name="Percent 23 2" xfId="6292"/>
    <cellStyle name="Percent 23 3" xfId="6293"/>
    <cellStyle name="Percent 23 3 2" xfId="6294"/>
    <cellStyle name="Percent 23 4" xfId="6295"/>
    <cellStyle name="Percent 24" xfId="6296"/>
    <cellStyle name="Percent 24 2" xfId="6297"/>
    <cellStyle name="Percent 24 2 2" xfId="6298"/>
    <cellStyle name="Percent 24 3" xfId="6299"/>
    <cellStyle name="Percent 24 3 2" xfId="6300"/>
    <cellStyle name="Percent 24 4" xfId="6301"/>
    <cellStyle name="Percent 24 4 2" xfId="6302"/>
    <cellStyle name="Percent 24 5" xfId="6303"/>
    <cellStyle name="Percent 25" xfId="6304"/>
    <cellStyle name="Percent 25 2" xfId="6305"/>
    <cellStyle name="Percent 25 2 2" xfId="6306"/>
    <cellStyle name="Percent 25 3" xfId="6307"/>
    <cellStyle name="Percent 26" xfId="6308"/>
    <cellStyle name="Percent 26 2" xfId="6309"/>
    <cellStyle name="Percent 27" xfId="6310"/>
    <cellStyle name="Percent 27 2" xfId="6311"/>
    <cellStyle name="Percent 28" xfId="6312"/>
    <cellStyle name="Percent 28 2" xfId="6313"/>
    <cellStyle name="Percent 29" xfId="6314"/>
    <cellStyle name="Percent 29 2" xfId="6315"/>
    <cellStyle name="Percent 3" xfId="6316"/>
    <cellStyle name="Percent 3 2" xfId="6317"/>
    <cellStyle name="Percent 3 2 2" xfId="6318"/>
    <cellStyle name="Percent 3 2 2 2" xfId="6319"/>
    <cellStyle name="Percent 3 2 3" xfId="6320"/>
    <cellStyle name="Percent 3 3" xfId="6321"/>
    <cellStyle name="Percent 3 3 2" xfId="6322"/>
    <cellStyle name="Percent 3 4" xfId="6323"/>
    <cellStyle name="Percent 30" xfId="6324"/>
    <cellStyle name="Percent 30 2" xfId="6325"/>
    <cellStyle name="Percent 31" xfId="6326"/>
    <cellStyle name="Percent 31 2" xfId="6327"/>
    <cellStyle name="Percent 32" xfId="6328"/>
    <cellStyle name="Percent 32 2" xfId="6329"/>
    <cellStyle name="Percent 33" xfId="6330"/>
    <cellStyle name="Percent 33 2" xfId="6331"/>
    <cellStyle name="Percent 34" xfId="6332"/>
    <cellStyle name="Percent 34 2" xfId="6333"/>
    <cellStyle name="Percent 35" xfId="6334"/>
    <cellStyle name="Percent 35 2" xfId="6335"/>
    <cellStyle name="Percent 36" xfId="6336"/>
    <cellStyle name="Percent 36 2" xfId="6337"/>
    <cellStyle name="Percent 37" xfId="6338"/>
    <cellStyle name="Percent 37 2" xfId="6339"/>
    <cellStyle name="Percent 38" xfId="6340"/>
    <cellStyle name="Percent 38 2" xfId="6341"/>
    <cellStyle name="Percent 39" xfId="6342"/>
    <cellStyle name="Percent 39 2" xfId="6343"/>
    <cellStyle name="Percent 4" xfId="6344"/>
    <cellStyle name="Percent 4 2" xfId="6345"/>
    <cellStyle name="Percent 4 2 2" xfId="6346"/>
    <cellStyle name="Percent 4 2 3" xfId="6347"/>
    <cellStyle name="Percent 4 2 3 2" xfId="6348"/>
    <cellStyle name="Percent 4 2 4" xfId="6349"/>
    <cellStyle name="Percent 4 3" xfId="6350"/>
    <cellStyle name="Percent 4 3 2" xfId="6351"/>
    <cellStyle name="Percent 4 4" xfId="6352"/>
    <cellStyle name="Percent 40" xfId="6353"/>
    <cellStyle name="Percent 40 2" xfId="6354"/>
    <cellStyle name="Percent 41" xfId="6355"/>
    <cellStyle name="Percent 41 2" xfId="6356"/>
    <cellStyle name="Percent 42" xfId="6357"/>
    <cellStyle name="Percent 42 2" xfId="6358"/>
    <cellStyle name="Percent 43" xfId="6359"/>
    <cellStyle name="Percent 43 2" xfId="6360"/>
    <cellStyle name="Percent 44" xfId="6361"/>
    <cellStyle name="Percent 44 2" xfId="6362"/>
    <cellStyle name="Percent 45" xfId="6363"/>
    <cellStyle name="Percent 45 2" xfId="6364"/>
    <cellStyle name="Percent 46" xfId="6365"/>
    <cellStyle name="Percent 47" xfId="6366"/>
    <cellStyle name="Percent 48" xfId="6367"/>
    <cellStyle name="Percent 49" xfId="6368"/>
    <cellStyle name="Percent 5" xfId="6369"/>
    <cellStyle name="Percent 5 2" xfId="6370"/>
    <cellStyle name="Percent 5 2 2" xfId="6371"/>
    <cellStyle name="Percent 5 3" xfId="6372"/>
    <cellStyle name="Percent 50" xfId="6373"/>
    <cellStyle name="Percent 51" xfId="6374"/>
    <cellStyle name="Percent 52" xfId="6375"/>
    <cellStyle name="Percent 53" xfId="6376"/>
    <cellStyle name="Percent 54" xfId="6377"/>
    <cellStyle name="Percent 55" xfId="6378"/>
    <cellStyle name="Percent 56" xfId="6379"/>
    <cellStyle name="Percent 57" xfId="6380"/>
    <cellStyle name="Percent 58" xfId="6381"/>
    <cellStyle name="Percent 59" xfId="6382"/>
    <cellStyle name="Percent 6" xfId="6383"/>
    <cellStyle name="Percent 6 2" xfId="6384"/>
    <cellStyle name="Percent 6 2 2" xfId="6385"/>
    <cellStyle name="Percent 6 2 2 2" xfId="6386"/>
    <cellStyle name="Percent 6 2 3" xfId="6387"/>
    <cellStyle name="Percent 6 3" xfId="6388"/>
    <cellStyle name="Percent 6 3 2" xfId="6389"/>
    <cellStyle name="Percent 6 4" xfId="6390"/>
    <cellStyle name="Percent 60" xfId="6391"/>
    <cellStyle name="Percent 61" xfId="6392"/>
    <cellStyle name="Percent 62" xfId="6393"/>
    <cellStyle name="Percent 63" xfId="6394"/>
    <cellStyle name="Percent 64" xfId="6395"/>
    <cellStyle name="Percent 65" xfId="6396"/>
    <cellStyle name="Percent 66" xfId="6397"/>
    <cellStyle name="Percent 67" xfId="6398"/>
    <cellStyle name="Percent 68" xfId="6399"/>
    <cellStyle name="Percent 69" xfId="6400"/>
    <cellStyle name="Percent 7" xfId="6401"/>
    <cellStyle name="Percent 7 2" xfId="6402"/>
    <cellStyle name="Percent 7 3" xfId="6403"/>
    <cellStyle name="Percent 7 3 2" xfId="6404"/>
    <cellStyle name="Percent 7 3 3" xfId="6405"/>
    <cellStyle name="Percent 7 3 4" xfId="6406"/>
    <cellStyle name="Percent 7 4" xfId="6407"/>
    <cellStyle name="Percent 7 4 2" xfId="6408"/>
    <cellStyle name="Percent 7 5" xfId="6409"/>
    <cellStyle name="Percent 7 5 2" xfId="6410"/>
    <cellStyle name="Percent 7 6" xfId="6411"/>
    <cellStyle name="Percent 7 7" xfId="6412"/>
    <cellStyle name="Percent 7 8" xfId="6413"/>
    <cellStyle name="Percent 70" xfId="6414"/>
    <cellStyle name="Percent 71" xfId="6415"/>
    <cellStyle name="Percent 72" xfId="6416"/>
    <cellStyle name="Percent 73" xfId="6417"/>
    <cellStyle name="Percent 74" xfId="6418"/>
    <cellStyle name="Percent 75" xfId="6419"/>
    <cellStyle name="Percent 76" xfId="6420"/>
    <cellStyle name="Percent 77" xfId="6421"/>
    <cellStyle name="Percent 78" xfId="6422"/>
    <cellStyle name="Percent 79" xfId="6423"/>
    <cellStyle name="Percent 8" xfId="6424"/>
    <cellStyle name="Percent 80" xfId="6425"/>
    <cellStyle name="Percent 81" xfId="6426"/>
    <cellStyle name="Percent 82" xfId="6427"/>
    <cellStyle name="Percent 9" xfId="6428"/>
    <cellStyle name="Percent 9 2" xfId="6429"/>
    <cellStyle name="Percent 9 2 2" xfId="6430"/>
    <cellStyle name="Percent 9 3" xfId="6431"/>
    <cellStyle name="Processing" xfId="6432"/>
    <cellStyle name="Processing 2" xfId="6433"/>
    <cellStyle name="Processing 2 2" xfId="6434"/>
    <cellStyle name="Processing 3" xfId="6435"/>
    <cellStyle name="PSChar" xfId="6436"/>
    <cellStyle name="PSChar 2" xfId="6437"/>
    <cellStyle name="PSDate" xfId="6438"/>
    <cellStyle name="PSDate 2" xfId="6439"/>
    <cellStyle name="PSDec" xfId="6440"/>
    <cellStyle name="PSDec 2" xfId="6441"/>
    <cellStyle name="PSHeading" xfId="6442"/>
    <cellStyle name="PSHeading 2" xfId="6443"/>
    <cellStyle name="PSInt" xfId="6444"/>
    <cellStyle name="PSInt 2" xfId="6445"/>
    <cellStyle name="PSSpacer" xfId="6446"/>
    <cellStyle name="PSSpacer 2" xfId="6447"/>
    <cellStyle name="purple - Style8" xfId="6448"/>
    <cellStyle name="purple - Style8 2" xfId="6449"/>
    <cellStyle name="RED" xfId="6450"/>
    <cellStyle name="Red - Style7" xfId="6451"/>
    <cellStyle name="Red - Style7 2" xfId="6452"/>
    <cellStyle name="RED_04 07E Wild Horse Wind Expansion (C) (2)" xfId="6453"/>
    <cellStyle name="Report" xfId="6454"/>
    <cellStyle name="Report 2" xfId="6455"/>
    <cellStyle name="Report 2 2" xfId="6456"/>
    <cellStyle name="Report 3" xfId="6457"/>
    <cellStyle name="Report Bar" xfId="6458"/>
    <cellStyle name="Report Bar 2" xfId="6459"/>
    <cellStyle name="Report Bar 2 2" xfId="6460"/>
    <cellStyle name="Report Bar 3" xfId="6461"/>
    <cellStyle name="Report Heading" xfId="6462"/>
    <cellStyle name="Report Heading 2" xfId="6463"/>
    <cellStyle name="Report Percent" xfId="6464"/>
    <cellStyle name="Report Percent 2" xfId="6465"/>
    <cellStyle name="Report Percent 2 2" xfId="6466"/>
    <cellStyle name="Report Percent 2 2 2" xfId="6467"/>
    <cellStyle name="Report Percent 2 3" xfId="6468"/>
    <cellStyle name="Report Percent 3" xfId="6469"/>
    <cellStyle name="Report Percent 3 2" xfId="6470"/>
    <cellStyle name="Report Percent 3 2 2" xfId="6471"/>
    <cellStyle name="Report Percent 3 3" xfId="6472"/>
    <cellStyle name="Report Percent 3 3 2" xfId="6473"/>
    <cellStyle name="Report Percent 3 4" xfId="6474"/>
    <cellStyle name="Report Percent 3 4 2" xfId="6475"/>
    <cellStyle name="Report Percent 4" xfId="6476"/>
    <cellStyle name="Report Percent 4 2" xfId="6477"/>
    <cellStyle name="Report Percent 5" xfId="6478"/>
    <cellStyle name="Report Unit Cost" xfId="6479"/>
    <cellStyle name="Report Unit Cost 2" xfId="6480"/>
    <cellStyle name="Report Unit Cost 2 2" xfId="6481"/>
    <cellStyle name="Report Unit Cost 2 2 2" xfId="6482"/>
    <cellStyle name="Report Unit Cost 2 3" xfId="6483"/>
    <cellStyle name="Report Unit Cost 3" xfId="6484"/>
    <cellStyle name="Report Unit Cost 3 2" xfId="6485"/>
    <cellStyle name="Report Unit Cost 3 2 2" xfId="6486"/>
    <cellStyle name="Report Unit Cost 3 3" xfId="6487"/>
    <cellStyle name="Report Unit Cost 3 3 2" xfId="6488"/>
    <cellStyle name="Report Unit Cost 3 4" xfId="6489"/>
    <cellStyle name="Report Unit Cost 3 4 2" xfId="6490"/>
    <cellStyle name="Report Unit Cost 4" xfId="6491"/>
    <cellStyle name="Report Unit Cost 4 2" xfId="6492"/>
    <cellStyle name="Report Unit Cost 5" xfId="6493"/>
    <cellStyle name="Report_Adj Bench DR 3 for Initial Briefs (Electric)" xfId="6494"/>
    <cellStyle name="Reports" xfId="6495"/>
    <cellStyle name="Reports 2" xfId="6496"/>
    <cellStyle name="Reports Total" xfId="6497"/>
    <cellStyle name="Reports Total 2" xfId="6498"/>
    <cellStyle name="Reports Total 2 2" xfId="6499"/>
    <cellStyle name="Reports Total 3" xfId="6500"/>
    <cellStyle name="Reports Unit Cost Total" xfId="6501"/>
    <cellStyle name="Reports_16.37E Wild Horse Expansion DeferralRevwrkingfile SF" xfId="6502"/>
    <cellStyle name="RevList" xfId="6503"/>
    <cellStyle name="round100" xfId="6504"/>
    <cellStyle name="round100 2" xfId="6505"/>
    <cellStyle name="round100 2 2" xfId="6506"/>
    <cellStyle name="round100 2 2 2" xfId="6507"/>
    <cellStyle name="round100 2 3" xfId="6508"/>
    <cellStyle name="round100 3" xfId="6509"/>
    <cellStyle name="round100 3 2" xfId="6510"/>
    <cellStyle name="round100 3 2 2" xfId="6511"/>
    <cellStyle name="round100 3 3" xfId="6512"/>
    <cellStyle name="round100 3 3 2" xfId="6513"/>
    <cellStyle name="round100 3 4" xfId="6514"/>
    <cellStyle name="round100 3 4 2" xfId="6515"/>
    <cellStyle name="round100 4" xfId="6516"/>
    <cellStyle name="round100 4 2" xfId="6517"/>
    <cellStyle name="round100 5" xfId="6518"/>
    <cellStyle name="SAPBEXaggData" xfId="6519"/>
    <cellStyle name="SAPBEXaggDataEmph" xfId="6520"/>
    <cellStyle name="SAPBEXaggItem" xfId="6521"/>
    <cellStyle name="SAPBEXaggItemX" xfId="6522"/>
    <cellStyle name="SAPBEXchaText" xfId="6523"/>
    <cellStyle name="SAPBEXchaText 2" xfId="6524"/>
    <cellStyle name="SAPBEXchaText 2 2" xfId="6525"/>
    <cellStyle name="SAPBEXchaText 2 2 2" xfId="6526"/>
    <cellStyle name="SAPBEXchaText 2 3" xfId="6527"/>
    <cellStyle name="SAPBEXchaText 3" xfId="6528"/>
    <cellStyle name="SAPBEXchaText 3 2" xfId="6529"/>
    <cellStyle name="SAPBEXchaText 3 2 2" xfId="6530"/>
    <cellStyle name="SAPBEXchaText 3 3" xfId="6531"/>
    <cellStyle name="SAPBEXchaText 3 3 2" xfId="6532"/>
    <cellStyle name="SAPBEXchaText 3 4" xfId="6533"/>
    <cellStyle name="SAPBEXchaText 3 4 2" xfId="6534"/>
    <cellStyle name="SAPBEXchaText 4" xfId="6535"/>
    <cellStyle name="SAPBEXchaText 4 2" xfId="6536"/>
    <cellStyle name="SAPBEXchaText 5" xfId="6537"/>
    <cellStyle name="SAPBEXexcBad7" xfId="6538"/>
    <cellStyle name="SAPBEXexcBad8" xfId="6539"/>
    <cellStyle name="SAPBEXexcBad9" xfId="6540"/>
    <cellStyle name="SAPBEXexcCritical4" xfId="6541"/>
    <cellStyle name="SAPBEXexcCritical5" xfId="6542"/>
    <cellStyle name="SAPBEXexcCritical6" xfId="6543"/>
    <cellStyle name="SAPBEXexcGood1" xfId="6544"/>
    <cellStyle name="SAPBEXexcGood2" xfId="6545"/>
    <cellStyle name="SAPBEXexcGood3" xfId="6546"/>
    <cellStyle name="SAPBEXfilterDrill" xfId="6547"/>
    <cellStyle name="SAPBEXfilterItem" xfId="6548"/>
    <cellStyle name="SAPBEXfilterText" xfId="6549"/>
    <cellStyle name="SAPBEXformats" xfId="6550"/>
    <cellStyle name="SAPBEXformats 2" xfId="6551"/>
    <cellStyle name="SAPBEXformats 2 2" xfId="6552"/>
    <cellStyle name="SAPBEXformats 3" xfId="6553"/>
    <cellStyle name="SAPBEXheaderItem" xfId="6554"/>
    <cellStyle name="SAPBEXheaderText" xfId="6555"/>
    <cellStyle name="SAPBEXHLevel0" xfId="6556"/>
    <cellStyle name="SAPBEXHLevel0 2" xfId="6557"/>
    <cellStyle name="SAPBEXHLevel0 2 2" xfId="6558"/>
    <cellStyle name="SAPBEXHLevel0 3" xfId="6559"/>
    <cellStyle name="SAPBEXHLevel0X" xfId="6560"/>
    <cellStyle name="SAPBEXHLevel0X 2" xfId="6561"/>
    <cellStyle name="SAPBEXHLevel0X 2 2" xfId="6562"/>
    <cellStyle name="SAPBEXHLevel0X 2 2 2" xfId="6563"/>
    <cellStyle name="SAPBEXHLevel0X 2 3" xfId="6564"/>
    <cellStyle name="SAPBEXHLevel0X 3" xfId="6565"/>
    <cellStyle name="SAPBEXHLevel0X 3 2" xfId="6566"/>
    <cellStyle name="SAPBEXHLevel0X 3 2 2" xfId="6567"/>
    <cellStyle name="SAPBEXHLevel0X 3 3" xfId="6568"/>
    <cellStyle name="SAPBEXHLevel0X 3 3 2" xfId="6569"/>
    <cellStyle name="SAPBEXHLevel0X 3 4" xfId="6570"/>
    <cellStyle name="SAPBEXHLevel0X 3 4 2" xfId="6571"/>
    <cellStyle name="SAPBEXHLevel0X 4" xfId="6572"/>
    <cellStyle name="SAPBEXHLevel0X 4 2" xfId="6573"/>
    <cellStyle name="SAPBEXHLevel0X 5" xfId="6574"/>
    <cellStyle name="SAPBEXHLevel1" xfId="6575"/>
    <cellStyle name="SAPBEXHLevel1 2" xfId="6576"/>
    <cellStyle name="SAPBEXHLevel1 2 2" xfId="6577"/>
    <cellStyle name="SAPBEXHLevel1 3" xfId="6578"/>
    <cellStyle name="SAPBEXHLevel1X" xfId="6579"/>
    <cellStyle name="SAPBEXHLevel1X 2" xfId="6580"/>
    <cellStyle name="SAPBEXHLevel1X 2 2" xfId="6581"/>
    <cellStyle name="SAPBEXHLevel1X 3" xfId="6582"/>
    <cellStyle name="SAPBEXHLevel2" xfId="6583"/>
    <cellStyle name="SAPBEXHLevel2 2" xfId="6584"/>
    <cellStyle name="SAPBEXHLevel2 2 2" xfId="6585"/>
    <cellStyle name="SAPBEXHLevel2 3" xfId="6586"/>
    <cellStyle name="SAPBEXHLevel2X" xfId="6587"/>
    <cellStyle name="SAPBEXHLevel2X 2" xfId="6588"/>
    <cellStyle name="SAPBEXHLevel2X 2 2" xfId="6589"/>
    <cellStyle name="SAPBEXHLevel2X 3" xfId="6590"/>
    <cellStyle name="SAPBEXHLevel3" xfId="6591"/>
    <cellStyle name="SAPBEXHLevel3 2" xfId="6592"/>
    <cellStyle name="SAPBEXHLevel3 2 2" xfId="6593"/>
    <cellStyle name="SAPBEXHLevel3 3" xfId="6594"/>
    <cellStyle name="SAPBEXHLevel3X" xfId="6595"/>
    <cellStyle name="SAPBEXHLevel3X 2" xfId="6596"/>
    <cellStyle name="SAPBEXHLevel3X 2 2" xfId="6597"/>
    <cellStyle name="SAPBEXHLevel3X 3" xfId="6598"/>
    <cellStyle name="SAPBEXinputData" xfId="6599"/>
    <cellStyle name="SAPBEXinputData 2" xfId="6600"/>
    <cellStyle name="SAPBEXinputData 2 2" xfId="6601"/>
    <cellStyle name="SAPBEXinputData 3" xfId="6602"/>
    <cellStyle name="SAPBEXItemHeader" xfId="6603"/>
    <cellStyle name="SAPBEXresData" xfId="6604"/>
    <cellStyle name="SAPBEXresDataEmph" xfId="6605"/>
    <cellStyle name="SAPBEXresItem" xfId="6606"/>
    <cellStyle name="SAPBEXresItemX" xfId="6607"/>
    <cellStyle name="SAPBEXstdData" xfId="6608"/>
    <cellStyle name="SAPBEXstdDataEmph" xfId="6609"/>
    <cellStyle name="SAPBEXstdItem" xfId="6610"/>
    <cellStyle name="SAPBEXstdItem 2" xfId="6611"/>
    <cellStyle name="SAPBEXstdItem 2 2" xfId="6612"/>
    <cellStyle name="SAPBEXstdItem 2 2 2" xfId="6613"/>
    <cellStyle name="SAPBEXstdItem 2 3" xfId="6614"/>
    <cellStyle name="SAPBEXstdItem 3" xfId="6615"/>
    <cellStyle name="SAPBEXstdItem 3 2" xfId="6616"/>
    <cellStyle name="SAPBEXstdItem 3 2 2" xfId="6617"/>
    <cellStyle name="SAPBEXstdItem 3 3" xfId="6618"/>
    <cellStyle name="SAPBEXstdItem 3 3 2" xfId="6619"/>
    <cellStyle name="SAPBEXstdItem 3 4" xfId="6620"/>
    <cellStyle name="SAPBEXstdItem 3 4 2" xfId="6621"/>
    <cellStyle name="SAPBEXstdItem 4" xfId="6622"/>
    <cellStyle name="SAPBEXstdItem 4 2" xfId="6623"/>
    <cellStyle name="SAPBEXstdItem 5" xfId="6624"/>
    <cellStyle name="SAPBEXstdItemX" xfId="6625"/>
    <cellStyle name="SAPBEXstdItemX 2" xfId="6626"/>
    <cellStyle name="SAPBEXstdItemX 2 2" xfId="6627"/>
    <cellStyle name="SAPBEXstdItemX 2 2 2" xfId="6628"/>
    <cellStyle name="SAPBEXstdItemX 2 3" xfId="6629"/>
    <cellStyle name="SAPBEXstdItemX 3" xfId="6630"/>
    <cellStyle name="SAPBEXstdItemX 3 2" xfId="6631"/>
    <cellStyle name="SAPBEXstdItemX 3 2 2" xfId="6632"/>
    <cellStyle name="SAPBEXstdItemX 3 3" xfId="6633"/>
    <cellStyle name="SAPBEXstdItemX 3 3 2" xfId="6634"/>
    <cellStyle name="SAPBEXstdItemX 3 4" xfId="6635"/>
    <cellStyle name="SAPBEXstdItemX 3 4 2" xfId="6636"/>
    <cellStyle name="SAPBEXstdItemX 4" xfId="6637"/>
    <cellStyle name="SAPBEXstdItemX 4 2" xfId="6638"/>
    <cellStyle name="SAPBEXstdItemX 5" xfId="6639"/>
    <cellStyle name="SAPBEXtitle" xfId="6640"/>
    <cellStyle name="SAPBEXunassignedItem" xfId="6641"/>
    <cellStyle name="SAPBEXundefined" xfId="6642"/>
    <cellStyle name="shade" xfId="6643"/>
    <cellStyle name="shade 2" xfId="6644"/>
    <cellStyle name="shade 2 2" xfId="6645"/>
    <cellStyle name="shade 2 2 2" xfId="6646"/>
    <cellStyle name="shade 2 3" xfId="6647"/>
    <cellStyle name="shade 3" xfId="6648"/>
    <cellStyle name="shade 3 2" xfId="6649"/>
    <cellStyle name="shade 3 2 2" xfId="6650"/>
    <cellStyle name="shade 3 3" xfId="6651"/>
    <cellStyle name="shade 3 3 2" xfId="6652"/>
    <cellStyle name="shade 3 4" xfId="6653"/>
    <cellStyle name="shade 3 4 2" xfId="6654"/>
    <cellStyle name="shade 4" xfId="6655"/>
    <cellStyle name="shade 4 2" xfId="6656"/>
    <cellStyle name="shade 5" xfId="6657"/>
    <cellStyle name="Sheet Title" xfId="6658"/>
    <cellStyle name="StmtTtl1" xfId="6659"/>
    <cellStyle name="StmtTtl1 2" xfId="6660"/>
    <cellStyle name="StmtTtl1 2 2" xfId="6661"/>
    <cellStyle name="StmtTtl1 2 3" xfId="6662"/>
    <cellStyle name="StmtTtl1 3" xfId="6663"/>
    <cellStyle name="StmtTtl1 3 2" xfId="6664"/>
    <cellStyle name="StmtTtl1 3 3" xfId="6665"/>
    <cellStyle name="StmtTtl1 4" xfId="6666"/>
    <cellStyle name="StmtTtl1 4 2" xfId="6667"/>
    <cellStyle name="StmtTtl1 4 3" xfId="6668"/>
    <cellStyle name="StmtTtl1 5" xfId="6669"/>
    <cellStyle name="StmtTtl1_(C) WHE Proforma with ITC cash grant 10 Yr Amort_for deferral_102809" xfId="6670"/>
    <cellStyle name="StmtTtl2" xfId="6671"/>
    <cellStyle name="STYL1 - Style1" xfId="6672"/>
    <cellStyle name="Style 1" xfId="6673"/>
    <cellStyle name="Style 1 2" xfId="6674"/>
    <cellStyle name="Style 1 2 2" xfId="6675"/>
    <cellStyle name="Style 1 2 2 2" xfId="6676"/>
    <cellStyle name="Style 1 2 3" xfId="6677"/>
    <cellStyle name="Style 1 3" xfId="6678"/>
    <cellStyle name="Style 1 3 2" xfId="6679"/>
    <cellStyle name="Style 1 3 2 2" xfId="6680"/>
    <cellStyle name="Style 1 3 3" xfId="6681"/>
    <cellStyle name="Style 1 4" xfId="6682"/>
    <cellStyle name="Style 1 4 2" xfId="6683"/>
    <cellStyle name="Style 1 4 2 2" xfId="6684"/>
    <cellStyle name="Style 1 4 3" xfId="6685"/>
    <cellStyle name="Style 1 5" xfId="6686"/>
    <cellStyle name="Style 1 5 2" xfId="6687"/>
    <cellStyle name="Style 1 5 2 2" xfId="6688"/>
    <cellStyle name="Style 1 5 3" xfId="6689"/>
    <cellStyle name="Style 1 6" xfId="6690"/>
    <cellStyle name="Style 1 6 2" xfId="6691"/>
    <cellStyle name="Style 1 6 2 2" xfId="6692"/>
    <cellStyle name="Style 1 6 3" xfId="6693"/>
    <cellStyle name="Style 1 7" xfId="6694"/>
    <cellStyle name="Style 1_04.07E Wild Horse Wind Expansion" xfId="6695"/>
    <cellStyle name="Subtotal" xfId="6696"/>
    <cellStyle name="Sub-total" xfId="6697"/>
    <cellStyle name="Title 2" xfId="6698"/>
    <cellStyle name="Title 2 2" xfId="6699"/>
    <cellStyle name="Title 3" xfId="6700"/>
    <cellStyle name="Title 3 2" xfId="6701"/>
    <cellStyle name="Title 3 3" xfId="6702"/>
    <cellStyle name="Title 3 4" xfId="6703"/>
    <cellStyle name="Title: Major" xfId="6704"/>
    <cellStyle name="Title: Minor" xfId="6705"/>
    <cellStyle name="Title: Minor 2" xfId="6706"/>
    <cellStyle name="Title: Worksheet" xfId="6707"/>
    <cellStyle name="Total 2" xfId="6708"/>
    <cellStyle name="Total 2 2" xfId="6709"/>
    <cellStyle name="Total 2 3" xfId="6710"/>
    <cellStyle name="Total 2 3 2" xfId="6711"/>
    <cellStyle name="Total 2 3 3" xfId="6712"/>
    <cellStyle name="Total 2 3 4" xfId="6713"/>
    <cellStyle name="Total 3" xfId="6714"/>
    <cellStyle name="Total 3 2" xfId="6715"/>
    <cellStyle name="Total 3 3" xfId="6716"/>
    <cellStyle name="Total 3 4" xfId="6717"/>
    <cellStyle name="Total 4" xfId="6718"/>
    <cellStyle name="Total4 - Style4" xfId="6719"/>
    <cellStyle name="Total4 - Style4 2" xfId="6720"/>
    <cellStyle name="Warning Text 2" xfId="6721"/>
    <cellStyle name="Warning Text 2 2" xfId="6722"/>
    <cellStyle name="Warning Text 3" xfId="672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26" Type="http://schemas.openxmlformats.org/officeDocument/2006/relationships/externalLink" Target="externalLinks/externalLink22.xml"/><Relationship Id="rId39" Type="http://schemas.openxmlformats.org/officeDocument/2006/relationships/styles" Target="styles.xml"/><Relationship Id="rId21" Type="http://schemas.openxmlformats.org/officeDocument/2006/relationships/externalLink" Target="externalLinks/externalLink17.xml"/><Relationship Id="rId34" Type="http://schemas.openxmlformats.org/officeDocument/2006/relationships/externalLink" Target="externalLinks/externalLink30.xml"/><Relationship Id="rId42" Type="http://schemas.openxmlformats.org/officeDocument/2006/relationships/customXml" Target="../customXml/item1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9" Type="http://schemas.openxmlformats.org/officeDocument/2006/relationships/externalLink" Target="externalLinks/externalLink25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24" Type="http://schemas.openxmlformats.org/officeDocument/2006/relationships/externalLink" Target="externalLinks/externalLink20.xml"/><Relationship Id="rId32" Type="http://schemas.openxmlformats.org/officeDocument/2006/relationships/externalLink" Target="externalLinks/externalLink28.xml"/><Relationship Id="rId37" Type="http://schemas.openxmlformats.org/officeDocument/2006/relationships/externalLink" Target="externalLinks/externalLink33.xml"/><Relationship Id="rId40" Type="http://schemas.openxmlformats.org/officeDocument/2006/relationships/sharedStrings" Target="sharedStrings.xml"/><Relationship Id="rId45" Type="http://schemas.openxmlformats.org/officeDocument/2006/relationships/customXml" Target="../customXml/item4.xml"/><Relationship Id="rId5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1.xml"/><Relationship Id="rId23" Type="http://schemas.openxmlformats.org/officeDocument/2006/relationships/externalLink" Target="externalLinks/externalLink19.xml"/><Relationship Id="rId28" Type="http://schemas.openxmlformats.org/officeDocument/2006/relationships/externalLink" Target="externalLinks/externalLink24.xml"/><Relationship Id="rId36" Type="http://schemas.openxmlformats.org/officeDocument/2006/relationships/externalLink" Target="externalLinks/externalLink32.xml"/><Relationship Id="rId10" Type="http://schemas.openxmlformats.org/officeDocument/2006/relationships/externalLink" Target="externalLinks/externalLink6.xml"/><Relationship Id="rId19" Type="http://schemas.openxmlformats.org/officeDocument/2006/relationships/externalLink" Target="externalLinks/externalLink15.xml"/><Relationship Id="rId31" Type="http://schemas.openxmlformats.org/officeDocument/2006/relationships/externalLink" Target="externalLinks/externalLink27.xml"/><Relationship Id="rId44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Relationship Id="rId22" Type="http://schemas.openxmlformats.org/officeDocument/2006/relationships/externalLink" Target="externalLinks/externalLink18.xml"/><Relationship Id="rId27" Type="http://schemas.openxmlformats.org/officeDocument/2006/relationships/externalLink" Target="externalLinks/externalLink23.xml"/><Relationship Id="rId30" Type="http://schemas.openxmlformats.org/officeDocument/2006/relationships/externalLink" Target="externalLinks/externalLink26.xml"/><Relationship Id="rId35" Type="http://schemas.openxmlformats.org/officeDocument/2006/relationships/externalLink" Target="externalLinks/externalLink31.xml"/><Relationship Id="rId43" Type="http://schemas.openxmlformats.org/officeDocument/2006/relationships/customXml" Target="../customXml/item2.xml"/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5" Type="http://schemas.openxmlformats.org/officeDocument/2006/relationships/externalLink" Target="externalLinks/externalLink21.xml"/><Relationship Id="rId33" Type="http://schemas.openxmlformats.org/officeDocument/2006/relationships/externalLink" Target="externalLinks/externalLink29.xml"/><Relationship Id="rId38" Type="http://schemas.openxmlformats.org/officeDocument/2006/relationships/theme" Target="theme/theme1.xml"/><Relationship Id="rId20" Type="http://schemas.openxmlformats.org/officeDocument/2006/relationships/externalLink" Target="externalLinks/externalLink16.xml"/><Relationship Id="rId41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NT\Temporary%20Internet%20Files\OLK6C\UpdateLP2000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sapbwprd.puget.com:50100/irj/go/km/docs/documents/Public%20Documents/Sales%20and%20Margin%20Reports%20(Final)/Sales%20of%20Electricity/2011/Sales_of_Electricity_2011_02_final_20110310_153729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NT\Temporary%20Internet%20Files\OLK93\FCR%20for%20PSE%20S40%20V0%20%20HM%20edit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pRates\Public\RASANEN\%232005%20GRC\Update%206-30-06\COS%20Update%207-7-06\ECOS%20Model%20-%20UPDATE%20(JAH-5)%207-7-06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pRates\Public\RASANEN\%232008%20GRC\COS\Workpapers\Electric%20COS%20Workpapers%2011-20-07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Acct\newgas\2000\Oct00\REVNEW0010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005%20Data\06-2005\Depr%20Tracker%20Electric%20Revenue%20Forecast%206-27-05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boljh\Local%20Settings\MSN%20Rate%20v6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ZNetwork%20Restructuring\02Inputs\JE143-Electric_Unbilled_Revenue_Current_&amp;_Reverse_Prior_mo\0902%20JE143\09-02%20Elec_Unb%20(93.5%25%2009%20months)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pRevnu\PUBLIC\%23%20PCA%20&amp;%20RC%2006_2003%20TY\PCA\New%20Plant-093003\FredDispatch%209.30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ECOY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pRevnu\PUBLIC\%23%202011%20GRC\RebuttalFiling2011%20GRC\Electric%20Model%202011%20GRC%20Rebuttal.xlsm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NT\Temporary%20Internet%20Files\OLKC0\Aurora%20Prices%20for%20RORC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cartwri\My%20Documents\Projects\PSE\Projects\BHP\Due%20Diligence\BHP%20IS.BS.CF%20Model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pRevnu\PUBLIC\WUTC\Puget%20Sound%20Energy\Semi%20Annual%20Report\Jun_30_01\Proforma%20Adj_not%20used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Load%20&amp;%20Price%20Development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pRates\Public\Load%20Research\GRC%202007%20(not%20filed)\Load%20Research%20Analyses\RLW\From%20RLW\Off%20System%20Results\M9_Statistics_All_R991_ADJ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2Inputs\General%20Accounting\Reports\SalesOfElectricity\2009%20SOE\04-2009\02-2009%20SOE%20prelim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NT\Temporary%20Internet%20Files\OLK93\GS0903%202004%20Rebuttal%20(working%20file)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id%20Office\aaa%20Jody%20Test\variance%20to%20budget%20dollars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pRates\Public\RASANEN\%232008%20GRC\Proforma%20Revenue\Transportation%20&amp;%20Large%20Power\Firm%20Resal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Cost%20Accounting\Resource%20Costs\REPWBook_PRAM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pRevnu\PUBLIC\%23%20PCA%20&amp;%20RC%2006_2003%20TY\GRC\LaborInctvOH%200903%20GRC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pRevnu\PUBLIC\%23%202006%20GRC\2006%20GRC%20Original%20Filing\SupportingDocs\Unbilled%20Electric%20-%20September%202005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Cost%20Accounting\Resource%20Costs\Forecast%20&amp;%20Variance\PCORC\RORC%20Filing\PC%20Summary%202004-2008%20Aurora%20+%20Not%20Aurora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Rgarratt%20backup%205_29_02\Excel\La%20Paloma\Proforma\O&amp;M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hveal\Local%20Settings\Temporary%20Internet%20Files\OLK43\Energy%20Efficiency%20Semi-Annual%20Report\2003%201st%20Half\JH's%20Recon%20From%20GL%20to%20Energy%20Effi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pRevnu\PUBLIC\%23%20PCA%20&amp;%20RC%2006_2003%20TY\GRC\EL%200903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pRates\Public\RASANEN\%232005%20GRC\COS%20Inputs\COS%20Model\ECOS%20Model%20-%20FINAL%20COMPANY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NT\Temporary%20Internet%20Files\OLK93\WC-RB%20GRC%20TY0903%20RY0206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NT\Temporary%20Internet%20Files\OLK93\2004%20GRC%20Order%20Electric%20(Clarification)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NT\Temporary%20Internet%20Files\OLK2F\Due%20Diligence\August%20New%20Model\Fred%20Value%209.16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****"/>
      <sheetName val="Check to Light &amp; Power"/>
      <sheetName val="PSE Lg Power Cust"/>
      <sheetName val="Summary"/>
      <sheetName val="Sched 46"/>
      <sheetName val="Sched 48 - HV"/>
      <sheetName val="Sched 49"/>
      <sheetName val="Special Contract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BExRepositorySheet"/>
      <sheetName val="Monthly"/>
      <sheetName val="QTD"/>
      <sheetName val="YTD"/>
      <sheetName val="12ME"/>
      <sheetName val="Footnotes"/>
      <sheetName val="Strings"/>
      <sheetName val="ZZCOOM_M03_Q004"/>
      <sheetName val="ZZCOOM_M03_Q004SKF"/>
      <sheetName val="ZZCOOM_M03_Q004ORDERS"/>
      <sheetName val="Revision History"/>
      <sheetName val="Graph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/>
      <sheetData sheetId="7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Read Me"/>
      <sheetName val="FCR Rates"/>
      <sheetName val="Lvl FCR"/>
      <sheetName val="LvlFCR Land"/>
      <sheetName val="Backup"/>
      <sheetName val="A&amp;G and O&amp;M"/>
      <sheetName val="Tariff"/>
    </sheetNames>
    <sheetDataSet>
      <sheetData sheetId="0"/>
      <sheetData sheetId="1"/>
      <sheetData sheetId="2" refreshError="1">
        <row r="10">
          <cell r="G10">
            <v>35</v>
          </cell>
        </row>
      </sheetData>
      <sheetData sheetId="3"/>
      <sheetData sheetId="4"/>
      <sheetData sheetId="5"/>
      <sheetData sheetId="6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CONTROLS"/>
      <sheetName val="INPUTS"/>
      <sheetName val="CLASSIFIERS"/>
      <sheetName val="EXTERNAL"/>
      <sheetName val="INTERNAL"/>
      <sheetName val="ACCOUNTS"/>
      <sheetName val="CLASS"/>
      <sheetName val="FUNCALLOC"/>
      <sheetName val="CLASSALLOC"/>
      <sheetName val="ACCOUNTALLOC"/>
      <sheetName val="ALLOC"/>
      <sheetName val="REV REQ"/>
      <sheetName val="SUMMARY"/>
      <sheetName val="ErrorCheck"/>
      <sheetName val="Class Summary"/>
      <sheetName val="Energy Summary"/>
      <sheetName val="Demand Summary"/>
      <sheetName val="Customer Summary"/>
      <sheetName val="Revenue Summary"/>
      <sheetName val="Expense Summary"/>
      <sheetName val="Ratebase Summary"/>
      <sheetName val="Basic Charge"/>
      <sheetName val="Salary &amp; Wage Summary"/>
      <sheetName val="Account Summary"/>
      <sheetName val="BC detail"/>
    </sheetNames>
    <sheetDataSet>
      <sheetData sheetId="0" refreshError="1"/>
      <sheetData sheetId="1" refreshError="1">
        <row r="8">
          <cell r="C8">
            <v>2</v>
          </cell>
        </row>
        <row r="24">
          <cell r="F24">
            <v>8.7599999999999997E-2</v>
          </cell>
        </row>
        <row r="39">
          <cell r="F39">
            <v>0.62073339999999999</v>
          </cell>
        </row>
        <row r="40">
          <cell r="F40">
            <v>0.62073339999999999</v>
          </cell>
        </row>
        <row r="41">
          <cell r="F41">
            <v>0.62073339999999999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Index"/>
      <sheetName val="Global Inputs"/>
      <sheetName val="Classifiers"/>
      <sheetName val="Internal Allocators"/>
      <sheetName val="External Allocators"/>
      <sheetName val="Account Inputs"/>
      <sheetName val="Cust Counts 1 &amp; 4"/>
      <sheetName val="Cust 5 (CA Exp)"/>
      <sheetName val="Cust 6 (Meter Reading)"/>
      <sheetName val="Meter Costs"/>
      <sheetName val="Electric One Time Payments"/>
      <sheetName val="Transformer Plant"/>
      <sheetName val="Elec Water Heaters"/>
      <sheetName val="Proforma Revenue by Sch"/>
      <sheetName val="Transf &amp; Equipment Lease"/>
      <sheetName val="Elec Wat Heater Rev"/>
      <sheetName val="Customer Deposits"/>
      <sheetName val="OH &amp; UG Line Transformers"/>
      <sheetName val="Allocate 920"/>
      <sheetName val="Summary Firm Resale"/>
      <sheetName val="OH Service Lines"/>
      <sheetName val="OATT Revenue"/>
      <sheetName val="Customer Assistance Exp"/>
      <sheetName val="CP Demand"/>
      <sheetName val="Sub NCP"/>
      <sheetName val="Dist Plant"/>
      <sheetName val="OH &amp; UG Line Alloc"/>
      <sheetName val="Dist Acc Dep"/>
      <sheetName val="Monthly CP System"/>
      <sheetName val="Monthly CP Off System"/>
      <sheetName val="Top X NCPs w losses"/>
      <sheetName val="Annual kWh Alloc TYE 9-2006 "/>
      <sheetName val="BPA kWh"/>
      <sheetName val="COS Revenue Input"/>
      <sheetName val="COS Expense Input"/>
      <sheetName val="COS Ratebase Inpu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***t"/>
      <sheetName val="****"/>
      <sheetName val="Summary"/>
      <sheetName val="data"/>
      <sheetName val="JE"/>
      <sheetName val="Therms Upload"/>
      <sheetName val="Unbilled-R&amp;C"/>
      <sheetName val="Current Billings"/>
      <sheetName val="Sendout-R&amp;C"/>
      <sheetName val="Sendout"/>
      <sheetName val="Transp Unbilled"/>
      <sheetName val="Transp Data"/>
      <sheetName val="Revenue Data"/>
      <sheetName val="Customer Charges"/>
      <sheetName val="Net of cust chrg"/>
      <sheetName val="Read Schedules"/>
      <sheetName val="Degree Days"/>
      <sheetName val="dd296398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>
        <row r="7">
          <cell r="A7" t="str">
            <v xml:space="preserve"> </v>
          </cell>
        </row>
        <row r="8">
          <cell r="A8" t="str">
            <v>CL/RT</v>
          </cell>
          <cell r="B8" t="str">
            <v>ID #</v>
          </cell>
          <cell r="C8" t="str">
            <v>NAME</v>
          </cell>
        </row>
        <row r="9">
          <cell r="A9">
            <v>66057</v>
          </cell>
          <cell r="B9">
            <v>27</v>
          </cell>
          <cell r="C9" t="str">
            <v>ASHGROVE CEM</v>
          </cell>
          <cell r="H9">
            <v>2655.5</v>
          </cell>
          <cell r="I9">
            <v>89995.9</v>
          </cell>
        </row>
        <row r="10">
          <cell r="A10">
            <v>66057</v>
          </cell>
          <cell r="B10">
            <v>30</v>
          </cell>
          <cell r="C10" t="str">
            <v>CSR ASSOCIATED</v>
          </cell>
          <cell r="H10">
            <v>0</v>
          </cell>
          <cell r="I10">
            <v>103544.7</v>
          </cell>
        </row>
        <row r="11">
          <cell r="A11">
            <v>66057</v>
          </cell>
          <cell r="B11">
            <v>33</v>
          </cell>
          <cell r="C11" t="str">
            <v>M A SEGALE TUKWILA</v>
          </cell>
          <cell r="H11">
            <v>0</v>
          </cell>
          <cell r="I11">
            <v>38698.300000000003</v>
          </cell>
        </row>
        <row r="12">
          <cell r="A12">
            <v>66057</v>
          </cell>
          <cell r="B12">
            <v>40</v>
          </cell>
          <cell r="C12" t="str">
            <v>ATLAS FOUNDRY</v>
          </cell>
          <cell r="H12">
            <v>0</v>
          </cell>
          <cell r="I12">
            <v>109022.1</v>
          </cell>
        </row>
        <row r="13">
          <cell r="A13">
            <v>26057</v>
          </cell>
          <cell r="B13">
            <v>54</v>
          </cell>
          <cell r="C13" t="str">
            <v>SWEDISH HOSP-SEA</v>
          </cell>
          <cell r="H13">
            <v>4774</v>
          </cell>
          <cell r="I13">
            <v>22343.5</v>
          </cell>
        </row>
        <row r="14">
          <cell r="A14">
            <v>66057</v>
          </cell>
          <cell r="B14">
            <v>90</v>
          </cell>
          <cell r="C14" t="str">
            <v>BIRMINGHAM STEEL</v>
          </cell>
          <cell r="H14">
            <v>464264.6</v>
          </cell>
          <cell r="I14">
            <v>625956.1</v>
          </cell>
        </row>
        <row r="15">
          <cell r="A15">
            <v>66099</v>
          </cell>
          <cell r="B15">
            <v>92</v>
          </cell>
          <cell r="C15" t="str">
            <v>FREDRICKSON</v>
          </cell>
          <cell r="H15">
            <v>0</v>
          </cell>
          <cell r="I15">
            <v>289977.40000000002</v>
          </cell>
        </row>
        <row r="16">
          <cell r="A16">
            <v>66099</v>
          </cell>
          <cell r="B16">
            <v>99</v>
          </cell>
          <cell r="C16" t="str">
            <v>BOEING - RENTON</v>
          </cell>
          <cell r="H16">
            <v>68200</v>
          </cell>
          <cell r="I16">
            <v>1424337.3</v>
          </cell>
        </row>
        <row r="17">
          <cell r="A17">
            <v>66099</v>
          </cell>
          <cell r="B17">
            <v>103</v>
          </cell>
          <cell r="C17" t="str">
            <v>BOEING - EVERETT</v>
          </cell>
          <cell r="H17">
            <v>620000</v>
          </cell>
          <cell r="I17">
            <v>607192.4</v>
          </cell>
        </row>
        <row r="18">
          <cell r="A18">
            <v>66099</v>
          </cell>
          <cell r="B18">
            <v>109</v>
          </cell>
          <cell r="C18" t="str">
            <v>BOEING - AUBURN</v>
          </cell>
          <cell r="H18">
            <v>217000</v>
          </cell>
          <cell r="I18">
            <v>508703.5</v>
          </cell>
        </row>
        <row r="19">
          <cell r="A19">
            <v>66057</v>
          </cell>
          <cell r="B19">
            <v>116</v>
          </cell>
          <cell r="C19" t="str">
            <v>MUTUAL MATERIALS</v>
          </cell>
          <cell r="H19">
            <v>3720</v>
          </cell>
          <cell r="I19">
            <v>163476.6</v>
          </cell>
        </row>
        <row r="20">
          <cell r="A20">
            <v>66057</v>
          </cell>
          <cell r="B20">
            <v>121</v>
          </cell>
          <cell r="C20" t="str">
            <v>BUSE LUMBER</v>
          </cell>
          <cell r="H20">
            <v>74</v>
          </cell>
          <cell r="I20">
            <v>27319.8</v>
          </cell>
        </row>
        <row r="21">
          <cell r="A21">
            <v>66057</v>
          </cell>
          <cell r="B21">
            <v>130</v>
          </cell>
          <cell r="C21" t="str">
            <v>PABCO ROOFING</v>
          </cell>
          <cell r="H21">
            <v>62</v>
          </cell>
          <cell r="I21">
            <v>62806</v>
          </cell>
        </row>
        <row r="22">
          <cell r="A22">
            <v>66057</v>
          </cell>
          <cell r="B22">
            <v>132</v>
          </cell>
          <cell r="C22" t="str">
            <v>INTERSTATE BRANDS</v>
          </cell>
          <cell r="H22">
            <v>25990</v>
          </cell>
          <cell r="I22">
            <v>31</v>
          </cell>
        </row>
        <row r="23">
          <cell r="A23">
            <v>26057</v>
          </cell>
          <cell r="B23">
            <v>137</v>
          </cell>
          <cell r="C23" t="str">
            <v>CINTAS CORP</v>
          </cell>
          <cell r="H23">
            <v>13355.4</v>
          </cell>
          <cell r="I23">
            <v>12799.1</v>
          </cell>
        </row>
        <row r="24">
          <cell r="A24">
            <v>66057</v>
          </cell>
          <cell r="B24">
            <v>141</v>
          </cell>
          <cell r="C24" t="str">
            <v>LOUISIANA PACIFIC</v>
          </cell>
          <cell r="H24">
            <v>58</v>
          </cell>
          <cell r="I24">
            <v>126384.4</v>
          </cell>
        </row>
        <row r="25">
          <cell r="A25">
            <v>26057</v>
          </cell>
          <cell r="B25">
            <v>142</v>
          </cell>
          <cell r="C25" t="str">
            <v>CHILDREN'S HOSPITAL</v>
          </cell>
          <cell r="H25">
            <v>3565</v>
          </cell>
          <cell r="I25">
            <v>90409.9</v>
          </cell>
        </row>
        <row r="26">
          <cell r="A26">
            <v>66057</v>
          </cell>
          <cell r="B26">
            <v>145</v>
          </cell>
          <cell r="C26" t="str">
            <v>CROWN PACIFIC</v>
          </cell>
          <cell r="H26">
            <v>0</v>
          </cell>
          <cell r="I26">
            <v>23322.6</v>
          </cell>
        </row>
        <row r="27">
          <cell r="A27">
            <v>66057</v>
          </cell>
          <cell r="B27">
            <v>147</v>
          </cell>
          <cell r="C27" t="str">
            <v>CHEVRON</v>
          </cell>
          <cell r="H27">
            <v>62</v>
          </cell>
          <cell r="I27">
            <v>199891.4</v>
          </cell>
        </row>
        <row r="28">
          <cell r="A28">
            <v>66057</v>
          </cell>
          <cell r="B28">
            <v>155</v>
          </cell>
          <cell r="C28" t="str">
            <v>WESTFARM FOODS - ISSAQUAH</v>
          </cell>
          <cell r="H28">
            <v>0</v>
          </cell>
          <cell r="I28">
            <v>62427</v>
          </cell>
        </row>
        <row r="29">
          <cell r="A29">
            <v>66057</v>
          </cell>
          <cell r="B29">
            <v>156</v>
          </cell>
          <cell r="C29" t="str">
            <v>WESTFARM FOODS - RAINIER</v>
          </cell>
          <cell r="H29">
            <v>1860</v>
          </cell>
          <cell r="I29">
            <v>21805.3</v>
          </cell>
        </row>
        <row r="30">
          <cell r="A30">
            <v>66057</v>
          </cell>
          <cell r="B30">
            <v>161</v>
          </cell>
          <cell r="C30" t="str">
            <v>JEFFERSON SMURFIT</v>
          </cell>
          <cell r="H30">
            <v>0</v>
          </cell>
          <cell r="I30">
            <v>298779.2</v>
          </cell>
        </row>
        <row r="31">
          <cell r="A31">
            <v>66057</v>
          </cell>
          <cell r="B31">
            <v>166</v>
          </cell>
          <cell r="C31" t="str">
            <v>COLUMBIA  BEVERAG</v>
          </cell>
          <cell r="H31">
            <v>3441</v>
          </cell>
          <cell r="I31">
            <v>31771.8</v>
          </cell>
        </row>
        <row r="32">
          <cell r="A32">
            <v>66057</v>
          </cell>
          <cell r="B32">
            <v>178</v>
          </cell>
          <cell r="C32" t="str">
            <v>COM BAY CORRAGATED</v>
          </cell>
          <cell r="H32">
            <v>62</v>
          </cell>
          <cell r="I32">
            <v>49457</v>
          </cell>
        </row>
        <row r="33">
          <cell r="A33">
            <v>66057</v>
          </cell>
          <cell r="B33">
            <v>186</v>
          </cell>
          <cell r="C33" t="str">
            <v>DAVIS WIRE</v>
          </cell>
          <cell r="H33">
            <v>92036.5</v>
          </cell>
          <cell r="I33">
            <v>0</v>
          </cell>
        </row>
        <row r="34">
          <cell r="A34">
            <v>66057</v>
          </cell>
          <cell r="B34">
            <v>190</v>
          </cell>
          <cell r="C34" t="str">
            <v>DYNO OVERLAYS</v>
          </cell>
          <cell r="H34">
            <v>88357.6</v>
          </cell>
          <cell r="I34">
            <v>41877.199999999997</v>
          </cell>
        </row>
        <row r="35">
          <cell r="A35">
            <v>66057</v>
          </cell>
          <cell r="B35">
            <v>193</v>
          </cell>
          <cell r="C35" t="str">
            <v>GP GYPSUM CORP</v>
          </cell>
          <cell r="H35">
            <v>2400</v>
          </cell>
          <cell r="I35">
            <v>598500.30000000005</v>
          </cell>
        </row>
        <row r="36">
          <cell r="A36">
            <v>26057</v>
          </cell>
          <cell r="B36">
            <v>245</v>
          </cell>
          <cell r="C36" t="str">
            <v>EVERGREEN HOSP</v>
          </cell>
          <cell r="H36">
            <v>2108</v>
          </cell>
          <cell r="I36">
            <v>53473.9</v>
          </cell>
        </row>
        <row r="37">
          <cell r="A37">
            <v>26057</v>
          </cell>
          <cell r="B37">
            <v>263</v>
          </cell>
          <cell r="C37" t="str">
            <v>FIRCREST SCHOOL</v>
          </cell>
          <cell r="H37">
            <v>16414</v>
          </cell>
          <cell r="I37">
            <v>83258</v>
          </cell>
        </row>
        <row r="38">
          <cell r="A38">
            <v>66057</v>
          </cell>
          <cell r="B38">
            <v>280</v>
          </cell>
          <cell r="C38" t="str">
            <v>GENIE INDUSTRIES</v>
          </cell>
          <cell r="H38">
            <v>43196.1</v>
          </cell>
          <cell r="I38">
            <v>0</v>
          </cell>
        </row>
        <row r="39">
          <cell r="A39">
            <v>66057</v>
          </cell>
          <cell r="B39">
            <v>290</v>
          </cell>
          <cell r="C39" t="str">
            <v>GAIS BAKERY</v>
          </cell>
          <cell r="H39">
            <v>58214.1</v>
          </cell>
          <cell r="I39">
            <v>8971.7000000000007</v>
          </cell>
        </row>
        <row r="40">
          <cell r="A40">
            <v>66057</v>
          </cell>
          <cell r="B40">
            <v>296</v>
          </cell>
          <cell r="C40" t="str">
            <v>GEORGIA PACIFIC</v>
          </cell>
          <cell r="H40">
            <v>8432</v>
          </cell>
          <cell r="I40">
            <v>47048.1</v>
          </cell>
        </row>
        <row r="41">
          <cell r="A41">
            <v>66057</v>
          </cell>
          <cell r="B41">
            <v>307</v>
          </cell>
          <cell r="C41" t="str">
            <v>FIELDS CORP</v>
          </cell>
          <cell r="H41">
            <v>62</v>
          </cell>
          <cell r="I41">
            <v>70764.899999999994</v>
          </cell>
        </row>
        <row r="42">
          <cell r="A42">
            <v>26057</v>
          </cell>
          <cell r="B42">
            <v>309</v>
          </cell>
          <cell r="C42" t="str">
            <v>GROUP HEALTH EAST</v>
          </cell>
          <cell r="H42">
            <v>2046</v>
          </cell>
          <cell r="I42">
            <v>31951.200000000001</v>
          </cell>
        </row>
        <row r="43">
          <cell r="A43">
            <v>26057</v>
          </cell>
          <cell r="B43">
            <v>318</v>
          </cell>
          <cell r="C43" t="str">
            <v>GOOD SAMARITAN</v>
          </cell>
          <cell r="H43">
            <v>837</v>
          </cell>
          <cell r="I43">
            <v>33811.199999999997</v>
          </cell>
        </row>
        <row r="44">
          <cell r="A44">
            <v>66057</v>
          </cell>
          <cell r="B44">
            <v>325</v>
          </cell>
          <cell r="C44" t="str">
            <v>HEXCEL STRUCTURES</v>
          </cell>
          <cell r="H44">
            <v>0</v>
          </cell>
          <cell r="I44">
            <v>30412.3</v>
          </cell>
        </row>
        <row r="45">
          <cell r="A45">
            <v>26057</v>
          </cell>
          <cell r="B45">
            <v>328</v>
          </cell>
          <cell r="C45" t="str">
            <v>GROUP HEALTH SEA</v>
          </cell>
          <cell r="H45">
            <v>1891</v>
          </cell>
          <cell r="I45">
            <v>63177.9</v>
          </cell>
        </row>
        <row r="46">
          <cell r="A46">
            <v>66057</v>
          </cell>
          <cell r="B46">
            <v>333</v>
          </cell>
          <cell r="C46" t="str">
            <v>M A SEGALE SEATTLE</v>
          </cell>
          <cell r="H46">
            <v>0</v>
          </cell>
          <cell r="I46">
            <v>28928.1</v>
          </cell>
        </row>
        <row r="47">
          <cell r="A47">
            <v>66057</v>
          </cell>
          <cell r="B47">
            <v>355</v>
          </cell>
          <cell r="C47" t="str">
            <v>PIONEER CHLOR ALKALI</v>
          </cell>
          <cell r="H47">
            <v>0</v>
          </cell>
          <cell r="I47">
            <v>345051.4</v>
          </cell>
        </row>
        <row r="48">
          <cell r="A48">
            <v>26057</v>
          </cell>
          <cell r="B48">
            <v>359</v>
          </cell>
          <cell r="C48" t="str">
            <v>HOSPITAL CENTRAL SVCS</v>
          </cell>
          <cell r="H48">
            <v>23250</v>
          </cell>
          <cell r="I48">
            <v>29496</v>
          </cell>
        </row>
        <row r="49">
          <cell r="A49">
            <v>66057</v>
          </cell>
          <cell r="B49">
            <v>361</v>
          </cell>
          <cell r="C49" t="str">
            <v>HYTEK INC</v>
          </cell>
          <cell r="H49">
            <v>41429.1</v>
          </cell>
          <cell r="I49">
            <v>0</v>
          </cell>
        </row>
        <row r="50">
          <cell r="A50">
            <v>66057</v>
          </cell>
          <cell r="B50">
            <v>375</v>
          </cell>
          <cell r="C50" t="str">
            <v>LAFARGE  CORP.</v>
          </cell>
          <cell r="H50">
            <v>5830.7</v>
          </cell>
          <cell r="I50">
            <v>25917.5</v>
          </cell>
        </row>
        <row r="51">
          <cell r="A51">
            <v>66057</v>
          </cell>
          <cell r="B51">
            <v>395</v>
          </cell>
          <cell r="C51" t="str">
            <v>JORGENSON STEEL</v>
          </cell>
          <cell r="H51">
            <v>27900</v>
          </cell>
          <cell r="I51">
            <v>401608.2</v>
          </cell>
        </row>
        <row r="52">
          <cell r="A52">
            <v>66057</v>
          </cell>
          <cell r="B52">
            <v>400</v>
          </cell>
          <cell r="C52" t="str">
            <v>J A JACK &amp; SONS</v>
          </cell>
          <cell r="H52">
            <v>18417.5</v>
          </cell>
          <cell r="I52">
            <v>84.6</v>
          </cell>
        </row>
        <row r="53">
          <cell r="A53">
            <v>66057</v>
          </cell>
          <cell r="B53">
            <v>425</v>
          </cell>
          <cell r="C53" t="str">
            <v>DARLING INTER.</v>
          </cell>
          <cell r="H53">
            <v>52</v>
          </cell>
          <cell r="I53">
            <v>83756.800000000003</v>
          </cell>
        </row>
        <row r="54">
          <cell r="A54">
            <v>66057</v>
          </cell>
          <cell r="B54">
            <v>438</v>
          </cell>
          <cell r="C54" t="str">
            <v>JAMES HARDIE (SUMNER)</v>
          </cell>
          <cell r="H54">
            <v>0</v>
          </cell>
          <cell r="I54">
            <v>127975.6</v>
          </cell>
        </row>
        <row r="55">
          <cell r="A55">
            <v>66057</v>
          </cell>
          <cell r="B55">
            <v>439</v>
          </cell>
          <cell r="C55" t="str">
            <v>KAISER ALUMINUM</v>
          </cell>
          <cell r="H55">
            <v>108500</v>
          </cell>
          <cell r="I55">
            <v>30740.3</v>
          </cell>
        </row>
        <row r="56">
          <cell r="A56">
            <v>66057</v>
          </cell>
          <cell r="B56">
            <v>440</v>
          </cell>
          <cell r="C56" t="str">
            <v>JAMES HARDIE</v>
          </cell>
          <cell r="H56">
            <v>1860</v>
          </cell>
          <cell r="I56">
            <v>1184284.8999999999</v>
          </cell>
        </row>
        <row r="57">
          <cell r="A57">
            <v>66057</v>
          </cell>
          <cell r="B57">
            <v>445</v>
          </cell>
          <cell r="C57" t="str">
            <v>KENWORTH SEATTLE</v>
          </cell>
          <cell r="H57">
            <v>24534.7</v>
          </cell>
          <cell r="I57">
            <v>0</v>
          </cell>
        </row>
        <row r="58">
          <cell r="A58">
            <v>66099</v>
          </cell>
          <cell r="B58">
            <v>455</v>
          </cell>
          <cell r="C58" t="str">
            <v>LAKESIDE IND. (COV)</v>
          </cell>
          <cell r="H58">
            <v>0</v>
          </cell>
          <cell r="I58">
            <v>91955.199999999997</v>
          </cell>
        </row>
        <row r="59">
          <cell r="A59">
            <v>66057</v>
          </cell>
          <cell r="B59">
            <v>456</v>
          </cell>
          <cell r="C59" t="str">
            <v>CSR ASSOCIATED(NE)</v>
          </cell>
          <cell r="H59">
            <v>0</v>
          </cell>
          <cell r="I59">
            <v>57190.7</v>
          </cell>
        </row>
        <row r="60">
          <cell r="A60">
            <v>66057</v>
          </cell>
          <cell r="B60">
            <v>475</v>
          </cell>
          <cell r="C60" t="str">
            <v>GAI'S BAKERY</v>
          </cell>
          <cell r="H60">
            <v>32478</v>
          </cell>
          <cell r="I60">
            <v>0</v>
          </cell>
        </row>
        <row r="61">
          <cell r="A61">
            <v>66057</v>
          </cell>
          <cell r="B61">
            <v>485</v>
          </cell>
          <cell r="C61" t="str">
            <v>DARIGOLD CHEHALIS</v>
          </cell>
          <cell r="H61">
            <v>93000</v>
          </cell>
          <cell r="I61">
            <v>133417</v>
          </cell>
        </row>
        <row r="62">
          <cell r="A62">
            <v>66057</v>
          </cell>
          <cell r="B62">
            <v>500</v>
          </cell>
          <cell r="C62" t="str">
            <v>LONGVIEW  FIBRE</v>
          </cell>
          <cell r="H62">
            <v>1537</v>
          </cell>
          <cell r="I62">
            <v>28624.5</v>
          </cell>
        </row>
        <row r="63">
          <cell r="A63">
            <v>26057</v>
          </cell>
          <cell r="B63">
            <v>575</v>
          </cell>
          <cell r="C63" t="str">
            <v>MCCORD AIR BASE</v>
          </cell>
          <cell r="H63">
            <v>0</v>
          </cell>
          <cell r="I63">
            <v>193358.9</v>
          </cell>
        </row>
        <row r="64">
          <cell r="A64">
            <v>66057</v>
          </cell>
          <cell r="B64">
            <v>579</v>
          </cell>
          <cell r="C64" t="str">
            <v>MANKE LUMBER-SUM</v>
          </cell>
          <cell r="H64">
            <v>6200</v>
          </cell>
          <cell r="I64">
            <v>42266.8</v>
          </cell>
        </row>
        <row r="65">
          <cell r="A65">
            <v>66057</v>
          </cell>
          <cell r="B65">
            <v>601</v>
          </cell>
          <cell r="C65" t="str">
            <v>NORTHWEST  COOP</v>
          </cell>
          <cell r="H65">
            <v>11132.1</v>
          </cell>
          <cell r="I65">
            <v>29698.6</v>
          </cell>
        </row>
        <row r="66">
          <cell r="A66">
            <v>66057</v>
          </cell>
          <cell r="B66">
            <v>602</v>
          </cell>
          <cell r="C66" t="str">
            <v>BALL FOSTER  GLASS</v>
          </cell>
          <cell r="H66">
            <v>196850</v>
          </cell>
          <cell r="I66">
            <v>538767.1</v>
          </cell>
        </row>
        <row r="67">
          <cell r="A67">
            <v>66057</v>
          </cell>
          <cell r="B67">
            <v>606</v>
          </cell>
          <cell r="C67" t="str">
            <v>JELD-WEN OF EVERETT</v>
          </cell>
          <cell r="H67">
            <v>0</v>
          </cell>
          <cell r="I67">
            <v>48451.4</v>
          </cell>
        </row>
        <row r="68">
          <cell r="A68">
            <v>26057</v>
          </cell>
          <cell r="B68">
            <v>624</v>
          </cell>
          <cell r="C68" t="str">
            <v>OVERLAKE HOSPITAL</v>
          </cell>
          <cell r="H68">
            <v>1085</v>
          </cell>
          <cell r="I68">
            <v>47911.5</v>
          </cell>
        </row>
        <row r="69">
          <cell r="A69">
            <v>66057</v>
          </cell>
          <cell r="B69">
            <v>625</v>
          </cell>
          <cell r="C69" t="str">
            <v>PABST BREWING</v>
          </cell>
          <cell r="H69">
            <v>465</v>
          </cell>
          <cell r="I69">
            <v>294159.59999999998</v>
          </cell>
        </row>
        <row r="70">
          <cell r="A70">
            <v>26057</v>
          </cell>
          <cell r="B70">
            <v>626</v>
          </cell>
          <cell r="C70" t="str">
            <v>OSTROMS FARM</v>
          </cell>
          <cell r="H70">
            <v>0</v>
          </cell>
          <cell r="I70">
            <v>43597.9</v>
          </cell>
        </row>
        <row r="71">
          <cell r="A71">
            <v>66057</v>
          </cell>
          <cell r="B71">
            <v>645</v>
          </cell>
          <cell r="C71" t="str">
            <v>KENWORTH RENTON</v>
          </cell>
          <cell r="H71">
            <v>39104.9</v>
          </cell>
          <cell r="I71">
            <v>0</v>
          </cell>
        </row>
        <row r="72">
          <cell r="A72">
            <v>26057</v>
          </cell>
          <cell r="B72">
            <v>656</v>
          </cell>
          <cell r="C72" t="str">
            <v>ST JOSEPHS HOSP.</v>
          </cell>
          <cell r="H72">
            <v>62</v>
          </cell>
          <cell r="I72">
            <v>72983.5</v>
          </cell>
        </row>
        <row r="73">
          <cell r="A73">
            <v>66057</v>
          </cell>
          <cell r="B73">
            <v>662</v>
          </cell>
          <cell r="C73" t="str">
            <v>PQ CORP</v>
          </cell>
          <cell r="H73">
            <v>0</v>
          </cell>
          <cell r="I73">
            <v>132022.6</v>
          </cell>
        </row>
        <row r="74">
          <cell r="A74">
            <v>66057</v>
          </cell>
          <cell r="B74">
            <v>664</v>
          </cell>
          <cell r="C74" t="str">
            <v>PORTAC INC</v>
          </cell>
          <cell r="H74">
            <v>0</v>
          </cell>
          <cell r="I74">
            <v>43395.6</v>
          </cell>
        </row>
        <row r="75">
          <cell r="A75">
            <v>66057</v>
          </cell>
          <cell r="B75">
            <v>675</v>
          </cell>
          <cell r="C75" t="str">
            <v>NATIONAL FROZEN FD</v>
          </cell>
          <cell r="H75">
            <v>323</v>
          </cell>
          <cell r="I75">
            <v>74142.5</v>
          </cell>
        </row>
        <row r="76">
          <cell r="A76">
            <v>26057</v>
          </cell>
          <cell r="B76">
            <v>677</v>
          </cell>
          <cell r="C76" t="str">
            <v>PIERCE TRANSIT</v>
          </cell>
          <cell r="H76">
            <v>88858.2</v>
          </cell>
          <cell r="I76">
            <v>75414</v>
          </cell>
        </row>
        <row r="77">
          <cell r="A77">
            <v>66057</v>
          </cell>
          <cell r="B77">
            <v>699</v>
          </cell>
          <cell r="C77" t="str">
            <v>CENTRAL  PRE-MIX</v>
          </cell>
          <cell r="H77">
            <v>0</v>
          </cell>
          <cell r="I77">
            <v>25292.799999999999</v>
          </cell>
        </row>
        <row r="78">
          <cell r="A78">
            <v>66057</v>
          </cell>
          <cell r="B78">
            <v>701</v>
          </cell>
          <cell r="C78" t="str">
            <v>QUALI-CAST FDRY</v>
          </cell>
          <cell r="H78">
            <v>0</v>
          </cell>
          <cell r="I78">
            <v>24726.3</v>
          </cell>
        </row>
        <row r="79">
          <cell r="A79">
            <v>26057</v>
          </cell>
          <cell r="B79">
            <v>706</v>
          </cell>
          <cell r="C79" t="str">
            <v>OVERALL LAUNDRY</v>
          </cell>
          <cell r="H79">
            <v>65644.2</v>
          </cell>
          <cell r="I79">
            <v>0</v>
          </cell>
        </row>
        <row r="80">
          <cell r="A80">
            <v>66057</v>
          </cell>
          <cell r="B80">
            <v>729</v>
          </cell>
          <cell r="C80" t="str">
            <v>REDHOOK  ALE</v>
          </cell>
          <cell r="H80">
            <v>19498.099999999999</v>
          </cell>
          <cell r="I80">
            <v>0</v>
          </cell>
        </row>
        <row r="81">
          <cell r="A81">
            <v>66057</v>
          </cell>
          <cell r="B81">
            <v>732</v>
          </cell>
          <cell r="C81" t="str">
            <v>RAMCO CON. TOOL</v>
          </cell>
          <cell r="H81">
            <v>8566.2999999999993</v>
          </cell>
          <cell r="I81">
            <v>14577.6</v>
          </cell>
        </row>
        <row r="82">
          <cell r="A82">
            <v>66057</v>
          </cell>
          <cell r="B82">
            <v>736</v>
          </cell>
          <cell r="C82" t="str">
            <v>BALL CORP - KENT</v>
          </cell>
          <cell r="H82">
            <v>46500</v>
          </cell>
          <cell r="I82">
            <v>8522</v>
          </cell>
        </row>
        <row r="83">
          <cell r="A83">
            <v>66057</v>
          </cell>
          <cell r="B83">
            <v>738</v>
          </cell>
          <cell r="C83" t="str">
            <v>LAKESIDE ISSAQUAH</v>
          </cell>
          <cell r="H83">
            <v>0</v>
          </cell>
          <cell r="I83">
            <v>141680.4</v>
          </cell>
        </row>
        <row r="84">
          <cell r="A84">
            <v>26057</v>
          </cell>
          <cell r="B84">
            <v>757</v>
          </cell>
          <cell r="C84" t="str">
            <v>SAFEWAY</v>
          </cell>
          <cell r="H84">
            <v>13795</v>
          </cell>
          <cell r="I84">
            <v>75728.3</v>
          </cell>
        </row>
        <row r="85">
          <cell r="A85">
            <v>66057</v>
          </cell>
          <cell r="B85">
            <v>767</v>
          </cell>
          <cell r="C85" t="str">
            <v>SIMPSON</v>
          </cell>
          <cell r="H85">
            <v>66390.7</v>
          </cell>
          <cell r="I85">
            <v>578204.6</v>
          </cell>
        </row>
        <row r="86">
          <cell r="A86">
            <v>66057</v>
          </cell>
          <cell r="B86">
            <v>770</v>
          </cell>
          <cell r="C86" t="str">
            <v>KIMBERLY CLARK</v>
          </cell>
          <cell r="H86">
            <v>420351.5</v>
          </cell>
          <cell r="I86">
            <v>1452398.2</v>
          </cell>
        </row>
        <row r="87">
          <cell r="A87">
            <v>66057</v>
          </cell>
          <cell r="B87">
            <v>781</v>
          </cell>
          <cell r="C87" t="str">
            <v>BAKER COMMODITIES</v>
          </cell>
          <cell r="H87">
            <v>50790.8</v>
          </cell>
          <cell r="I87">
            <v>95343</v>
          </cell>
        </row>
        <row r="88">
          <cell r="A88">
            <v>66057</v>
          </cell>
          <cell r="B88">
            <v>785</v>
          </cell>
          <cell r="C88" t="str">
            <v>SEATTLE SNOHO MILL</v>
          </cell>
          <cell r="H88">
            <v>0</v>
          </cell>
          <cell r="I88">
            <v>103843.9</v>
          </cell>
        </row>
        <row r="89">
          <cell r="A89">
            <v>66057</v>
          </cell>
          <cell r="B89">
            <v>788</v>
          </cell>
          <cell r="C89" t="str">
            <v>SPECTRUM GLASS</v>
          </cell>
          <cell r="H89">
            <v>108500</v>
          </cell>
          <cell r="I89">
            <v>91090.2</v>
          </cell>
        </row>
        <row r="90">
          <cell r="A90">
            <v>66057</v>
          </cell>
          <cell r="B90">
            <v>792</v>
          </cell>
          <cell r="C90" t="str">
            <v>M A SEGALE - AUBURN</v>
          </cell>
          <cell r="H90">
            <v>0</v>
          </cell>
          <cell r="I90">
            <v>132514.5</v>
          </cell>
        </row>
        <row r="91">
          <cell r="A91">
            <v>66057</v>
          </cell>
          <cell r="B91">
            <v>812</v>
          </cell>
          <cell r="C91" t="str">
            <v>SOUND REFINERY</v>
          </cell>
          <cell r="H91">
            <v>61938</v>
          </cell>
          <cell r="I91">
            <v>54902.3</v>
          </cell>
        </row>
        <row r="92">
          <cell r="A92">
            <v>26057</v>
          </cell>
          <cell r="B92">
            <v>813</v>
          </cell>
          <cell r="C92" t="str">
            <v>SMITH GARDENS</v>
          </cell>
          <cell r="H92">
            <v>43973.4</v>
          </cell>
          <cell r="I92">
            <v>0</v>
          </cell>
        </row>
        <row r="93">
          <cell r="A93">
            <v>66057</v>
          </cell>
          <cell r="B93">
            <v>823</v>
          </cell>
          <cell r="C93" t="str">
            <v>ASSOCIATED SAND &amp; GRAVEL</v>
          </cell>
          <cell r="H93">
            <v>0</v>
          </cell>
          <cell r="I93">
            <v>82428</v>
          </cell>
        </row>
        <row r="94">
          <cell r="A94">
            <v>66057</v>
          </cell>
          <cell r="B94">
            <v>869</v>
          </cell>
          <cell r="C94" t="str">
            <v>GAI'S BAKERY-RED</v>
          </cell>
          <cell r="H94">
            <v>22635.599999999999</v>
          </cell>
          <cell r="I94">
            <v>0</v>
          </cell>
        </row>
        <row r="95">
          <cell r="A95">
            <v>66057</v>
          </cell>
          <cell r="B95">
            <v>876</v>
          </cell>
          <cell r="C95" t="str">
            <v>TUCCI AND SONS</v>
          </cell>
          <cell r="H95">
            <v>0</v>
          </cell>
          <cell r="I95">
            <v>1335.9</v>
          </cell>
        </row>
        <row r="96">
          <cell r="A96">
            <v>66057</v>
          </cell>
          <cell r="B96">
            <v>886</v>
          </cell>
          <cell r="C96" t="str">
            <v>TODD SHIPYARDS</v>
          </cell>
          <cell r="H96">
            <v>64945.3</v>
          </cell>
          <cell r="I96">
            <v>0</v>
          </cell>
        </row>
        <row r="97">
          <cell r="A97">
            <v>66057</v>
          </cell>
          <cell r="B97">
            <v>898</v>
          </cell>
          <cell r="C97" t="str">
            <v>WESTERN INSULFOAM</v>
          </cell>
          <cell r="H97">
            <v>0</v>
          </cell>
          <cell r="I97">
            <v>86642.1</v>
          </cell>
        </row>
        <row r="98">
          <cell r="A98">
            <v>26057</v>
          </cell>
          <cell r="B98">
            <v>905</v>
          </cell>
          <cell r="C98" t="str">
            <v>VALLEY MEDICAL</v>
          </cell>
          <cell r="H98">
            <v>185596.3</v>
          </cell>
          <cell r="I98">
            <v>12999.9</v>
          </cell>
        </row>
        <row r="99">
          <cell r="A99">
            <v>26057</v>
          </cell>
          <cell r="B99">
            <v>911</v>
          </cell>
          <cell r="C99" t="str">
            <v>VETERANS HOSP.</v>
          </cell>
          <cell r="H99">
            <v>0</v>
          </cell>
          <cell r="I99">
            <v>101236.5</v>
          </cell>
        </row>
        <row r="100">
          <cell r="A100">
            <v>66057</v>
          </cell>
          <cell r="B100">
            <v>917</v>
          </cell>
          <cell r="C100" t="str">
            <v>UNISEA  FOODS</v>
          </cell>
          <cell r="H100">
            <v>23014.9</v>
          </cell>
          <cell r="I100">
            <v>0</v>
          </cell>
        </row>
        <row r="101">
          <cell r="A101">
            <v>66057</v>
          </cell>
          <cell r="B101">
            <v>935</v>
          </cell>
          <cell r="C101" t="str">
            <v>U. S. OIL</v>
          </cell>
          <cell r="H101">
            <v>48267</v>
          </cell>
          <cell r="I101">
            <v>83113.5</v>
          </cell>
        </row>
        <row r="102">
          <cell r="A102">
            <v>66057</v>
          </cell>
          <cell r="B102">
            <v>955</v>
          </cell>
          <cell r="C102" t="str">
            <v>LAKESIDE SEATTLE</v>
          </cell>
          <cell r="H102">
            <v>0</v>
          </cell>
          <cell r="I102">
            <v>15318.1</v>
          </cell>
        </row>
        <row r="103">
          <cell r="A103">
            <v>66057</v>
          </cell>
          <cell r="B103">
            <v>958</v>
          </cell>
          <cell r="C103" t="str">
            <v>WILLAMETTE IND</v>
          </cell>
          <cell r="H103">
            <v>54</v>
          </cell>
          <cell r="I103">
            <v>33553.800000000003</v>
          </cell>
        </row>
        <row r="104">
          <cell r="A104">
            <v>66057</v>
          </cell>
          <cell r="B104">
            <v>959</v>
          </cell>
          <cell r="C104" t="str">
            <v>WOODWORTH &amp; CO</v>
          </cell>
          <cell r="H104">
            <v>0</v>
          </cell>
          <cell r="I104">
            <v>380116.3</v>
          </cell>
        </row>
        <row r="105">
          <cell r="A105">
            <v>66057</v>
          </cell>
          <cell r="B105">
            <v>961</v>
          </cell>
          <cell r="C105" t="str">
            <v>WEYERHAEUSER</v>
          </cell>
          <cell r="H105">
            <v>62</v>
          </cell>
          <cell r="I105">
            <v>41034.9</v>
          </cell>
        </row>
        <row r="106">
          <cell r="A106">
            <v>66057</v>
          </cell>
          <cell r="B106">
            <v>964</v>
          </cell>
          <cell r="C106" t="str">
            <v>LAKESIDE REDMOND</v>
          </cell>
          <cell r="H106">
            <v>0</v>
          </cell>
          <cell r="I106">
            <v>21863.1</v>
          </cell>
        </row>
        <row r="107">
          <cell r="A107">
            <v>66057</v>
          </cell>
          <cell r="B107">
            <v>965</v>
          </cell>
          <cell r="C107" t="str">
            <v>ABITIBI CONS SALES</v>
          </cell>
          <cell r="H107">
            <v>0</v>
          </cell>
          <cell r="I107">
            <v>128587.7</v>
          </cell>
        </row>
        <row r="108">
          <cell r="A108">
            <v>66057</v>
          </cell>
          <cell r="B108">
            <v>973</v>
          </cell>
          <cell r="C108" t="str">
            <v>SAFEWAY BAKERY</v>
          </cell>
          <cell r="H108">
            <v>62</v>
          </cell>
          <cell r="I108">
            <v>26643.4</v>
          </cell>
        </row>
        <row r="109">
          <cell r="A109">
            <v>66057</v>
          </cell>
          <cell r="B109">
            <v>3187</v>
          </cell>
          <cell r="C109" t="str">
            <v>LASCO BATHWARE</v>
          </cell>
          <cell r="H109">
            <v>29454.9</v>
          </cell>
          <cell r="I109">
            <v>144.19999999999999</v>
          </cell>
        </row>
        <row r="110">
          <cell r="A110">
            <v>66057</v>
          </cell>
          <cell r="B110">
            <v>3498</v>
          </cell>
          <cell r="C110" t="str">
            <v>KING'S COMM MEATS</v>
          </cell>
          <cell r="H110">
            <v>59529.2</v>
          </cell>
          <cell r="I110">
            <v>48645.1</v>
          </cell>
        </row>
      </sheetData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Summary Rev &amp; kWh 2005-2007"/>
      <sheetName val="Sch 40 Breakout"/>
      <sheetName val="Rev Requirement"/>
      <sheetName val="Rev &amp; kWh 1-05 to 4-05"/>
      <sheetName val="Rev &amp; kWh 5-05 to 12-07"/>
      <sheetName val="Sheet3"/>
      <sheetName val="Electric Revenue Detail Pivot"/>
      <sheetName val="Unbundled Cos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Read Me"/>
      <sheetName val="Summary"/>
      <sheetName val="Option Analysis"/>
      <sheetName val="Virtual 49 Back-Up"/>
      <sheetName val="Sch 40 Back-Up"/>
      <sheetName val="East Roll-Up"/>
      <sheetName val="West Roll-Up"/>
      <sheetName val="RedWest Roll-Up"/>
      <sheetName val="Other Roll-Up"/>
      <sheetName val="Account Detail"/>
      <sheetName val="COS"/>
    </sheetNames>
    <sheetDataSet>
      <sheetData sheetId="0" refreshError="1"/>
      <sheetData sheetId="1" refreshError="1"/>
      <sheetData sheetId="2" refreshError="1"/>
      <sheetData sheetId="3" refreshError="1">
        <row r="20">
          <cell r="B20">
            <v>0.13120000000000001</v>
          </cell>
        </row>
        <row r="21">
          <cell r="B21">
            <v>3.8233999999999997E-2</v>
          </cell>
        </row>
        <row r="54">
          <cell r="E54">
            <v>0.23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INPUT TAB"/>
      <sheetName val="LeadSht"/>
      <sheetName val="Sch_94"/>
      <sheetName val="Sch94KWHs"/>
      <sheetName val="LowInc"/>
      <sheetName val="Target"/>
      <sheetName val="Final Rsbl"/>
      <sheetName val="02vs01"/>
      <sheetName val="Sch120Rsbl"/>
      <sheetName val="Sch_194Rsbl"/>
      <sheetName val="RateInc"/>
      <sheetName val="Bs Unbl Rt"/>
      <sheetName val="GPI"/>
      <sheetName val="Pended"/>
      <sheetName val="UnbDays"/>
      <sheetName val="Historical"/>
      <sheetName val="Realization"/>
      <sheetName val="Sch449-59"/>
      <sheetName val="Table"/>
      <sheetName val="APUA"/>
      <sheetName val="Sch_120"/>
      <sheetName val="Sch94 Rlfwd"/>
      <sheetName val="UBRtFinal"/>
      <sheetName val="UBRtRev"/>
      <sheetName val="UBRt"/>
      <sheetName val="JE #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Model Tracking"/>
      <sheetName val="Print Sheet"/>
      <sheetName val="Assumptions"/>
      <sheetName val="TA Summer Toll"/>
      <sheetName val="TA Winter PPA"/>
      <sheetName val="To PWX Toll"/>
      <sheetName val="From PWX Toll"/>
      <sheetName val="PWX PPA"/>
      <sheetName val="Acquisition Inputs"/>
      <sheetName val="Dispatch Cases"/>
      <sheetName val="Capital Additions"/>
      <sheetName val="Gas Consumption"/>
      <sheetName val="Capacity MWh"/>
      <sheetName val="Emissions"/>
      <sheetName val="Consol"/>
      <sheetName val="CCGT"/>
      <sheetName val="Acquisition 1"/>
      <sheetName val="Acquisition 2"/>
      <sheetName val="SCGT"/>
      <sheetName val="Wind"/>
      <sheetName val="Coal"/>
      <sheetName val="Duct Fired"/>
      <sheetName val="Geo"/>
      <sheetName val="Joint Ownership MW"/>
      <sheetName val="Contracted MW"/>
      <sheetName val="TA PWX Rollup"/>
      <sheetName val="End Effects"/>
      <sheetName val="Equity Equalization - PPA"/>
      <sheetName val="Debt Amortization"/>
      <sheetName val="&lt;Dispatch Model&gt;"/>
      <sheetName val="CB Assumptions"/>
      <sheetName val="CB Corellation Matrix"/>
      <sheetName val="Dispatch"/>
      <sheetName val="Load Shape"/>
      <sheetName val="Price Data"/>
      <sheetName val="Thermal Plants"/>
      <sheetName val="Consolidated Hydro"/>
      <sheetName val="Must Run Plants"/>
      <sheetName val="&lt;Data Sheets&gt;"/>
      <sheetName val="WACC"/>
      <sheetName val="Heat Rate"/>
      <sheetName val="Results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Avg Amts"/>
      <sheetName val="Inc Stmt"/>
      <sheetName val="Open Items"/>
      <sheetName val="Data"/>
    </sheetNames>
    <sheetDataSet>
      <sheetData sheetId="0">
        <row r="5">
          <cell r="E5">
            <v>35430</v>
          </cell>
          <cell r="F5">
            <v>35064</v>
          </cell>
          <cell r="G5">
            <v>34699</v>
          </cell>
          <cell r="H5">
            <v>34334</v>
          </cell>
          <cell r="I5">
            <v>33969</v>
          </cell>
          <cell r="J5">
            <v>33603</v>
          </cell>
          <cell r="K5">
            <v>33238</v>
          </cell>
          <cell r="L5">
            <v>32873</v>
          </cell>
          <cell r="M5">
            <v>32508</v>
          </cell>
          <cell r="N5">
            <v>32142</v>
          </cell>
          <cell r="O5">
            <v>31777</v>
          </cell>
          <cell r="P5">
            <v>31412</v>
          </cell>
          <cell r="Q5">
            <v>31047</v>
          </cell>
          <cell r="R5">
            <v>30681</v>
          </cell>
          <cell r="S5">
            <v>30316</v>
          </cell>
          <cell r="T5">
            <v>29951</v>
          </cell>
          <cell r="V5">
            <v>35155</v>
          </cell>
          <cell r="W5">
            <v>34789</v>
          </cell>
          <cell r="X5">
            <v>34424</v>
          </cell>
          <cell r="Y5">
            <v>34059</v>
          </cell>
          <cell r="Z5">
            <v>33694</v>
          </cell>
          <cell r="AA5">
            <v>33328</v>
          </cell>
          <cell r="AB5">
            <v>32963</v>
          </cell>
          <cell r="AC5">
            <v>32598</v>
          </cell>
          <cell r="AD5">
            <v>32233</v>
          </cell>
          <cell r="AE5">
            <v>31867</v>
          </cell>
          <cell r="AF5">
            <v>31502</v>
          </cell>
          <cell r="AG5">
            <v>31137</v>
          </cell>
          <cell r="AH5">
            <v>30772</v>
          </cell>
          <cell r="AI5">
            <v>30406</v>
          </cell>
          <cell r="AJ5">
            <v>30041</v>
          </cell>
          <cell r="AL5">
            <v>35246</v>
          </cell>
          <cell r="AM5">
            <v>34880</v>
          </cell>
          <cell r="AN5">
            <v>34515</v>
          </cell>
          <cell r="AO5">
            <v>34150</v>
          </cell>
          <cell r="AP5">
            <v>33785</v>
          </cell>
          <cell r="AQ5">
            <v>33419</v>
          </cell>
          <cell r="AR5">
            <v>33054</v>
          </cell>
          <cell r="AS5">
            <v>32689</v>
          </cell>
          <cell r="AT5">
            <v>32324</v>
          </cell>
          <cell r="AU5">
            <v>31958</v>
          </cell>
          <cell r="AV5">
            <v>31593</v>
          </cell>
          <cell r="AW5">
            <v>31228</v>
          </cell>
          <cell r="AX5">
            <v>30863</v>
          </cell>
          <cell r="AY5">
            <v>30497</v>
          </cell>
          <cell r="AZ5">
            <v>30132</v>
          </cell>
          <cell r="BB5">
            <v>35338</v>
          </cell>
          <cell r="BC5">
            <v>34972</v>
          </cell>
          <cell r="BD5">
            <v>34607</v>
          </cell>
          <cell r="BE5">
            <v>34242</v>
          </cell>
          <cell r="BF5">
            <v>33877</v>
          </cell>
          <cell r="BG5">
            <v>33511</v>
          </cell>
          <cell r="BH5">
            <v>33146</v>
          </cell>
          <cell r="BI5">
            <v>32781</v>
          </cell>
          <cell r="BJ5">
            <v>32416</v>
          </cell>
          <cell r="BK5">
            <v>32050</v>
          </cell>
          <cell r="BL5">
            <v>31685</v>
          </cell>
          <cell r="BM5">
            <v>31320</v>
          </cell>
          <cell r="BN5">
            <v>30955</v>
          </cell>
          <cell r="BO5">
            <v>30589</v>
          </cell>
          <cell r="BP5">
            <v>30224</v>
          </cell>
        </row>
        <row r="6">
          <cell r="E6" t="str">
            <v xml:space="preserve">         </v>
          </cell>
          <cell r="F6" t="str">
            <v xml:space="preserve">         </v>
          </cell>
          <cell r="G6" t="str">
            <v xml:space="preserve">         </v>
          </cell>
          <cell r="H6" t="str">
            <v xml:space="preserve">         </v>
          </cell>
          <cell r="I6" t="str">
            <v xml:space="preserve">         </v>
          </cell>
          <cell r="J6" t="str">
            <v xml:space="preserve">         </v>
          </cell>
          <cell r="K6" t="str">
            <v xml:space="preserve">         </v>
          </cell>
          <cell r="L6" t="str">
            <v xml:space="preserve">         </v>
          </cell>
          <cell r="M6" t="str">
            <v xml:space="preserve">         </v>
          </cell>
          <cell r="N6" t="str">
            <v xml:space="preserve">         </v>
          </cell>
          <cell r="O6" t="str">
            <v xml:space="preserve">         </v>
          </cell>
          <cell r="P6" t="str">
            <v xml:space="preserve">         </v>
          </cell>
          <cell r="Q6" t="str">
            <v xml:space="preserve">         </v>
          </cell>
          <cell r="R6" t="str">
            <v xml:space="preserve">         </v>
          </cell>
          <cell r="S6" t="str">
            <v xml:space="preserve">         </v>
          </cell>
          <cell r="T6" t="str">
            <v xml:space="preserve">         </v>
          </cell>
          <cell r="V6" t="str">
            <v xml:space="preserve">         </v>
          </cell>
          <cell r="W6" t="str">
            <v xml:space="preserve">         </v>
          </cell>
          <cell r="X6" t="str">
            <v xml:space="preserve">         </v>
          </cell>
          <cell r="Y6" t="str">
            <v xml:space="preserve">         </v>
          </cell>
          <cell r="Z6" t="str">
            <v xml:space="preserve">         </v>
          </cell>
          <cell r="AA6" t="str">
            <v xml:space="preserve">         </v>
          </cell>
          <cell r="AB6" t="str">
            <v xml:space="preserve">         </v>
          </cell>
          <cell r="AC6" t="str">
            <v xml:space="preserve">         </v>
          </cell>
          <cell r="AD6" t="str">
            <v xml:space="preserve">         </v>
          </cell>
          <cell r="AE6" t="str">
            <v xml:space="preserve">         </v>
          </cell>
          <cell r="AF6" t="str">
            <v xml:space="preserve">         </v>
          </cell>
          <cell r="AG6" t="str">
            <v xml:space="preserve">         </v>
          </cell>
          <cell r="AH6" t="str">
            <v xml:space="preserve">         </v>
          </cell>
          <cell r="AI6" t="str">
            <v xml:space="preserve">         </v>
          </cell>
          <cell r="AJ6" t="str">
            <v xml:space="preserve">         </v>
          </cell>
          <cell r="AL6" t="str">
            <v xml:space="preserve">         </v>
          </cell>
          <cell r="AM6" t="str">
            <v xml:space="preserve">         </v>
          </cell>
          <cell r="AN6" t="str">
            <v xml:space="preserve">         </v>
          </cell>
          <cell r="AO6" t="str">
            <v xml:space="preserve">         </v>
          </cell>
          <cell r="AP6" t="str">
            <v xml:space="preserve">         </v>
          </cell>
          <cell r="AQ6" t="str">
            <v xml:space="preserve">         </v>
          </cell>
          <cell r="AR6" t="str">
            <v xml:space="preserve">         </v>
          </cell>
          <cell r="AS6" t="str">
            <v xml:space="preserve">         </v>
          </cell>
          <cell r="AT6" t="str">
            <v xml:space="preserve">         </v>
          </cell>
          <cell r="AU6" t="str">
            <v xml:space="preserve">         </v>
          </cell>
          <cell r="AV6" t="str">
            <v xml:space="preserve">         </v>
          </cell>
          <cell r="AW6" t="str">
            <v xml:space="preserve">         </v>
          </cell>
          <cell r="AX6" t="str">
            <v xml:space="preserve">         </v>
          </cell>
          <cell r="AY6" t="str">
            <v xml:space="preserve">         </v>
          </cell>
          <cell r="AZ6" t="str">
            <v xml:space="preserve">         </v>
          </cell>
          <cell r="BB6" t="str">
            <v xml:space="preserve">         </v>
          </cell>
          <cell r="BC6" t="str">
            <v xml:space="preserve">         </v>
          </cell>
          <cell r="BD6" t="str">
            <v xml:space="preserve">         </v>
          </cell>
          <cell r="BE6" t="str">
            <v xml:space="preserve">         </v>
          </cell>
          <cell r="BF6" t="str">
            <v xml:space="preserve">         </v>
          </cell>
          <cell r="BG6" t="str">
            <v xml:space="preserve">         </v>
          </cell>
          <cell r="BH6" t="str">
            <v xml:space="preserve">         </v>
          </cell>
          <cell r="BI6" t="str">
            <v xml:space="preserve">         </v>
          </cell>
          <cell r="BJ6" t="str">
            <v xml:space="preserve">         </v>
          </cell>
          <cell r="BK6" t="str">
            <v xml:space="preserve">         </v>
          </cell>
          <cell r="BL6" t="str">
            <v xml:space="preserve">         </v>
          </cell>
          <cell r="BM6" t="str">
            <v xml:space="preserve">         </v>
          </cell>
          <cell r="BN6" t="str">
            <v xml:space="preserve">         </v>
          </cell>
          <cell r="BO6" t="str">
            <v xml:space="preserve">         </v>
          </cell>
          <cell r="BP6" t="str">
            <v xml:space="preserve">         </v>
          </cell>
        </row>
        <row r="8">
          <cell r="A8" t="str">
            <v>AVERAGE SHARES</v>
          </cell>
        </row>
        <row r="9">
          <cell r="A9" t="str">
            <v>Three months</v>
          </cell>
          <cell r="E9">
            <v>24279</v>
          </cell>
          <cell r="F9">
            <v>24080.345000000001</v>
          </cell>
          <cell r="G9">
            <v>23736.924999999999</v>
          </cell>
          <cell r="H9">
            <v>23332.706999999999</v>
          </cell>
          <cell r="I9">
            <v>22590.834999999999</v>
          </cell>
          <cell r="J9">
            <v>19515.207999999999</v>
          </cell>
          <cell r="K9">
            <v>16156.154</v>
          </cell>
          <cell r="L9">
            <v>13868.337</v>
          </cell>
          <cell r="M9">
            <v>13556.504999999999</v>
          </cell>
          <cell r="N9">
            <v>13255.821</v>
          </cell>
          <cell r="O9">
            <v>11693.950999999999</v>
          </cell>
          <cell r="P9">
            <v>11437.504999999999</v>
          </cell>
          <cell r="Q9">
            <v>9917.2849999999999</v>
          </cell>
          <cell r="R9">
            <v>8314.2109999999993</v>
          </cell>
          <cell r="S9">
            <v>8007.741</v>
          </cell>
          <cell r="T9">
            <v>6905.1109999999999</v>
          </cell>
          <cell r="V9">
            <v>24138.839</v>
          </cell>
          <cell r="W9">
            <v>23859.282999999999</v>
          </cell>
          <cell r="X9">
            <v>23442.97</v>
          </cell>
          <cell r="Y9">
            <v>23037.26</v>
          </cell>
          <cell r="Z9">
            <v>19618.123</v>
          </cell>
          <cell r="AA9">
            <v>17842.893</v>
          </cell>
          <cell r="AB9">
            <v>15390.004999999999</v>
          </cell>
          <cell r="AC9">
            <v>13641.705</v>
          </cell>
          <cell r="AD9">
            <v>13336.936</v>
          </cell>
          <cell r="AE9">
            <v>11753.85</v>
          </cell>
          <cell r="AF9">
            <v>11511.103999999999</v>
          </cell>
          <cell r="AG9">
            <v>10014.69</v>
          </cell>
          <cell r="AH9">
            <v>8392.7479999999996</v>
          </cell>
          <cell r="AI9">
            <v>8074.1030000000001</v>
          </cell>
          <cell r="AJ9">
            <v>6939.5429999999997</v>
          </cell>
          <cell r="AL9">
            <v>24183.284</v>
          </cell>
          <cell r="AM9">
            <v>23949.906999999999</v>
          </cell>
          <cell r="AN9">
            <v>23529.24</v>
          </cell>
          <cell r="AO9">
            <v>23129.272000000001</v>
          </cell>
          <cell r="AP9">
            <v>19705.044999999998</v>
          </cell>
          <cell r="AQ9">
            <v>19326.517</v>
          </cell>
          <cell r="AR9">
            <v>16010.960999999999</v>
          </cell>
          <cell r="AS9">
            <v>13720.17</v>
          </cell>
          <cell r="AT9">
            <v>13405.09</v>
          </cell>
          <cell r="AU9">
            <v>12392.547</v>
          </cell>
          <cell r="AV9">
            <v>11575.248</v>
          </cell>
          <cell r="AW9">
            <v>10985.165000000001</v>
          </cell>
          <cell r="AX9">
            <v>8598.6569999999992</v>
          </cell>
          <cell r="AY9">
            <v>8149.0010000000002</v>
          </cell>
          <cell r="AZ9">
            <v>6987.3869999999997</v>
          </cell>
          <cell r="BB9">
            <v>24235.097000000002</v>
          </cell>
          <cell r="BC9">
            <v>24026.437999999998</v>
          </cell>
          <cell r="BD9">
            <v>23636.644</v>
          </cell>
          <cell r="BE9">
            <v>23229.434000000001</v>
          </cell>
          <cell r="BF9">
            <v>19796.866999999998</v>
          </cell>
          <cell r="BG9">
            <v>19422.824000000001</v>
          </cell>
          <cell r="BH9">
            <v>16088.194</v>
          </cell>
          <cell r="BI9">
            <v>13800.527</v>
          </cell>
          <cell r="BJ9">
            <v>13484.787</v>
          </cell>
          <cell r="BK9">
            <v>13185.998</v>
          </cell>
          <cell r="BL9">
            <v>11636.672</v>
          </cell>
          <cell r="BM9">
            <v>11373.278</v>
          </cell>
          <cell r="BN9">
            <v>9820.8960000000006</v>
          </cell>
          <cell r="BO9">
            <v>8245.4159999999993</v>
          </cell>
        </row>
        <row r="10">
          <cell r="A10" t="str">
            <v>Year to date</v>
          </cell>
          <cell r="E10">
            <v>24279</v>
          </cell>
          <cell r="F10">
            <v>24080.345000000001</v>
          </cell>
          <cell r="G10">
            <v>23736.924999999999</v>
          </cell>
          <cell r="H10">
            <v>23332.706999999999</v>
          </cell>
          <cell r="I10">
            <v>22590.834999999999</v>
          </cell>
          <cell r="J10">
            <v>19515.207999999999</v>
          </cell>
          <cell r="K10">
            <v>16156.154</v>
          </cell>
          <cell r="L10">
            <v>13868.337</v>
          </cell>
          <cell r="M10">
            <v>13556.504999999999</v>
          </cell>
          <cell r="N10">
            <v>13255.821</v>
          </cell>
          <cell r="O10">
            <v>11693.950999999999</v>
          </cell>
          <cell r="P10">
            <v>11437.504999999999</v>
          </cell>
          <cell r="Q10">
            <v>9917.2849999999999</v>
          </cell>
          <cell r="R10">
            <v>8314.2109999999993</v>
          </cell>
          <cell r="S10">
            <v>8007.741</v>
          </cell>
          <cell r="T10">
            <v>6905.1109999999999</v>
          </cell>
          <cell r="V10">
            <v>24109.432000000001</v>
          </cell>
          <cell r="W10">
            <v>23797.432000000001</v>
          </cell>
          <cell r="X10">
            <v>23387.227999999999</v>
          </cell>
          <cell r="Y10">
            <v>22811.594000000001</v>
          </cell>
          <cell r="Z10">
            <v>19566.383999999998</v>
          </cell>
          <cell r="AA10">
            <v>16990.256000000001</v>
          </cell>
          <cell r="AB10">
            <v>14620.81</v>
          </cell>
          <cell r="AC10">
            <v>13598.637000000001</v>
          </cell>
          <cell r="AD10">
            <v>13296.156999999999</v>
          </cell>
          <cell r="AE10">
            <v>11723.571</v>
          </cell>
          <cell r="AF10">
            <v>11473.898999999999</v>
          </cell>
          <cell r="AG10">
            <v>9965.4529999999995</v>
          </cell>
          <cell r="AH10">
            <v>8353.2649999999994</v>
          </cell>
          <cell r="AI10">
            <v>8041.4790000000003</v>
          </cell>
          <cell r="AJ10">
            <v>6922.1369999999997</v>
          </cell>
          <cell r="AL10">
            <v>24133.96</v>
          </cell>
          <cell r="AM10">
            <v>23848.257000000001</v>
          </cell>
          <cell r="AN10">
            <v>23434.567999999999</v>
          </cell>
          <cell r="AO10">
            <v>22917.491000000002</v>
          </cell>
          <cell r="AP10">
            <v>19612.460999999999</v>
          </cell>
          <cell r="AQ10">
            <v>17769.009999999998</v>
          </cell>
          <cell r="AR10">
            <v>15084.200999999999</v>
          </cell>
          <cell r="AS10">
            <v>13639.147999999999</v>
          </cell>
          <cell r="AT10">
            <v>13332.335999999999</v>
          </cell>
          <cell r="AU10">
            <v>11946.563</v>
          </cell>
          <cell r="AV10">
            <v>11507.682000000001</v>
          </cell>
          <cell r="AW10">
            <v>10305.369000000001</v>
          </cell>
          <cell r="AX10">
            <v>8434.7639999999992</v>
          </cell>
          <cell r="AY10">
            <v>8076.7049999999999</v>
          </cell>
          <cell r="AZ10">
            <v>6943.8869999999997</v>
          </cell>
          <cell r="BB10">
            <v>24159.382000000001</v>
          </cell>
          <cell r="BC10">
            <v>23893.168000000001</v>
          </cell>
          <cell r="BD10">
            <v>23485.503000000001</v>
          </cell>
          <cell r="BE10">
            <v>22996.117999999999</v>
          </cell>
          <cell r="BF10">
            <v>19658.814999999999</v>
          </cell>
          <cell r="BG10">
            <v>18185.975999999999</v>
          </cell>
          <cell r="BH10">
            <v>15337.262000000001</v>
          </cell>
          <cell r="BI10">
            <v>13679.824000000001</v>
          </cell>
          <cell r="BJ10">
            <v>13370.662</v>
          </cell>
          <cell r="BK10">
            <v>12258.968999999999</v>
          </cell>
          <cell r="BL10">
            <v>11540.195</v>
          </cell>
          <cell r="BM10">
            <v>10574.602999999999</v>
          </cell>
          <cell r="BN10">
            <v>8783.19</v>
          </cell>
          <cell r="BO10">
            <v>8119.23</v>
          </cell>
          <cell r="BP10">
            <v>6977</v>
          </cell>
        </row>
        <row r="11">
          <cell r="A11" t="str">
            <v>Twelve months</v>
          </cell>
          <cell r="E11">
            <v>24193</v>
          </cell>
          <cell r="F11">
            <v>23979.755000000001</v>
          </cell>
          <cell r="G11">
            <v>23587.387999999999</v>
          </cell>
          <cell r="H11">
            <v>23183.11</v>
          </cell>
          <cell r="I11">
            <v>20431.922999999999</v>
          </cell>
          <cell r="J11">
            <v>19032.642</v>
          </cell>
          <cell r="K11">
            <v>15913.923000000001</v>
          </cell>
          <cell r="L11">
            <v>13758.423000000001</v>
          </cell>
          <cell r="M11">
            <v>13446.243</v>
          </cell>
          <cell r="N11">
            <v>12652.646000000001</v>
          </cell>
          <cell r="O11">
            <v>11604.834000000001</v>
          </cell>
          <cell r="P11">
            <v>10957.781999999999</v>
          </cell>
          <cell r="Q11">
            <v>9186.1489999999994</v>
          </cell>
          <cell r="R11">
            <v>8196.4770000000008</v>
          </cell>
          <cell r="S11">
            <v>7254.924</v>
          </cell>
          <cell r="V11">
            <v>24048.934000000001</v>
          </cell>
          <cell r="W11">
            <v>23690.04</v>
          </cell>
          <cell r="X11">
            <v>23283.143</v>
          </cell>
          <cell r="Y11">
            <v>21277.207999999999</v>
          </cell>
          <cell r="Z11">
            <v>19470.773000000001</v>
          </cell>
          <cell r="AA11">
            <v>16518.740000000002</v>
          </cell>
          <cell r="AB11">
            <v>14189.511</v>
          </cell>
          <cell r="AC11">
            <v>13521.691000000001</v>
          </cell>
          <cell r="AD11">
            <v>13043.799000000001</v>
          </cell>
          <cell r="AE11">
            <v>11664.689</v>
          </cell>
          <cell r="AF11">
            <v>11326.751</v>
          </cell>
          <cell r="AG11">
            <v>9588.2540000000008</v>
          </cell>
          <cell r="AH11">
            <v>8275.3680000000004</v>
          </cell>
          <cell r="AI11">
            <v>7534.6790000000001</v>
          </cell>
          <cell r="AL11">
            <v>24106.958999999999</v>
          </cell>
          <cell r="AM11">
            <v>23794.919000000002</v>
          </cell>
          <cell r="AN11">
            <v>23382.863000000001</v>
          </cell>
          <cell r="AO11">
            <v>22130.922999999999</v>
          </cell>
          <cell r="AP11">
            <v>19564.793000000001</v>
          </cell>
          <cell r="AQ11">
            <v>17345.358</v>
          </cell>
          <cell r="AR11">
            <v>14760.645</v>
          </cell>
          <cell r="AS11">
            <v>13600.241</v>
          </cell>
          <cell r="AT11">
            <v>13295.550999999999</v>
          </cell>
          <cell r="AU11">
            <v>11868.454</v>
          </cell>
          <cell r="AV11">
            <v>11473.805</v>
          </cell>
          <cell r="AW11">
            <v>10183.255999999999</v>
          </cell>
          <cell r="AX11">
            <v>8387.1679999999997</v>
          </cell>
          <cell r="AY11">
            <v>7824.2870000000003</v>
          </cell>
          <cell r="BB11">
            <v>24159.382000000001</v>
          </cell>
          <cell r="BC11">
            <v>23893.168000000001</v>
          </cell>
          <cell r="BD11">
            <v>23485.503000000001</v>
          </cell>
          <cell r="BE11">
            <v>22996.117999999999</v>
          </cell>
          <cell r="BF11">
            <v>19658.814999999999</v>
          </cell>
          <cell r="BG11">
            <v>18185.975999999999</v>
          </cell>
          <cell r="BH11">
            <v>15337.262000000001</v>
          </cell>
          <cell r="BI11">
            <v>13679.824000000001</v>
          </cell>
          <cell r="BJ11">
            <v>13370.662</v>
          </cell>
          <cell r="BK11">
            <v>12258.968999999999</v>
          </cell>
          <cell r="BL11">
            <v>11540.195</v>
          </cell>
          <cell r="BM11">
            <v>10574.602999999999</v>
          </cell>
          <cell r="BN11">
            <v>8783.19</v>
          </cell>
          <cell r="BO11">
            <v>8119.23</v>
          </cell>
          <cell r="BP11">
            <v>6977</v>
          </cell>
        </row>
        <row r="13">
          <cell r="A13" t="str">
            <v>Shares outstanding at period end</v>
          </cell>
          <cell r="E13">
            <v>24319</v>
          </cell>
          <cell r="F13">
            <v>24127.74</v>
          </cell>
          <cell r="G13">
            <v>23839.66</v>
          </cell>
          <cell r="H13">
            <v>23417.769</v>
          </cell>
          <cell r="I13">
            <v>23013.494999999999</v>
          </cell>
          <cell r="J13">
            <v>19596.958999999999</v>
          </cell>
          <cell r="K13">
            <v>16235.082</v>
          </cell>
          <cell r="L13">
            <v>13930.348</v>
          </cell>
          <cell r="R13">
            <v>120202</v>
          </cell>
          <cell r="V13">
            <v>24174.141</v>
          </cell>
          <cell r="W13">
            <v>23937.774000000001</v>
          </cell>
          <cell r="X13">
            <v>23512.170999999998</v>
          </cell>
          <cell r="Y13">
            <v>23103.562000000002</v>
          </cell>
          <cell r="Z13">
            <v>19683.032999999999</v>
          </cell>
          <cell r="AA13">
            <v>19303.478999999999</v>
          </cell>
          <cell r="AB13">
            <v>15996.521000000001</v>
          </cell>
          <cell r="AL13">
            <v>24225.759999999998</v>
          </cell>
          <cell r="AM13">
            <v>24014.883999999998</v>
          </cell>
          <cell r="AN13">
            <v>23617.903999999999</v>
          </cell>
          <cell r="AO13">
            <v>23210.955999999998</v>
          </cell>
          <cell r="AP13">
            <v>19780.011999999999</v>
          </cell>
          <cell r="AQ13">
            <v>19399.419999999998</v>
          </cell>
          <cell r="AR13">
            <v>16073.199000000001</v>
          </cell>
          <cell r="BB13">
            <v>24267.887999999999</v>
          </cell>
          <cell r="BC13">
            <v>24069.644</v>
          </cell>
          <cell r="BD13">
            <v>23713.687999999998</v>
          </cell>
          <cell r="BE13">
            <v>23311.375</v>
          </cell>
          <cell r="BF13">
            <v>19850</v>
          </cell>
          <cell r="BG13">
            <v>19487</v>
          </cell>
          <cell r="BH13">
            <v>16141.66</v>
          </cell>
          <cell r="BI13">
            <v>13846.353999999999</v>
          </cell>
        </row>
        <row r="14">
          <cell r="R14">
            <v>6970</v>
          </cell>
        </row>
        <row r="17">
          <cell r="A17" t="str">
            <v>AVERAGE CUSTOMERS</v>
          </cell>
        </row>
        <row r="18">
          <cell r="A18" t="str">
            <v>Avg Customers: Firm</v>
          </cell>
        </row>
        <row r="19">
          <cell r="A19" t="str">
            <v>Avg Customers: FirmThree months</v>
          </cell>
          <cell r="B19" t="str">
            <v>Three months</v>
          </cell>
          <cell r="E19">
            <v>495896</v>
          </cell>
          <cell r="F19">
            <v>473599</v>
          </cell>
          <cell r="G19">
            <v>457486</v>
          </cell>
          <cell r="H19">
            <v>435829</v>
          </cell>
          <cell r="I19">
            <v>413693</v>
          </cell>
          <cell r="J19">
            <v>389261</v>
          </cell>
          <cell r="V19">
            <v>482629</v>
          </cell>
          <cell r="W19">
            <v>464605</v>
          </cell>
          <cell r="X19">
            <v>443257</v>
          </cell>
          <cell r="Y19">
            <v>421631</v>
          </cell>
          <cell r="Z19">
            <v>398611</v>
          </cell>
          <cell r="AL19">
            <v>486714</v>
          </cell>
          <cell r="AM19">
            <v>467085</v>
          </cell>
          <cell r="AN19">
            <v>446570</v>
          </cell>
          <cell r="AO19">
            <v>425222</v>
          </cell>
          <cell r="AP19">
            <v>402226</v>
          </cell>
          <cell r="AQ19">
            <v>377234</v>
          </cell>
          <cell r="BB19">
            <v>489054</v>
          </cell>
          <cell r="BC19">
            <v>468130</v>
          </cell>
          <cell r="BD19">
            <v>448670</v>
          </cell>
          <cell r="BE19">
            <v>427798</v>
          </cell>
          <cell r="BF19">
            <v>405158</v>
          </cell>
          <cell r="BG19">
            <v>380182</v>
          </cell>
        </row>
        <row r="20">
          <cell r="A20" t="str">
            <v>Avg Customers: FirmYear to date</v>
          </cell>
          <cell r="B20" t="str">
            <v>Year to date</v>
          </cell>
          <cell r="E20">
            <v>495896</v>
          </cell>
          <cell r="F20">
            <v>473599</v>
          </cell>
          <cell r="G20">
            <v>457486</v>
          </cell>
          <cell r="H20">
            <v>435829</v>
          </cell>
          <cell r="I20">
            <v>413693</v>
          </cell>
          <cell r="J20">
            <v>389261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55777</v>
          </cell>
          <cell r="S20">
            <v>0</v>
          </cell>
          <cell r="T20">
            <v>0</v>
          </cell>
          <cell r="V20">
            <v>478114</v>
          </cell>
          <cell r="W20">
            <v>461047</v>
          </cell>
          <cell r="X20">
            <v>439536</v>
          </cell>
          <cell r="Y20">
            <v>417662</v>
          </cell>
          <cell r="Z20">
            <v>393936</v>
          </cell>
          <cell r="AA20">
            <v>368628</v>
          </cell>
          <cell r="AL20">
            <v>480981</v>
          </cell>
          <cell r="AM20">
            <v>463060</v>
          </cell>
          <cell r="AN20">
            <v>441881</v>
          </cell>
          <cell r="AO20">
            <v>420182</v>
          </cell>
          <cell r="AP20">
            <v>396699</v>
          </cell>
          <cell r="AQ20">
            <v>371497</v>
          </cell>
          <cell r="BB20">
            <v>482999</v>
          </cell>
          <cell r="BC20">
            <v>464327</v>
          </cell>
          <cell r="BD20">
            <v>443578</v>
          </cell>
          <cell r="BE20">
            <v>422086</v>
          </cell>
          <cell r="BF20">
            <v>398814</v>
          </cell>
          <cell r="BG20">
            <v>373668</v>
          </cell>
        </row>
        <row r="21">
          <cell r="A21" t="str">
            <v>Avg Customers: FirmTwelve months</v>
          </cell>
          <cell r="B21" t="str">
            <v>Twelve months</v>
          </cell>
          <cell r="E21">
            <v>488574</v>
          </cell>
          <cell r="F21">
            <v>468354</v>
          </cell>
          <cell r="G21">
            <v>448992</v>
          </cell>
          <cell r="H21">
            <v>427620</v>
          </cell>
          <cell r="I21">
            <v>404922</v>
          </cell>
          <cell r="J21">
            <v>380018</v>
          </cell>
          <cell r="V21">
            <v>472862</v>
          </cell>
          <cell r="W21">
            <v>454346</v>
          </cell>
          <cell r="X21">
            <v>433023</v>
          </cell>
          <cell r="Y21">
            <v>410677</v>
          </cell>
          <cell r="Z21">
            <v>386322</v>
          </cell>
          <cell r="AL21">
            <v>477769</v>
          </cell>
          <cell r="AM21">
            <v>459460</v>
          </cell>
          <cell r="AN21">
            <v>438360</v>
          </cell>
          <cell r="AO21">
            <v>416426</v>
          </cell>
          <cell r="AP21">
            <v>392570</v>
          </cell>
          <cell r="AQ21">
            <v>367192</v>
          </cell>
          <cell r="BB21">
            <v>482999</v>
          </cell>
          <cell r="BC21">
            <v>464327</v>
          </cell>
          <cell r="BD21">
            <v>443578</v>
          </cell>
          <cell r="BE21">
            <v>422086</v>
          </cell>
          <cell r="BF21">
            <v>398814</v>
          </cell>
          <cell r="BG21">
            <v>373668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  <cell r="BM21">
            <v>0</v>
          </cell>
          <cell r="BN21">
            <v>0</v>
          </cell>
          <cell r="BO21">
            <v>0</v>
          </cell>
          <cell r="BP21">
            <v>0</v>
          </cell>
        </row>
        <row r="22">
          <cell r="A22" t="str">
            <v>Avg Customers: Interruptible</v>
          </cell>
        </row>
        <row r="23">
          <cell r="A23" t="str">
            <v>Avg Customers: InterruptibleThree months</v>
          </cell>
          <cell r="B23" t="str">
            <v>Three months</v>
          </cell>
          <cell r="E23">
            <v>977</v>
          </cell>
          <cell r="F23">
            <v>1027</v>
          </cell>
          <cell r="G23">
            <v>1027</v>
          </cell>
          <cell r="H23">
            <v>1045</v>
          </cell>
          <cell r="I23">
            <v>1065</v>
          </cell>
          <cell r="J23">
            <v>1085</v>
          </cell>
          <cell r="V23">
            <v>1001</v>
          </cell>
          <cell r="W23">
            <v>1037</v>
          </cell>
          <cell r="X23">
            <v>1057</v>
          </cell>
          <cell r="Y23">
            <v>1107</v>
          </cell>
          <cell r="Z23">
            <v>1139</v>
          </cell>
          <cell r="AL23">
            <v>989</v>
          </cell>
          <cell r="AM23">
            <v>1038</v>
          </cell>
          <cell r="AN23">
            <v>1005</v>
          </cell>
          <cell r="AO23">
            <v>1009</v>
          </cell>
          <cell r="AP23">
            <v>1025</v>
          </cell>
          <cell r="AQ23">
            <v>1057</v>
          </cell>
          <cell r="BB23">
            <v>983</v>
          </cell>
          <cell r="BC23">
            <v>1046</v>
          </cell>
          <cell r="BD23">
            <v>1023</v>
          </cell>
          <cell r="BE23">
            <v>1043</v>
          </cell>
          <cell r="BF23">
            <v>1063</v>
          </cell>
          <cell r="BG23">
            <v>1059</v>
          </cell>
        </row>
        <row r="24">
          <cell r="A24" t="str">
            <v>Avg Customers: InterruptibleYear to date</v>
          </cell>
          <cell r="B24" t="str">
            <v>Year to date</v>
          </cell>
          <cell r="E24">
            <v>977</v>
          </cell>
          <cell r="F24">
            <v>1027</v>
          </cell>
          <cell r="G24">
            <v>1027</v>
          </cell>
          <cell r="H24">
            <v>1045</v>
          </cell>
          <cell r="I24">
            <v>1065</v>
          </cell>
          <cell r="J24">
            <v>1085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V24">
            <v>1014</v>
          </cell>
          <cell r="W24">
            <v>1032</v>
          </cell>
          <cell r="X24">
            <v>1076</v>
          </cell>
          <cell r="Y24">
            <v>1086</v>
          </cell>
          <cell r="Z24">
            <v>1112</v>
          </cell>
          <cell r="AA24">
            <v>1128</v>
          </cell>
          <cell r="AL24">
            <v>1006</v>
          </cell>
          <cell r="AM24">
            <v>1147</v>
          </cell>
          <cell r="AN24">
            <v>1052</v>
          </cell>
          <cell r="AO24">
            <v>1060</v>
          </cell>
          <cell r="AP24">
            <v>1083</v>
          </cell>
          <cell r="AQ24">
            <v>1104</v>
          </cell>
          <cell r="BB24">
            <v>1000</v>
          </cell>
          <cell r="BC24">
            <v>1037</v>
          </cell>
          <cell r="BD24">
            <v>1045</v>
          </cell>
          <cell r="BE24">
            <v>1056</v>
          </cell>
          <cell r="BF24">
            <v>1078</v>
          </cell>
          <cell r="BG24">
            <v>1093</v>
          </cell>
        </row>
        <row r="25">
          <cell r="A25" t="str">
            <v>Avg Customers: InterruptibleTwelve months</v>
          </cell>
          <cell r="B25" t="str">
            <v>Twelve months</v>
          </cell>
          <cell r="E25">
            <v>988</v>
          </cell>
          <cell r="F25">
            <v>1037</v>
          </cell>
          <cell r="G25">
            <v>1040</v>
          </cell>
          <cell r="H25">
            <v>1051</v>
          </cell>
          <cell r="I25">
            <v>1073</v>
          </cell>
          <cell r="J25">
            <v>1091</v>
          </cell>
          <cell r="V25">
            <v>1028</v>
          </cell>
          <cell r="W25">
            <v>1039</v>
          </cell>
          <cell r="X25">
            <v>1051</v>
          </cell>
          <cell r="Y25">
            <v>1065</v>
          </cell>
          <cell r="Z25">
            <v>1085</v>
          </cell>
          <cell r="AL25">
            <v>1016</v>
          </cell>
          <cell r="AM25">
            <v>1036</v>
          </cell>
          <cell r="AN25">
            <v>1050</v>
          </cell>
          <cell r="AO25">
            <v>1061</v>
          </cell>
          <cell r="AP25">
            <v>1077</v>
          </cell>
          <cell r="AQ25">
            <v>1085</v>
          </cell>
          <cell r="BB25">
            <v>1000</v>
          </cell>
          <cell r="BC25">
            <v>1037</v>
          </cell>
          <cell r="BD25">
            <v>1045</v>
          </cell>
          <cell r="BE25">
            <v>1056</v>
          </cell>
          <cell r="BF25">
            <v>1078</v>
          </cell>
          <cell r="BG25">
            <v>1093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0</v>
          </cell>
          <cell r="BN25">
            <v>0</v>
          </cell>
          <cell r="BO25">
            <v>0</v>
          </cell>
          <cell r="BP25">
            <v>0</v>
          </cell>
        </row>
        <row r="26">
          <cell r="A26" t="str">
            <v>Avg Customers: Transportation</v>
          </cell>
        </row>
        <row r="27">
          <cell r="A27" t="str">
            <v>Avg Customers: TransportationThree months</v>
          </cell>
          <cell r="B27" t="str">
            <v>Three months</v>
          </cell>
          <cell r="E27">
            <v>120</v>
          </cell>
          <cell r="F27">
            <v>97</v>
          </cell>
          <cell r="G27">
            <v>50</v>
          </cell>
          <cell r="H27">
            <v>37.659999999999997</v>
          </cell>
          <cell r="I27">
            <v>121.66</v>
          </cell>
          <cell r="V27">
            <v>101</v>
          </cell>
          <cell r="W27">
            <v>50</v>
          </cell>
          <cell r="X27">
            <v>36</v>
          </cell>
          <cell r="Y27">
            <v>42</v>
          </cell>
          <cell r="AL27">
            <v>109</v>
          </cell>
          <cell r="AM27">
            <v>50</v>
          </cell>
          <cell r="AN27">
            <v>36</v>
          </cell>
          <cell r="BB27">
            <v>116</v>
          </cell>
          <cell r="BC27">
            <v>70</v>
          </cell>
          <cell r="BD27">
            <v>36</v>
          </cell>
          <cell r="BE27">
            <v>68</v>
          </cell>
        </row>
        <row r="28">
          <cell r="A28" t="str">
            <v>Avg Customers: TransportationYear to date</v>
          </cell>
          <cell r="B28" t="str">
            <v>Year to date</v>
          </cell>
          <cell r="E28">
            <v>120</v>
          </cell>
          <cell r="F28">
            <v>97</v>
          </cell>
          <cell r="G28">
            <v>50</v>
          </cell>
          <cell r="H28">
            <v>37.659999999999997</v>
          </cell>
          <cell r="I28">
            <v>121.66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V28">
            <v>99</v>
          </cell>
          <cell r="W28">
            <v>50</v>
          </cell>
          <cell r="X28">
            <v>37</v>
          </cell>
          <cell r="Y28">
            <v>82</v>
          </cell>
          <cell r="AL28">
            <v>102</v>
          </cell>
          <cell r="AM28">
            <v>50</v>
          </cell>
          <cell r="AN28">
            <v>37</v>
          </cell>
          <cell r="BB28">
            <v>106</v>
          </cell>
          <cell r="BC28">
            <v>55</v>
          </cell>
          <cell r="BD28">
            <v>36.4</v>
          </cell>
          <cell r="BE28">
            <v>67.75</v>
          </cell>
          <cell r="BF28">
            <v>159.66999999999999</v>
          </cell>
        </row>
        <row r="29">
          <cell r="A29" t="str">
            <v>Avg Customers: TransportationTwelve months</v>
          </cell>
          <cell r="B29" t="str">
            <v>Twelve months</v>
          </cell>
          <cell r="E29">
            <v>111</v>
          </cell>
          <cell r="F29">
            <v>67</v>
          </cell>
          <cell r="G29">
            <v>40</v>
          </cell>
          <cell r="H29">
            <v>46.75</v>
          </cell>
          <cell r="I29">
            <v>126.25</v>
          </cell>
          <cell r="V29">
            <v>80</v>
          </cell>
          <cell r="W29">
            <v>43</v>
          </cell>
          <cell r="X29">
            <v>45</v>
          </cell>
          <cell r="Y29">
            <v>116</v>
          </cell>
          <cell r="AL29">
            <v>94</v>
          </cell>
          <cell r="AM29">
            <v>47</v>
          </cell>
          <cell r="AN29">
            <v>40</v>
          </cell>
          <cell r="BB29">
            <v>106</v>
          </cell>
          <cell r="BC29">
            <v>55</v>
          </cell>
          <cell r="BD29">
            <v>36.4</v>
          </cell>
          <cell r="BE29">
            <v>67.75</v>
          </cell>
          <cell r="BF29">
            <v>159.66999999999999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</row>
        <row r="30">
          <cell r="A30" t="str">
            <v>Avg Customers: Total</v>
          </cell>
        </row>
        <row r="31">
          <cell r="A31" t="str">
            <v>Avg Customers: TotalThree months</v>
          </cell>
          <cell r="B31" t="str">
            <v>Three months</v>
          </cell>
          <cell r="E31">
            <v>496993</v>
          </cell>
          <cell r="F31">
            <v>474723</v>
          </cell>
          <cell r="G31">
            <v>458563</v>
          </cell>
          <cell r="H31">
            <v>436911.66</v>
          </cell>
          <cell r="I31">
            <v>414879.66</v>
          </cell>
          <cell r="J31">
            <v>390346</v>
          </cell>
          <cell r="K31">
            <v>364954</v>
          </cell>
          <cell r="L31">
            <v>338950</v>
          </cell>
          <cell r="V31">
            <v>483731</v>
          </cell>
          <cell r="W31">
            <v>465692</v>
          </cell>
          <cell r="X31">
            <v>444350</v>
          </cell>
          <cell r="Y31">
            <v>422780</v>
          </cell>
          <cell r="Z31">
            <v>399750</v>
          </cell>
          <cell r="AA31">
            <v>374558</v>
          </cell>
          <cell r="AB31">
            <v>347686</v>
          </cell>
          <cell r="AC31">
            <v>324458</v>
          </cell>
          <cell r="AD31">
            <v>306230</v>
          </cell>
          <cell r="AE31">
            <v>289394</v>
          </cell>
          <cell r="AF31">
            <v>276918</v>
          </cell>
          <cell r="AG31">
            <v>268738</v>
          </cell>
          <cell r="AL31">
            <v>487812</v>
          </cell>
          <cell r="AM31">
            <v>468173</v>
          </cell>
          <cell r="AN31">
            <v>447611</v>
          </cell>
          <cell r="AO31">
            <v>426231</v>
          </cell>
          <cell r="AP31">
            <v>403251</v>
          </cell>
          <cell r="AQ31">
            <v>378291</v>
          </cell>
          <cell r="AR31">
            <v>352591</v>
          </cell>
          <cell r="AS31">
            <v>326419</v>
          </cell>
          <cell r="AT31">
            <v>307827</v>
          </cell>
          <cell r="AU31">
            <v>290335</v>
          </cell>
          <cell r="AV31">
            <v>276327</v>
          </cell>
          <cell r="AW31">
            <v>267155</v>
          </cell>
          <cell r="BB31">
            <v>490153</v>
          </cell>
          <cell r="BC31">
            <v>469246</v>
          </cell>
          <cell r="BD31">
            <v>449729</v>
          </cell>
          <cell r="BE31">
            <v>428909</v>
          </cell>
          <cell r="BF31">
            <v>406221</v>
          </cell>
          <cell r="BG31">
            <v>381241</v>
          </cell>
          <cell r="BH31">
            <v>355305</v>
          </cell>
          <cell r="BI31">
            <v>328893</v>
          </cell>
          <cell r="BJ31">
            <v>309021</v>
          </cell>
          <cell r="BK31">
            <v>290973</v>
          </cell>
          <cell r="BL31">
            <v>274913</v>
          </cell>
          <cell r="BM31">
            <v>265369</v>
          </cell>
        </row>
        <row r="32">
          <cell r="A32" t="str">
            <v>Avg Customers: TotalYear to date</v>
          </cell>
          <cell r="B32" t="str">
            <v>Year to date</v>
          </cell>
          <cell r="E32">
            <v>496993</v>
          </cell>
          <cell r="F32">
            <v>474723</v>
          </cell>
          <cell r="G32">
            <v>458563</v>
          </cell>
          <cell r="H32">
            <v>436911.66</v>
          </cell>
          <cell r="I32">
            <v>414879.66</v>
          </cell>
          <cell r="J32">
            <v>390346</v>
          </cell>
          <cell r="K32">
            <v>364954</v>
          </cell>
          <cell r="L32">
            <v>338950</v>
          </cell>
          <cell r="V32">
            <v>479227</v>
          </cell>
          <cell r="W32">
            <v>462129</v>
          </cell>
          <cell r="X32">
            <v>440649</v>
          </cell>
          <cell r="Y32">
            <v>418830</v>
          </cell>
          <cell r="Z32">
            <v>395048</v>
          </cell>
          <cell r="AA32">
            <v>369756</v>
          </cell>
          <cell r="AB32">
            <v>343318</v>
          </cell>
          <cell r="AL32">
            <v>482089</v>
          </cell>
          <cell r="AM32">
            <v>464257</v>
          </cell>
          <cell r="AN32">
            <v>442970</v>
          </cell>
          <cell r="AO32">
            <v>421242</v>
          </cell>
          <cell r="AP32">
            <v>397782</v>
          </cell>
          <cell r="AQ32">
            <v>372601</v>
          </cell>
          <cell r="AR32">
            <v>346409</v>
          </cell>
          <cell r="AS32">
            <v>322665</v>
          </cell>
          <cell r="BB32">
            <v>484105</v>
          </cell>
          <cell r="BC32">
            <v>465419</v>
          </cell>
          <cell r="BD32">
            <v>444659.4</v>
          </cell>
          <cell r="BE32">
            <v>423209.75</v>
          </cell>
          <cell r="BF32">
            <v>400051.67</v>
          </cell>
          <cell r="BG32">
            <v>374761</v>
          </cell>
          <cell r="BH32">
            <v>348633</v>
          </cell>
          <cell r="BI32">
            <v>324222</v>
          </cell>
          <cell r="BJ32">
            <v>305520</v>
          </cell>
          <cell r="BK32">
            <v>288506</v>
          </cell>
          <cell r="BL32">
            <v>275124</v>
          </cell>
          <cell r="BM32">
            <v>266349</v>
          </cell>
          <cell r="BN32">
            <v>259009</v>
          </cell>
          <cell r="BO32">
            <v>253803</v>
          </cell>
        </row>
        <row r="33">
          <cell r="A33" t="str">
            <v>Avg Customers: TotalTwelve months</v>
          </cell>
          <cell r="B33" t="str">
            <v>Twelve months</v>
          </cell>
          <cell r="E33">
            <v>489673</v>
          </cell>
          <cell r="F33">
            <v>469458</v>
          </cell>
          <cell r="G33">
            <v>450072</v>
          </cell>
          <cell r="H33">
            <v>428717.75</v>
          </cell>
          <cell r="I33">
            <v>406121.25</v>
          </cell>
          <cell r="J33">
            <v>381109</v>
          </cell>
          <cell r="K33">
            <v>355134</v>
          </cell>
          <cell r="L33">
            <v>329680</v>
          </cell>
          <cell r="M33">
            <v>310049</v>
          </cell>
          <cell r="N33">
            <v>292426</v>
          </cell>
          <cell r="O33">
            <v>277870</v>
          </cell>
          <cell r="P33">
            <v>268397</v>
          </cell>
          <cell r="Q33">
            <v>260718</v>
          </cell>
          <cell r="R33">
            <v>254683</v>
          </cell>
          <cell r="V33">
            <v>473970</v>
          </cell>
          <cell r="W33">
            <v>455428</v>
          </cell>
          <cell r="X33">
            <v>434119</v>
          </cell>
          <cell r="Y33">
            <v>411858</v>
          </cell>
          <cell r="Z33">
            <v>387407</v>
          </cell>
          <cell r="AA33">
            <v>361852</v>
          </cell>
          <cell r="AB33">
            <v>314606</v>
          </cell>
          <cell r="AC33">
            <v>280989</v>
          </cell>
          <cell r="AD33">
            <v>270441</v>
          </cell>
          <cell r="AE33">
            <v>262505</v>
          </cell>
          <cell r="AF33">
            <v>255919</v>
          </cell>
          <cell r="AL33">
            <v>478879</v>
          </cell>
          <cell r="AM33">
            <v>460543</v>
          </cell>
          <cell r="AN33">
            <v>439450</v>
          </cell>
          <cell r="AO33">
            <v>417487</v>
          </cell>
          <cell r="AP33">
            <v>393647</v>
          </cell>
          <cell r="AQ33">
            <v>368277</v>
          </cell>
          <cell r="AR33">
            <v>342030</v>
          </cell>
          <cell r="AS33">
            <v>319254</v>
          </cell>
          <cell r="AT33">
            <v>301008</v>
          </cell>
          <cell r="AU33">
            <v>284491</v>
          </cell>
          <cell r="AV33">
            <v>272737</v>
          </cell>
          <cell r="AW33">
            <v>264316</v>
          </cell>
          <cell r="AX33">
            <v>257466</v>
          </cell>
          <cell r="BB33">
            <v>484105</v>
          </cell>
          <cell r="BC33">
            <v>465419</v>
          </cell>
          <cell r="BD33">
            <v>444659.4</v>
          </cell>
          <cell r="BE33">
            <v>423209.75</v>
          </cell>
          <cell r="BF33">
            <v>400051.67</v>
          </cell>
          <cell r="BG33">
            <v>374761</v>
          </cell>
          <cell r="BH33">
            <v>348633</v>
          </cell>
          <cell r="BI33">
            <v>324222</v>
          </cell>
          <cell r="BJ33">
            <v>305520</v>
          </cell>
          <cell r="BK33">
            <v>288506</v>
          </cell>
          <cell r="BL33">
            <v>275124</v>
          </cell>
          <cell r="BM33">
            <v>266349</v>
          </cell>
          <cell r="BN33">
            <v>259009</v>
          </cell>
          <cell r="BO33">
            <v>253803</v>
          </cell>
        </row>
        <row r="34">
          <cell r="AA34">
            <v>335487</v>
          </cell>
          <cell r="AB34">
            <v>296635</v>
          </cell>
        </row>
      </sheetData>
      <sheetData sheetId="1">
        <row r="222">
          <cell r="AJ222">
            <v>35430</v>
          </cell>
        </row>
      </sheetData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Matrix"/>
      <sheetName val="Table"/>
      <sheetName val="Rlfwd"/>
      <sheetName val="Verify"/>
      <sheetName val="JHS-19"/>
      <sheetName val="JHS-20"/>
      <sheetName val="JHS-20.01(A)"/>
      <sheetName val="JHS-21"/>
      <sheetName val="JHS-22"/>
      <sheetName val="JHS-23"/>
      <sheetName val="JHS-24 Unit Cost"/>
      <sheetName val="JHS-25 Ex A-1"/>
      <sheetName val="JHS-25 Ex A-2"/>
      <sheetName val="JHS-25 Ex A-3"/>
      <sheetName val="JHS-25 Ex A-4"/>
      <sheetName val="JHS-25 Ex A-5"/>
      <sheetName val="Diffs Categorized"/>
      <sheetName val="PSE Proposal Categorized"/>
      <sheetName val="DEM RY PC"/>
      <sheetName val="LSR Power Costs"/>
      <sheetName val="Tenaska.Backup"/>
      <sheetName val="Restated TY"/>
      <sheetName val="09-10"/>
      <sheetName val="557"/>
      <sheetName val="Production Adjustment"/>
      <sheetName val="Production Factor"/>
      <sheetName val="Production Plant Premiums"/>
      <sheetName val="Prod Plant"/>
      <sheetName val="ProdO&amp;M"/>
      <sheetName val="EB&amp;Taxes"/>
      <sheetName val="TransmRev"/>
      <sheetName val="Restating Print Macros"/>
      <sheetName val="Module13"/>
      <sheetName val="Module14"/>
      <sheetName val="Module15"/>
      <sheetName val="Module1"/>
    </sheetNames>
    <sheetDataSet>
      <sheetData sheetId="0"/>
      <sheetData sheetId="1"/>
      <sheetData sheetId="2"/>
      <sheetData sheetId="3"/>
      <sheetData sheetId="4">
        <row r="2">
          <cell r="AR2" t="str">
            <v>Docket Number UE-111048</v>
          </cell>
        </row>
      </sheetData>
      <sheetData sheetId="5"/>
      <sheetData sheetId="6"/>
      <sheetData sheetId="7">
        <row r="7">
          <cell r="A7" t="str">
            <v>FOR THE TWELVE MONTHS ENDED DECEMBER 31, 2010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21.xml><?xml version="1.0" encoding="utf-8"?>
<externalLink xmlns="http://schemas.openxmlformats.org/spreadsheetml/2006/main">
  <externalBook xmlns:r="http://schemas.openxmlformats.org/officeDocument/2006/relationships" r:id="rId1">
    <sheetNames>
      <sheetName val="Prices Transposed"/>
      <sheetName val="Monthly Price Summary"/>
      <sheetName val="Area Price - 071703a"/>
      <sheetName val="Area Price Cond - 071703a"/>
      <sheetName val="Forward Prices"/>
      <sheetName val="Sumas Chart"/>
      <sheetName val="Hydro"/>
      <sheetName val="Sumas Prices"/>
      <sheetName val="TY v PCORC Prices"/>
      <sheetName val="HR Compare"/>
      <sheetName val="WAG-8 page 1 Precip"/>
      <sheetName val="WAG-8 Page 2 Hydro"/>
      <sheetName val="WAG-9 page 1 Gas Prices"/>
      <sheetName val="GRC v TY Heat Rate"/>
      <sheetName val="GRC v TY Prices "/>
      <sheetName val="WAG-9 page 2 Heat Rate"/>
      <sheetName val="Electric Prices"/>
      <sheetName val="Data"/>
    </sheetNames>
    <sheetDataSet>
      <sheetData sheetId="0" refreshError="1"/>
      <sheetData sheetId="1" refreshError="1">
        <row r="4">
          <cell r="B4">
            <v>37987</v>
          </cell>
          <cell r="C4">
            <v>39.176639999999999</v>
          </cell>
          <cell r="D4">
            <v>42.19</v>
          </cell>
          <cell r="E4">
            <v>35.004370000000002</v>
          </cell>
          <cell r="F4">
            <v>5.2663000000000002</v>
          </cell>
          <cell r="G4">
            <v>4.9910999999999994</v>
          </cell>
          <cell r="H4">
            <v>7.4391204450942778</v>
          </cell>
        </row>
        <row r="5">
          <cell r="B5">
            <v>38018</v>
          </cell>
          <cell r="C5">
            <v>39.40437</v>
          </cell>
          <cell r="D5">
            <v>41.477469999999997</v>
          </cell>
          <cell r="E5">
            <v>36.852910000000001</v>
          </cell>
          <cell r="F5">
            <v>5.0219000000000005</v>
          </cell>
          <cell r="G5">
            <v>4.8822000000000001</v>
          </cell>
          <cell r="H5">
            <v>7.8465063023955066</v>
          </cell>
        </row>
        <row r="6">
          <cell r="B6">
            <v>38047</v>
          </cell>
          <cell r="C6">
            <v>36.953740000000003</v>
          </cell>
          <cell r="D6">
            <v>40.102240000000002</v>
          </cell>
          <cell r="E6">
            <v>32.594290000000001</v>
          </cell>
          <cell r="F6">
            <v>4.7445000000000004</v>
          </cell>
          <cell r="G6">
            <v>4.6962999999999999</v>
          </cell>
          <cell r="H6">
            <v>7.7887532932869643</v>
          </cell>
        </row>
        <row r="7">
          <cell r="B7">
            <v>38078</v>
          </cell>
          <cell r="C7">
            <v>33.328470000000003</v>
          </cell>
          <cell r="D7">
            <v>36.76641</v>
          </cell>
          <cell r="E7">
            <v>28.62387</v>
          </cell>
          <cell r="F7">
            <v>4.0925000000000002</v>
          </cell>
          <cell r="G7">
            <v>4.0850999999999997</v>
          </cell>
          <cell r="H7">
            <v>8.1437923029932815</v>
          </cell>
        </row>
        <row r="8">
          <cell r="B8">
            <v>38108</v>
          </cell>
          <cell r="C8">
            <v>25.42792</v>
          </cell>
          <cell r="D8">
            <v>27.768339999999998</v>
          </cell>
          <cell r="E8">
            <v>22.45955</v>
          </cell>
          <cell r="F8">
            <v>3.9844999999999997</v>
          </cell>
          <cell r="G8">
            <v>4.0101000000000004</v>
          </cell>
          <cell r="H8">
            <v>6.3817091228510483</v>
          </cell>
        </row>
        <row r="9">
          <cell r="B9">
            <v>38139</v>
          </cell>
          <cell r="C9">
            <v>24.466270000000002</v>
          </cell>
          <cell r="D9">
            <v>24.763500000000001</v>
          </cell>
          <cell r="E9">
            <v>24.059550000000002</v>
          </cell>
          <cell r="F9">
            <v>3.9931000000000005</v>
          </cell>
          <cell r="G9">
            <v>4.0471999999999992</v>
          </cell>
          <cell r="H9">
            <v>6.127136810998973</v>
          </cell>
        </row>
        <row r="10">
          <cell r="B10">
            <v>38169</v>
          </cell>
          <cell r="C10">
            <v>38.752319999999997</v>
          </cell>
          <cell r="D10">
            <v>40.772190000000002</v>
          </cell>
          <cell r="E10">
            <v>35.9557</v>
          </cell>
          <cell r="F10">
            <v>4.1988000000000003</v>
          </cell>
          <cell r="G10">
            <v>4.0464000000000002</v>
          </cell>
          <cell r="H10">
            <v>9.2293798228065143</v>
          </cell>
        </row>
        <row r="11">
          <cell r="B11">
            <v>38200</v>
          </cell>
          <cell r="C11">
            <v>45.317819999999998</v>
          </cell>
          <cell r="D11">
            <v>49.285260000000001</v>
          </cell>
          <cell r="E11">
            <v>40.285969999999999</v>
          </cell>
          <cell r="F11">
            <v>4.1932999999999989</v>
          </cell>
          <cell r="G11">
            <v>4.0923999999999996</v>
          </cell>
          <cell r="H11">
            <v>10.807197195526198</v>
          </cell>
        </row>
        <row r="12">
          <cell r="B12">
            <v>38231</v>
          </cell>
          <cell r="C12">
            <v>47.744050000000001</v>
          </cell>
          <cell r="D12">
            <v>50.820099999999996</v>
          </cell>
          <cell r="E12">
            <v>43.534820000000003</v>
          </cell>
          <cell r="F12">
            <v>4.1754999999999995</v>
          </cell>
          <cell r="G12">
            <v>4.0815999999999999</v>
          </cell>
          <cell r="H12">
            <v>11.434331217818228</v>
          </cell>
        </row>
        <row r="13">
          <cell r="B13">
            <v>38261</v>
          </cell>
          <cell r="C13">
            <v>42.095359999999999</v>
          </cell>
          <cell r="D13">
            <v>44.057079999999999</v>
          </cell>
          <cell r="E13">
            <v>39.607430000000001</v>
          </cell>
          <cell r="F13">
            <v>4.1970000000000001</v>
          </cell>
          <cell r="G13">
            <v>4.1196000000000002</v>
          </cell>
          <cell r="H13">
            <v>10.029868954014772</v>
          </cell>
        </row>
        <row r="14">
          <cell r="B14">
            <v>38292</v>
          </cell>
          <cell r="C14">
            <v>41.224559999999997</v>
          </cell>
          <cell r="D14">
            <v>43.192079999999997</v>
          </cell>
          <cell r="E14">
            <v>38.53219</v>
          </cell>
          <cell r="F14">
            <v>4.4514000000000014</v>
          </cell>
          <cell r="G14">
            <v>4.2835000000000001</v>
          </cell>
          <cell r="H14">
            <v>9.261032484162282</v>
          </cell>
        </row>
        <row r="15">
          <cell r="B15">
            <v>38322</v>
          </cell>
          <cell r="C15">
            <v>41.988250000000001</v>
          </cell>
          <cell r="D15">
            <v>44.759990000000002</v>
          </cell>
          <cell r="E15">
            <v>38.150460000000002</v>
          </cell>
          <cell r="F15">
            <v>4.773200000000001</v>
          </cell>
          <cell r="G15">
            <v>4.4853000000000005</v>
          </cell>
          <cell r="H15">
            <v>8.7966668063353701</v>
          </cell>
        </row>
        <row r="16">
          <cell r="B16">
            <v>38353</v>
          </cell>
          <cell r="C16">
            <v>41.499609999999997</v>
          </cell>
          <cell r="D16">
            <v>44.226190000000003</v>
          </cell>
          <cell r="E16">
            <v>38.041519999999998</v>
          </cell>
          <cell r="F16">
            <v>4.9470000000000001</v>
          </cell>
          <cell r="G16">
            <v>4.6510999999999996</v>
          </cell>
          <cell r="H16">
            <v>8.3888437436830401</v>
          </cell>
        </row>
        <row r="17">
          <cell r="B17">
            <v>38384</v>
          </cell>
          <cell r="C17">
            <v>39.479950000000002</v>
          </cell>
          <cell r="D17">
            <v>41.223350000000003</v>
          </cell>
          <cell r="E17">
            <v>37.155380000000001</v>
          </cell>
          <cell r="F17">
            <v>4.7565</v>
          </cell>
          <cell r="G17">
            <v>4.5221</v>
          </cell>
          <cell r="H17">
            <v>8.300210238620835</v>
          </cell>
        </row>
        <row r="18">
          <cell r="B18">
            <v>38412</v>
          </cell>
          <cell r="C18">
            <v>37.596719999999998</v>
          </cell>
          <cell r="D18">
            <v>39.527149999999999</v>
          </cell>
          <cell r="E18">
            <v>34.923839999999998</v>
          </cell>
          <cell r="F18">
            <v>4.4582000000000006</v>
          </cell>
          <cell r="G18">
            <v>4.2993000000000006</v>
          </cell>
          <cell r="H18">
            <v>8.4331613655735485</v>
          </cell>
        </row>
        <row r="19">
          <cell r="B19">
            <v>38443</v>
          </cell>
          <cell r="C19">
            <v>34.900579999999998</v>
          </cell>
          <cell r="D19">
            <v>37.944290000000002</v>
          </cell>
          <cell r="E19">
            <v>30.735510000000001</v>
          </cell>
          <cell r="F19">
            <v>3.9565999999999995</v>
          </cell>
          <cell r="G19">
            <v>3.8695999999999997</v>
          </cell>
          <cell r="H19">
            <v>8.8208512359096201</v>
          </cell>
        </row>
        <row r="20">
          <cell r="B20">
            <v>38473</v>
          </cell>
          <cell r="C20">
            <v>27.753</v>
          </cell>
          <cell r="D20">
            <v>30.350709999999999</v>
          </cell>
          <cell r="E20">
            <v>24.45834</v>
          </cell>
          <cell r="F20">
            <v>3.8623000000000003</v>
          </cell>
          <cell r="G20">
            <v>3.7753000000000001</v>
          </cell>
          <cell r="H20">
            <v>7.1856147891152933</v>
          </cell>
        </row>
        <row r="21">
          <cell r="B21">
            <v>38504</v>
          </cell>
          <cell r="C21">
            <v>27.043050000000001</v>
          </cell>
          <cell r="D21">
            <v>27.647480000000002</v>
          </cell>
          <cell r="E21">
            <v>26.21593</v>
          </cell>
          <cell r="F21">
            <v>3.8573999999999997</v>
          </cell>
          <cell r="G21">
            <v>3.7704</v>
          </cell>
          <cell r="H21">
            <v>7.0106937315290097</v>
          </cell>
        </row>
        <row r="22">
          <cell r="B22">
            <v>38534</v>
          </cell>
          <cell r="C22">
            <v>37.02167</v>
          </cell>
          <cell r="D22">
            <v>39.613419999999998</v>
          </cell>
          <cell r="E22">
            <v>33.73462</v>
          </cell>
          <cell r="F22">
            <v>3.8649</v>
          </cell>
          <cell r="G22">
            <v>3.7778999999999998</v>
          </cell>
          <cell r="H22">
            <v>9.5789464151724495</v>
          </cell>
        </row>
        <row r="23">
          <cell r="B23">
            <v>38565</v>
          </cell>
          <cell r="C23">
            <v>42.328409999999998</v>
          </cell>
          <cell r="D23">
            <v>46.319319999999998</v>
          </cell>
          <cell r="E23">
            <v>36.80256</v>
          </cell>
          <cell r="F23">
            <v>3.8588999999999998</v>
          </cell>
          <cell r="G23">
            <v>3.7719</v>
          </cell>
          <cell r="H23">
            <v>10.969035217289901</v>
          </cell>
        </row>
        <row r="24">
          <cell r="B24">
            <v>38596</v>
          </cell>
          <cell r="C24">
            <v>46.030810000000002</v>
          </cell>
          <cell r="D24">
            <v>48.709330000000001</v>
          </cell>
          <cell r="E24">
            <v>42.365450000000003</v>
          </cell>
          <cell r="F24">
            <v>3.8584000000000005</v>
          </cell>
          <cell r="G24">
            <v>3.7714000000000008</v>
          </cell>
          <cell r="H24">
            <v>11.930025399129171</v>
          </cell>
        </row>
        <row r="25">
          <cell r="B25">
            <v>38626</v>
          </cell>
          <cell r="C25">
            <v>42.187869999999997</v>
          </cell>
          <cell r="D25">
            <v>43.814660000000003</v>
          </cell>
          <cell r="E25">
            <v>40.124690000000001</v>
          </cell>
          <cell r="F25">
            <v>3.8989000000000003</v>
          </cell>
          <cell r="G25">
            <v>3.8119000000000001</v>
          </cell>
          <cell r="H25">
            <v>10.820454487163044</v>
          </cell>
        </row>
        <row r="26">
          <cell r="B26">
            <v>38657</v>
          </cell>
          <cell r="C26">
            <v>44.069229999999997</v>
          </cell>
          <cell r="D26">
            <v>45.901589999999999</v>
          </cell>
          <cell r="E26">
            <v>41.56183</v>
          </cell>
          <cell r="F26">
            <v>4.8037000000000001</v>
          </cell>
          <cell r="G26">
            <v>4.1947000000000001</v>
          </cell>
          <cell r="H26">
            <v>9.174017944501113</v>
          </cell>
        </row>
        <row r="27">
          <cell r="B27">
            <v>38687</v>
          </cell>
          <cell r="C27">
            <v>45.403100000000002</v>
          </cell>
          <cell r="D27">
            <v>47.666449999999998</v>
          </cell>
          <cell r="E27">
            <v>42.269260000000003</v>
          </cell>
          <cell r="F27">
            <v>4.9888999999999992</v>
          </cell>
          <cell r="G27">
            <v>4.379900000000001</v>
          </cell>
          <cell r="H27">
            <v>9.1008238289001593</v>
          </cell>
        </row>
        <row r="28">
          <cell r="C28">
            <v>37.302597142857138</v>
          </cell>
          <cell r="D28">
            <v>39.116349999999997</v>
          </cell>
          <cell r="E28">
            <v>34.884259999999998</v>
          </cell>
          <cell r="F28">
            <v>4.15445441688321</v>
          </cell>
          <cell r="G28">
            <v>3.886646968071966</v>
          </cell>
          <cell r="H28">
            <v>8.9789400483644268</v>
          </cell>
        </row>
        <row r="29">
          <cell r="C29">
            <v>35.586639999999996</v>
          </cell>
          <cell r="D29">
            <v>37.143099999999997</v>
          </cell>
          <cell r="E29">
            <v>33.511360000000003</v>
          </cell>
          <cell r="F29">
            <v>3.8224354832672676</v>
          </cell>
          <cell r="G29">
            <v>3.5760308793656628</v>
          </cell>
          <cell r="H29">
            <v>9.3099386911252555</v>
          </cell>
        </row>
        <row r="30">
          <cell r="C30">
            <v>32.027979999999999</v>
          </cell>
          <cell r="D30">
            <v>33.297730000000001</v>
          </cell>
          <cell r="E30">
            <v>30.334980000000002</v>
          </cell>
          <cell r="F30">
            <v>3.5304364312226899</v>
          </cell>
          <cell r="G30">
            <v>3.302854881646959</v>
          </cell>
          <cell r="H30">
            <v>9.0719605419740716</v>
          </cell>
        </row>
        <row r="31">
          <cell r="C31">
            <v>32.430720000000001</v>
          </cell>
          <cell r="D31">
            <v>34.375770000000003</v>
          </cell>
          <cell r="E31">
            <v>29.837319999999998</v>
          </cell>
          <cell r="F31">
            <v>3.6726274304484199</v>
          </cell>
          <cell r="G31">
            <v>3.4358798617218191</v>
          </cell>
          <cell r="H31">
            <v>8.8303865867603886</v>
          </cell>
        </row>
        <row r="32">
          <cell r="C32">
            <v>27.722384285714284</v>
          </cell>
          <cell r="D32">
            <v>30.26698</v>
          </cell>
          <cell r="E32">
            <v>24.32959</v>
          </cell>
          <cell r="F32">
            <v>3.5984112479055161</v>
          </cell>
          <cell r="G32">
            <v>3.3664478564770355</v>
          </cell>
          <cell r="H32">
            <v>7.7040622585454397</v>
          </cell>
        </row>
        <row r="33">
          <cell r="C33">
            <v>26.474161428571428</v>
          </cell>
          <cell r="D33">
            <v>27.192609999999998</v>
          </cell>
          <cell r="E33">
            <v>25.51623</v>
          </cell>
          <cell r="F33">
            <v>3.4157113219827635</v>
          </cell>
          <cell r="G33">
            <v>3.195525265469918</v>
          </cell>
          <cell r="H33">
            <v>7.7507022499792573</v>
          </cell>
        </row>
        <row r="34">
          <cell r="C34">
            <v>36.278964285714281</v>
          </cell>
          <cell r="D34">
            <v>38.517499999999998</v>
          </cell>
          <cell r="E34">
            <v>33.294249999999998</v>
          </cell>
          <cell r="F34">
            <v>3.3325989552633013</v>
          </cell>
          <cell r="G34">
            <v>3.1177705483145837</v>
          </cell>
          <cell r="H34">
            <v>10.886087636922985</v>
          </cell>
        </row>
        <row r="35">
          <cell r="C35">
            <v>43.954628571428572</v>
          </cell>
          <cell r="D35">
            <v>48.212519999999998</v>
          </cell>
          <cell r="E35">
            <v>38.277439999999999</v>
          </cell>
          <cell r="F35">
            <v>3.5203659374755376</v>
          </cell>
          <cell r="G35">
            <v>3.2934335593596575</v>
          </cell>
          <cell r="H35">
            <v>12.485812370673186</v>
          </cell>
        </row>
        <row r="36">
          <cell r="C36">
            <v>48.290775714285715</v>
          </cell>
          <cell r="D36">
            <v>51.765799999999999</v>
          </cell>
          <cell r="E36">
            <v>43.657409999999999</v>
          </cell>
          <cell r="F36">
            <v>3.6195493935446179</v>
          </cell>
          <cell r="G36">
            <v>3.3862233796660739</v>
          </cell>
          <cell r="H36">
            <v>13.341654019257533</v>
          </cell>
        </row>
        <row r="37">
          <cell r="C37">
            <v>44.458577142857138</v>
          </cell>
          <cell r="D37">
            <v>46.344180000000001</v>
          </cell>
          <cell r="E37">
            <v>41.94444</v>
          </cell>
          <cell r="F37">
            <v>4.0265457442764596</v>
          </cell>
          <cell r="G37">
            <v>3.7669836369359126</v>
          </cell>
          <cell r="H37">
            <v>11.041368946584765</v>
          </cell>
        </row>
        <row r="38">
          <cell r="C38">
            <v>45.105658571428563</v>
          </cell>
          <cell r="D38">
            <v>47.483809999999998</v>
          </cell>
          <cell r="E38">
            <v>41.93479</v>
          </cell>
          <cell r="F38">
            <v>4.5277793787690204</v>
          </cell>
          <cell r="G38">
            <v>4.2359063859446104</v>
          </cell>
          <cell r="H38">
            <v>9.96198241966718</v>
          </cell>
        </row>
        <row r="39">
          <cell r="C39">
            <v>47.311529999999998</v>
          </cell>
          <cell r="D39">
            <v>50.055390000000003</v>
          </cell>
          <cell r="E39">
            <v>43.65305</v>
          </cell>
          <cell r="F39">
            <v>4.8875276023090315</v>
          </cell>
          <cell r="G39">
            <v>4.572464259009454</v>
          </cell>
          <cell r="H39">
            <v>9.6800537714914281</v>
          </cell>
        </row>
        <row r="40">
          <cell r="C40">
            <v>37.089982857142857</v>
          </cell>
          <cell r="D40">
            <v>39.255789999999998</v>
          </cell>
          <cell r="E40">
            <v>34.202240000000003</v>
          </cell>
          <cell r="F40">
            <v>4.0641254858339098</v>
          </cell>
          <cell r="G40">
            <v>3.7301653122988565</v>
          </cell>
          <cell r="H40">
            <v>9.1261903665192659</v>
          </cell>
        </row>
        <row r="41">
          <cell r="C41">
            <v>35.252087142857143</v>
          </cell>
          <cell r="D41">
            <v>36.961620000000003</v>
          </cell>
          <cell r="E41">
            <v>32.972709999999999</v>
          </cell>
          <cell r="F41">
            <v>3.7393255302959973</v>
          </cell>
          <cell r="G41">
            <v>3.4320550468046473</v>
          </cell>
          <cell r="H41">
            <v>9.4273918804995454</v>
          </cell>
        </row>
        <row r="42">
          <cell r="C42">
            <v>31.166675714285713</v>
          </cell>
          <cell r="D42">
            <v>32.723019999999998</v>
          </cell>
          <cell r="E42">
            <v>29.091550000000002</v>
          </cell>
          <cell r="F42">
            <v>3.4536753172545405</v>
          </cell>
          <cell r="G42">
            <v>3.1698774836727872</v>
          </cell>
          <cell r="H42">
            <v>9.0242054771556539</v>
          </cell>
        </row>
        <row r="43">
          <cell r="C43">
            <v>31.833902857142853</v>
          </cell>
          <cell r="D43">
            <v>33.701419999999999</v>
          </cell>
          <cell r="E43">
            <v>29.343879999999999</v>
          </cell>
          <cell r="F43">
            <v>3.5927747045196976</v>
          </cell>
          <cell r="G43">
            <v>3.2975466984022743</v>
          </cell>
          <cell r="H43">
            <v>8.8605341206327015</v>
          </cell>
        </row>
        <row r="44">
          <cell r="C44">
            <v>26.86353857142857</v>
          </cell>
          <cell r="D44">
            <v>28.585380000000001</v>
          </cell>
          <cell r="E44">
            <v>24.56775</v>
          </cell>
          <cell r="F44">
            <v>3.5201721799359271</v>
          </cell>
          <cell r="G44">
            <v>3.2309101194551717</v>
          </cell>
          <cell r="H44">
            <v>7.6313138103141114</v>
          </cell>
        </row>
        <row r="45">
          <cell r="C45">
            <v>25.917077142857142</v>
          </cell>
          <cell r="D45">
            <v>26.29317</v>
          </cell>
          <cell r="E45">
            <v>25.415620000000001</v>
          </cell>
          <cell r="F45">
            <v>3.3414446381953962</v>
          </cell>
          <cell r="G45">
            <v>3.066869102789521</v>
          </cell>
          <cell r="H45">
            <v>7.7562491524187269</v>
          </cell>
        </row>
        <row r="46">
          <cell r="C46">
            <v>36.544448571428575</v>
          </cell>
          <cell r="D46">
            <v>38.978160000000003</v>
          </cell>
          <cell r="E46">
            <v>33.299500000000002</v>
          </cell>
          <cell r="F46">
            <v>3.2601393562310919</v>
          </cell>
          <cell r="G46">
            <v>2.9922448955530414</v>
          </cell>
          <cell r="H46">
            <v>11.209474374640246</v>
          </cell>
        </row>
        <row r="47">
          <cell r="C47">
            <v>46.865112857142861</v>
          </cell>
          <cell r="D47">
            <v>53.366100000000003</v>
          </cell>
          <cell r="E47">
            <v>38.197130000000001</v>
          </cell>
          <cell r="F47">
            <v>3.4438237829287801</v>
          </cell>
          <cell r="G47">
            <v>3.1608354765440789</v>
          </cell>
          <cell r="H47">
            <v>13.60845264193126</v>
          </cell>
        </row>
        <row r="48">
          <cell r="C48">
            <v>52.34204142857142</v>
          </cell>
          <cell r="D48">
            <v>58.316040000000001</v>
          </cell>
          <cell r="E48">
            <v>44.376710000000003</v>
          </cell>
          <cell r="F48">
            <v>3.5408507258518531</v>
          </cell>
          <cell r="G48">
            <v>3.2498894533741733</v>
          </cell>
          <cell r="H48">
            <v>14.782334947480464</v>
          </cell>
        </row>
        <row r="49">
          <cell r="C49">
            <v>44.499747142857146</v>
          </cell>
          <cell r="D49">
            <v>46.454320000000003</v>
          </cell>
          <cell r="E49">
            <v>41.893650000000001</v>
          </cell>
          <cell r="F49">
            <v>3.9389978892744848</v>
          </cell>
          <cell r="G49">
            <v>3.6153197884772617</v>
          </cell>
          <cell r="H49">
            <v>11.297225434932502</v>
          </cell>
        </row>
        <row r="50">
          <cell r="C50">
            <v>44.95249571428571</v>
          </cell>
          <cell r="D50">
            <v>47.217199999999998</v>
          </cell>
          <cell r="E50">
            <v>41.93289</v>
          </cell>
          <cell r="F50">
            <v>4.4293333663036565</v>
          </cell>
          <cell r="G50">
            <v>4.0653630743401319</v>
          </cell>
          <cell r="H50">
            <v>10.148817439722137</v>
          </cell>
        </row>
        <row r="51">
          <cell r="C51">
            <v>47.25863714285714</v>
          </cell>
          <cell r="D51">
            <v>49.581400000000002</v>
          </cell>
          <cell r="E51">
            <v>44.161619999999999</v>
          </cell>
          <cell r="F51">
            <v>4.7812597029679331</v>
          </cell>
          <cell r="G51">
            <v>4.3883706729207486</v>
          </cell>
          <cell r="H51">
            <v>9.8841393437636693</v>
          </cell>
        </row>
        <row r="52">
          <cell r="C52">
            <v>35.584068571428567</v>
          </cell>
          <cell r="D52">
            <v>37.156959999999998</v>
          </cell>
          <cell r="E52">
            <v>33.486879999999999</v>
          </cell>
          <cell r="F52">
            <v>3.9814788280768263</v>
          </cell>
          <cell r="G52">
            <v>3.6948663045336172</v>
          </cell>
          <cell r="H52">
            <v>8.9373999229870922</v>
          </cell>
        </row>
        <row r="53">
          <cell r="C53">
            <v>33.651092857142856</v>
          </cell>
          <cell r="D53">
            <v>34.795430000000003</v>
          </cell>
          <cell r="E53">
            <v>32.125309999999999</v>
          </cell>
          <cell r="F53">
            <v>3.6632838926984599</v>
          </cell>
          <cell r="G53">
            <v>3.3995770927181499</v>
          </cell>
          <cell r="H53">
            <v>9.1860455926484796</v>
          </cell>
        </row>
        <row r="54">
          <cell r="C54">
            <v>30.224060000000001</v>
          </cell>
          <cell r="D54">
            <v>31.461860000000001</v>
          </cell>
          <cell r="E54">
            <v>28.57366</v>
          </cell>
          <cell r="F54">
            <v>3.3834425641212658</v>
          </cell>
          <cell r="G54">
            <v>3.1398805477348288</v>
          </cell>
          <cell r="H54">
            <v>8.9329313050862069</v>
          </cell>
        </row>
        <row r="55">
          <cell r="C55">
            <v>30.63569857142857</v>
          </cell>
          <cell r="D55">
            <v>32.252839999999999</v>
          </cell>
          <cell r="E55">
            <v>28.479510000000001</v>
          </cell>
          <cell r="F55">
            <v>3.5197132740993671</v>
          </cell>
          <cell r="G55">
            <v>3.2663416131666803</v>
          </cell>
          <cell r="H55">
            <v>8.7040324553901929</v>
          </cell>
        </row>
        <row r="56">
          <cell r="C56">
            <v>26.300637142857141</v>
          </cell>
          <cell r="D56">
            <v>27.994630000000001</v>
          </cell>
          <cell r="E56">
            <v>24.041979999999999</v>
          </cell>
          <cell r="F56">
            <v>3.4485871694791261</v>
          </cell>
          <cell r="G56">
            <v>3.200335624266069</v>
          </cell>
          <cell r="H56">
            <v>7.6264962578369691</v>
          </cell>
        </row>
        <row r="57">
          <cell r="C57">
            <v>26.425657142857141</v>
          </cell>
          <cell r="D57">
            <v>27.250430000000001</v>
          </cell>
          <cell r="E57">
            <v>25.325959999999998</v>
          </cell>
          <cell r="F57">
            <v>3.2734941695423565</v>
          </cell>
          <cell r="G57">
            <v>3.0378469476808982</v>
          </cell>
          <cell r="H57">
            <v>8.072614696775684</v>
          </cell>
        </row>
        <row r="58">
          <cell r="C58">
            <v>35.695105714285717</v>
          </cell>
          <cell r="D58">
            <v>38.190840000000001</v>
          </cell>
          <cell r="E58">
            <v>32.367460000000001</v>
          </cell>
          <cell r="F58">
            <v>3.1938422838217875</v>
          </cell>
          <cell r="G58">
            <v>2.9639289183883375</v>
          </cell>
          <cell r="H58">
            <v>11.176226795886913</v>
          </cell>
        </row>
        <row r="59">
          <cell r="C59">
            <v>52.872565714285713</v>
          </cell>
          <cell r="D59">
            <v>64.188209999999998</v>
          </cell>
          <cell r="E59">
            <v>37.785040000000002</v>
          </cell>
          <cell r="F59">
            <v>3.3737913672084723</v>
          </cell>
          <cell r="G59">
            <v>3.1309241062186679</v>
          </cell>
          <cell r="H59">
            <v>15.671557591906847</v>
          </cell>
        </row>
        <row r="60">
          <cell r="C60">
            <v>54.699252857142852</v>
          </cell>
          <cell r="D60">
            <v>63.0075</v>
          </cell>
          <cell r="E60">
            <v>43.621589999999998</v>
          </cell>
          <cell r="F60">
            <v>3.46884520359905</v>
          </cell>
          <cell r="G60">
            <v>3.2191353544411889</v>
          </cell>
          <cell r="H60">
            <v>15.768721187209632</v>
          </cell>
        </row>
        <row r="61">
          <cell r="C61">
            <v>43.879859999999994</v>
          </cell>
          <cell r="D61">
            <v>45.862200000000001</v>
          </cell>
          <cell r="E61">
            <v>41.236739999999998</v>
          </cell>
          <cell r="F61">
            <v>3.8588957832751802</v>
          </cell>
          <cell r="G61">
            <v>3.5811075778638304</v>
          </cell>
          <cell r="H61">
            <v>11.371092266906887</v>
          </cell>
        </row>
        <row r="62">
          <cell r="C62">
            <v>44.269641428571425</v>
          </cell>
          <cell r="D62">
            <v>46.174529999999997</v>
          </cell>
          <cell r="E62">
            <v>41.729790000000001</v>
          </cell>
          <cell r="F62">
            <v>4.3392599667265719</v>
          </cell>
          <cell r="G62">
            <v>4.0268920494082066</v>
          </cell>
          <cell r="H62">
            <v>10.202117819174434</v>
          </cell>
        </row>
        <row r="63">
          <cell r="C63">
            <v>46.514707142857141</v>
          </cell>
          <cell r="D63">
            <v>48.526910000000001</v>
          </cell>
          <cell r="E63">
            <v>43.831769999999999</v>
          </cell>
          <cell r="F63">
            <v>4.6840296504766172</v>
          </cell>
          <cell r="G63">
            <v>4.3468429878207244</v>
          </cell>
          <cell r="H63">
            <v>9.9304894746180992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2.xml><?xml version="1.0" encoding="utf-8"?>
<externalLink xmlns="http://schemas.openxmlformats.org/spreadsheetml/2006/main">
  <externalBook xmlns:r="http://schemas.openxmlformats.org/officeDocument/2006/relationships" r:id="rId1">
    <sheetNames>
      <sheetName val="Cost of service"/>
      <sheetName val="Inputs"/>
      <sheetName val="Expense"/>
      <sheetName val="Revenue"/>
      <sheetName val="Debt Service"/>
      <sheetName val="not used"/>
      <sheetName val="Depreciation tables"/>
      <sheetName val="Modified Financial Statements"/>
      <sheetName val="Module2"/>
    </sheetNames>
    <sheetDataSet>
      <sheetData sheetId="0" refreshError="1"/>
      <sheetData sheetId="1" refreshError="1">
        <row r="111">
          <cell r="E111">
            <v>3.0000000000000001E-3</v>
          </cell>
        </row>
        <row r="112">
          <cell r="E112">
            <v>2.2499999999999998E-3</v>
          </cell>
        </row>
        <row r="129">
          <cell r="E129">
            <v>0.55000000000000004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>
        <row r="3">
          <cell r="E3" t="str">
            <v>PAGE 3.02</v>
          </cell>
          <cell r="AJ3" t="str">
            <v>PAGE 2.16</v>
          </cell>
        </row>
        <row r="4">
          <cell r="A4" t="str">
            <v>PUGET SOUND ENERGY-ELECTRIC ONLY</v>
          </cell>
          <cell r="AF4" t="str">
            <v>PUGET SOUND ENERGY-ELECTRIC ONLY</v>
          </cell>
        </row>
        <row r="5">
          <cell r="A5" t="str">
            <v>PROFORMA SALES FOR RESALE - SECONDARY</v>
          </cell>
          <cell r="AF5" t="str">
            <v>MERGER COST RESTATEMENT</v>
          </cell>
        </row>
        <row r="6">
          <cell r="A6" t="str">
            <v>FOR THE TWELVE MONTHS ENDED JUNE 30, 2001</v>
          </cell>
          <cell r="AF6" t="str">
            <v>FOR THE TWELVE MONTHS ENDED JUNE 30, 2001</v>
          </cell>
        </row>
        <row r="7">
          <cell r="A7" t="str">
            <v>GENERAL RATE INCREASE</v>
          </cell>
          <cell r="AF7" t="str">
            <v>GENERAL RATE INCREASE</v>
          </cell>
        </row>
        <row r="9">
          <cell r="AF9" t="str">
            <v>LINE</v>
          </cell>
        </row>
        <row r="10">
          <cell r="A10" t="str">
            <v>NO.</v>
          </cell>
          <cell r="AF10" t="str">
            <v>NO.</v>
          </cell>
          <cell r="AG10" t="str">
            <v>DESCRIPTION</v>
          </cell>
          <cell r="AH10" t="str">
            <v>ACTUAL</v>
          </cell>
          <cell r="AI10" t="str">
            <v>RESTATED</v>
          </cell>
          <cell r="AJ10" t="str">
            <v>ADJUSTMENT</v>
          </cell>
        </row>
        <row r="12">
          <cell r="A12">
            <v>1</v>
          </cell>
          <cell r="B12" t="str">
            <v>PROFORMA SALES FOR RESALE - OTHER UTILITIES</v>
          </cell>
          <cell r="AF12">
            <v>1</v>
          </cell>
          <cell r="AG12" t="str">
            <v>OPERATING EXPENSES</v>
          </cell>
        </row>
        <row r="13">
          <cell r="A13">
            <v>2</v>
          </cell>
          <cell r="B13" t="str">
            <v>RESTATED SALES FOR RESALE - OTHER UTIL. - in revenue adj.</v>
          </cell>
          <cell r="AF13">
            <v>2</v>
          </cell>
          <cell r="AG13" t="str">
            <v>MERGER COSTS AMORTIZED</v>
          </cell>
          <cell r="AH13">
            <v>0</v>
          </cell>
          <cell r="AI13">
            <v>8524719.8499999996</v>
          </cell>
          <cell r="AJ13">
            <v>8524719.8499999996</v>
          </cell>
        </row>
        <row r="14">
          <cell r="A14">
            <v>3</v>
          </cell>
          <cell r="B14" t="str">
            <v>INCREASE (DECREASE) REVENUES - OTHER UTILITIES</v>
          </cell>
          <cell r="E14">
            <v>0</v>
          </cell>
          <cell r="AF14">
            <v>3</v>
          </cell>
        </row>
        <row r="15">
          <cell r="A15">
            <v>4</v>
          </cell>
          <cell r="AF15">
            <v>4</v>
          </cell>
        </row>
        <row r="16">
          <cell r="A16">
            <v>5</v>
          </cell>
          <cell r="B16" t="str">
            <v>PROFORMA REV. - WHEELING FOR OTHERS</v>
          </cell>
          <cell r="AF16">
            <v>5</v>
          </cell>
        </row>
        <row r="17">
          <cell r="A17">
            <v>6</v>
          </cell>
          <cell r="B17" t="str">
            <v>RESTATED REV. - WHEELING FOR OTHERS - in revenue adj.</v>
          </cell>
          <cell r="AF17">
            <v>6</v>
          </cell>
        </row>
        <row r="18">
          <cell r="A18">
            <v>7</v>
          </cell>
          <cell r="B18" t="str">
            <v>INCREASE (DECREASE) OTHER OPERATING REVENUES</v>
          </cell>
          <cell r="E18">
            <v>0</v>
          </cell>
          <cell r="AF18">
            <v>7</v>
          </cell>
          <cell r="AG18" t="str">
            <v>SUBTOTAL MERGER COSTS EXPENSED</v>
          </cell>
          <cell r="AH18">
            <v>0</v>
          </cell>
          <cell r="AI18">
            <v>8524719.8499999996</v>
          </cell>
          <cell r="AJ18">
            <v>8524719.8499999996</v>
          </cell>
        </row>
        <row r="19">
          <cell r="A19">
            <v>8</v>
          </cell>
          <cell r="B19" t="str">
            <v>INCREASE (DECREASE) REVENUE</v>
          </cell>
          <cell r="E19">
            <v>0</v>
          </cell>
          <cell r="AF19">
            <v>8</v>
          </cell>
        </row>
        <row r="20">
          <cell r="A20">
            <v>9</v>
          </cell>
          <cell r="AF20">
            <v>9</v>
          </cell>
        </row>
        <row r="21">
          <cell r="A21">
            <v>10</v>
          </cell>
          <cell r="B21" t="str">
            <v>STATE UTILITY TAX</v>
          </cell>
          <cell r="AF21">
            <v>10</v>
          </cell>
        </row>
        <row r="22">
          <cell r="A22">
            <v>11</v>
          </cell>
          <cell r="B22" t="str">
            <v>(APPLICABLE TO LINE 7)</v>
          </cell>
          <cell r="C22">
            <v>0</v>
          </cell>
          <cell r="D22">
            <v>0</v>
          </cell>
          <cell r="AF22">
            <v>11</v>
          </cell>
        </row>
        <row r="23">
          <cell r="A23">
            <v>12</v>
          </cell>
          <cell r="B23" t="str">
            <v>INCREASE (DECREASE) STATE UTILITY TAX</v>
          </cell>
          <cell r="E23">
            <v>0</v>
          </cell>
          <cell r="AF23">
            <v>12</v>
          </cell>
        </row>
        <row r="24">
          <cell r="A24">
            <v>13</v>
          </cell>
          <cell r="B24" t="str">
            <v>INCREASE (DECREASE) INCOME</v>
          </cell>
          <cell r="E24">
            <v>0</v>
          </cell>
          <cell r="AF24">
            <v>13</v>
          </cell>
          <cell r="AG24" t="str">
            <v>INCREASE(DECREASE) INCOME</v>
          </cell>
          <cell r="AJ24">
            <v>-8524719.8499999996</v>
          </cell>
        </row>
        <row r="25">
          <cell r="A25">
            <v>14</v>
          </cell>
          <cell r="AF25">
            <v>14</v>
          </cell>
          <cell r="AG25" t="str">
            <v>INCREASE(DECREASE) FIT@</v>
          </cell>
          <cell r="AH25">
            <v>0.35</v>
          </cell>
          <cell r="AJ25">
            <v>-2983651.9474999998</v>
          </cell>
        </row>
        <row r="26">
          <cell r="A26">
            <v>15</v>
          </cell>
          <cell r="B26" t="str">
            <v>INCREASE (DECREASE) FIT @</v>
          </cell>
          <cell r="D26">
            <v>0</v>
          </cell>
          <cell r="E26">
            <v>0</v>
          </cell>
          <cell r="AF26">
            <v>15</v>
          </cell>
        </row>
        <row r="27">
          <cell r="A27">
            <v>16</v>
          </cell>
          <cell r="B27" t="str">
            <v>INCREASE (DECREASE) NOI</v>
          </cell>
          <cell r="E27">
            <v>0</v>
          </cell>
          <cell r="AF27">
            <v>16</v>
          </cell>
          <cell r="AG27" t="str">
            <v>INCREASE (DECREASE) NOI</v>
          </cell>
          <cell r="AJ27">
            <v>-5541067.9024999999</v>
          </cell>
        </row>
      </sheetData>
      <sheetData sheetId="1" refreshError="1"/>
      <sheetData sheetId="2" refreshError="1"/>
    </sheetDataSet>
  </externalBook>
</externalLink>
</file>

<file path=xl/externalLinks/externalLink24.xml><?xml version="1.0" encoding="utf-8"?>
<externalLink xmlns="http://schemas.openxmlformats.org/spreadsheetml/2006/main">
  <externalBook xmlns:r="http://schemas.openxmlformats.org/officeDocument/2006/relationships" r:id="rId1">
    <sheetNames>
      <sheetName val="Whitehorn Emission Calcs"/>
      <sheetName val="Fredonia Emission Calcs"/>
      <sheetName val="Load Shape"/>
      <sheetName val="Load Source Data"/>
      <sheetName val="Reduced Load Points"/>
      <sheetName val="Plant Summary"/>
      <sheetName val="Emissions"/>
      <sheetName val="Data for Port. Screening Mode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5.xml><?xml version="1.0" encoding="utf-8"?>
<externalLink xmlns="http://schemas.openxmlformats.org/spreadsheetml/2006/main">
  <externalBook xmlns:r="http://schemas.openxmlformats.org/officeDocument/2006/relationships" r:id="rId1">
    <sheetNames>
      <sheetName val="M9100F4"/>
    </sheetNames>
    <sheetDataSet>
      <sheetData sheetId="0">
        <row r="1">
          <cell r="A1" t="str">
            <v>Classcd</v>
          </cell>
          <cell r="B1" t="str">
            <v>Class</v>
          </cell>
          <cell r="C1" t="str">
            <v>Analysis</v>
          </cell>
          <cell r="D1" t="str">
            <v>statistic</v>
          </cell>
          <cell r="E1" t="str">
            <v>Alias</v>
          </cell>
          <cell r="F1" t="str">
            <v>Annual</v>
          </cell>
          <cell r="G1" t="str">
            <v>Month1</v>
          </cell>
          <cell r="H1" t="str">
            <v>Month2</v>
          </cell>
          <cell r="I1" t="str">
            <v>Month3</v>
          </cell>
          <cell r="J1" t="str">
            <v>Month4</v>
          </cell>
          <cell r="K1" t="str">
            <v>Month5</v>
          </cell>
          <cell r="L1" t="str">
            <v>Month6</v>
          </cell>
          <cell r="M1" t="str">
            <v>Month7</v>
          </cell>
          <cell r="N1" t="str">
            <v>Month8</v>
          </cell>
          <cell r="O1" t="str">
            <v>Month9</v>
          </cell>
          <cell r="P1" t="str">
            <v>Month10</v>
          </cell>
          <cell r="Q1" t="str">
            <v>Month11</v>
          </cell>
          <cell r="R1" t="str">
            <v>Month12</v>
          </cell>
          <cell r="S1" t="str">
            <v>Uom</v>
          </cell>
          <cell r="T1" t="str">
            <v>Module</v>
          </cell>
          <cell r="U1" t="str">
            <v>Last_Change</v>
          </cell>
          <cell r="V1" t="str">
            <v>_LABEL_</v>
          </cell>
        </row>
        <row r="2">
          <cell r="D2" t="str">
            <v>Year</v>
          </cell>
          <cell r="G2">
            <v>2005</v>
          </cell>
          <cell r="H2">
            <v>2005</v>
          </cell>
          <cell r="I2">
            <v>2005</v>
          </cell>
          <cell r="J2">
            <v>2006</v>
          </cell>
          <cell r="K2">
            <v>2006</v>
          </cell>
          <cell r="L2">
            <v>2006</v>
          </cell>
          <cell r="M2">
            <v>2006</v>
          </cell>
          <cell r="N2">
            <v>2006</v>
          </cell>
          <cell r="O2">
            <v>2006</v>
          </cell>
          <cell r="P2">
            <v>2006</v>
          </cell>
          <cell r="Q2">
            <v>2006</v>
          </cell>
          <cell r="R2">
            <v>2006</v>
          </cell>
        </row>
        <row r="3">
          <cell r="D3" t="str">
            <v>Month</v>
          </cell>
          <cell r="G3">
            <v>10</v>
          </cell>
          <cell r="H3">
            <v>11</v>
          </cell>
          <cell r="I3">
            <v>12</v>
          </cell>
          <cell r="J3">
            <v>1</v>
          </cell>
          <cell r="K3">
            <v>2</v>
          </cell>
          <cell r="L3">
            <v>3</v>
          </cell>
          <cell r="M3">
            <v>4</v>
          </cell>
          <cell r="N3">
            <v>5</v>
          </cell>
          <cell r="O3">
            <v>6</v>
          </cell>
          <cell r="P3">
            <v>7</v>
          </cell>
          <cell r="Q3">
            <v>8</v>
          </cell>
          <cell r="R3">
            <v>9</v>
          </cell>
        </row>
        <row r="4">
          <cell r="A4">
            <v>991</v>
          </cell>
          <cell r="B4" t="str">
            <v>R991</v>
          </cell>
          <cell r="C4" t="str">
            <v>HourlyLoad</v>
          </cell>
          <cell r="D4" t="str">
            <v>PopN</v>
          </cell>
          <cell r="E4" t="str">
            <v>Accounts in Population</v>
          </cell>
          <cell r="F4">
            <v>1</v>
          </cell>
          <cell r="G4">
            <v>1</v>
          </cell>
          <cell r="H4">
            <v>1</v>
          </cell>
          <cell r="I4">
            <v>1</v>
          </cell>
          <cell r="J4">
            <v>1</v>
          </cell>
          <cell r="K4">
            <v>1</v>
          </cell>
          <cell r="L4">
            <v>1</v>
          </cell>
          <cell r="M4">
            <v>1</v>
          </cell>
          <cell r="N4">
            <v>1</v>
          </cell>
          <cell r="O4">
            <v>1</v>
          </cell>
          <cell r="P4">
            <v>1</v>
          </cell>
          <cell r="Q4">
            <v>1</v>
          </cell>
          <cell r="R4">
            <v>1</v>
          </cell>
          <cell r="S4" t="str">
            <v>Accounts</v>
          </cell>
          <cell r="T4" t="str">
            <v>M7100</v>
          </cell>
          <cell r="U4">
            <v>39072.409803240742</v>
          </cell>
        </row>
        <row r="5">
          <cell r="A5">
            <v>991</v>
          </cell>
          <cell r="B5" t="str">
            <v>R991</v>
          </cell>
          <cell r="C5" t="str">
            <v>HourlyLoadGen_ADJ</v>
          </cell>
          <cell r="D5" t="str">
            <v>Totalx</v>
          </cell>
          <cell r="E5" t="str">
            <v>Total Energy Use</v>
          </cell>
          <cell r="F5">
            <v>153115281.74003071</v>
          </cell>
          <cell r="G5">
            <v>12545745.004299102</v>
          </cell>
          <cell r="H5">
            <v>11892086.008524956</v>
          </cell>
          <cell r="I5">
            <v>12551910.269065348</v>
          </cell>
          <cell r="J5">
            <v>12547210.15061702</v>
          </cell>
          <cell r="K5">
            <v>11234263.085919837</v>
          </cell>
          <cell r="L5">
            <v>12346924.553129328</v>
          </cell>
          <cell r="M5">
            <v>12065748.577041971</v>
          </cell>
          <cell r="N5">
            <v>12835801.86012632</v>
          </cell>
          <cell r="O5">
            <v>13021893.507662972</v>
          </cell>
          <cell r="P5">
            <v>14508360.795146713</v>
          </cell>
          <cell r="Q5">
            <v>14336712.161630616</v>
          </cell>
          <cell r="R5">
            <v>13228625.766866531</v>
          </cell>
          <cell r="S5" t="str">
            <v>kWh</v>
          </cell>
          <cell r="T5" t="str">
            <v>M7400</v>
          </cell>
          <cell r="U5">
            <v>39079.352719907409</v>
          </cell>
        </row>
        <row r="6">
          <cell r="A6">
            <v>991</v>
          </cell>
          <cell r="B6" t="str">
            <v>R991</v>
          </cell>
          <cell r="C6" t="str">
            <v>HourlyLoadGen_ADJ</v>
          </cell>
          <cell r="D6" t="str">
            <v>TotalxperSite</v>
          </cell>
          <cell r="E6" t="str">
            <v>Energy Use per Account</v>
          </cell>
          <cell r="F6">
            <v>153115281.74003071</v>
          </cell>
          <cell r="G6">
            <v>12545745.004299102</v>
          </cell>
          <cell r="H6">
            <v>11892086.008524956</v>
          </cell>
          <cell r="I6">
            <v>12551910.269065348</v>
          </cell>
          <cell r="J6">
            <v>12547210.15061702</v>
          </cell>
          <cell r="K6">
            <v>11234263.085919837</v>
          </cell>
          <cell r="L6">
            <v>12346924.553129328</v>
          </cell>
          <cell r="M6">
            <v>12065748.577041971</v>
          </cell>
          <cell r="N6">
            <v>12835801.86012632</v>
          </cell>
          <cell r="O6">
            <v>13021893.507662972</v>
          </cell>
          <cell r="P6">
            <v>14508360.795146713</v>
          </cell>
          <cell r="Q6">
            <v>14336712.161630616</v>
          </cell>
          <cell r="R6">
            <v>13228625.766866531</v>
          </cell>
          <cell r="S6" t="str">
            <v>kWh</v>
          </cell>
          <cell r="T6" t="str">
            <v>M7400</v>
          </cell>
          <cell r="U6">
            <v>39079.352719907409</v>
          </cell>
        </row>
        <row r="7">
          <cell r="A7">
            <v>991</v>
          </cell>
          <cell r="B7" t="str">
            <v>R991</v>
          </cell>
          <cell r="C7" t="str">
            <v>HourlyLoad</v>
          </cell>
          <cell r="D7" t="str">
            <v>Days</v>
          </cell>
          <cell r="E7" t="str">
            <v>Number of Days</v>
          </cell>
          <cell r="F7">
            <v>365</v>
          </cell>
          <cell r="G7">
            <v>31</v>
          </cell>
          <cell r="H7">
            <v>30</v>
          </cell>
          <cell r="I7">
            <v>31</v>
          </cell>
          <cell r="J7">
            <v>31</v>
          </cell>
          <cell r="K7">
            <v>28</v>
          </cell>
          <cell r="L7">
            <v>31</v>
          </cell>
          <cell r="M7">
            <v>30</v>
          </cell>
          <cell r="N7">
            <v>31</v>
          </cell>
          <cell r="O7">
            <v>30</v>
          </cell>
          <cell r="P7">
            <v>31</v>
          </cell>
          <cell r="Q7">
            <v>31</v>
          </cell>
          <cell r="R7">
            <v>30</v>
          </cell>
          <cell r="S7" t="str">
            <v>Days</v>
          </cell>
          <cell r="T7" t="str">
            <v>M7100</v>
          </cell>
          <cell r="U7">
            <v>39072.409803240742</v>
          </cell>
        </row>
        <row r="8">
          <cell r="A8">
            <v>991</v>
          </cell>
          <cell r="B8" t="str">
            <v>R991</v>
          </cell>
          <cell r="C8" t="str">
            <v>HourlyLoad</v>
          </cell>
          <cell r="D8" t="str">
            <v>Samn_min</v>
          </cell>
          <cell r="E8" t="str">
            <v>Minimum Number of Accounts in Sample with Valid Data</v>
          </cell>
          <cell r="F8">
            <v>1</v>
          </cell>
          <cell r="G8">
            <v>1</v>
          </cell>
          <cell r="H8">
            <v>1</v>
          </cell>
          <cell r="I8">
            <v>1</v>
          </cell>
          <cell r="J8">
            <v>1</v>
          </cell>
          <cell r="K8">
            <v>1</v>
          </cell>
          <cell r="L8">
            <v>1</v>
          </cell>
          <cell r="M8">
            <v>1</v>
          </cell>
          <cell r="N8">
            <v>1</v>
          </cell>
          <cell r="O8">
            <v>1</v>
          </cell>
          <cell r="P8">
            <v>1</v>
          </cell>
          <cell r="Q8">
            <v>1</v>
          </cell>
          <cell r="R8">
            <v>1</v>
          </cell>
          <cell r="S8" t="str">
            <v>Accounts</v>
          </cell>
          <cell r="T8" t="str">
            <v>M7100</v>
          </cell>
          <cell r="U8">
            <v>39072.409768518519</v>
          </cell>
        </row>
        <row r="9">
          <cell r="A9">
            <v>991</v>
          </cell>
          <cell r="B9" t="str">
            <v>R991</v>
          </cell>
          <cell r="C9" t="str">
            <v>HourlyLoad</v>
          </cell>
          <cell r="D9" t="str">
            <v>Samn_max</v>
          </cell>
          <cell r="E9" t="str">
            <v>Maximum Number of Accounts in Sample with Valid Data</v>
          </cell>
          <cell r="F9">
            <v>1</v>
          </cell>
          <cell r="G9">
            <v>1</v>
          </cell>
          <cell r="H9">
            <v>1</v>
          </cell>
          <cell r="I9">
            <v>1</v>
          </cell>
          <cell r="J9">
            <v>1</v>
          </cell>
          <cell r="K9">
            <v>1</v>
          </cell>
          <cell r="L9">
            <v>1</v>
          </cell>
          <cell r="M9">
            <v>1</v>
          </cell>
          <cell r="N9">
            <v>1</v>
          </cell>
          <cell r="O9">
            <v>1</v>
          </cell>
          <cell r="P9">
            <v>1</v>
          </cell>
          <cell r="Q9">
            <v>1</v>
          </cell>
          <cell r="R9">
            <v>1</v>
          </cell>
          <cell r="S9" t="str">
            <v>Accounts</v>
          </cell>
          <cell r="T9" t="str">
            <v>M7100</v>
          </cell>
          <cell r="U9">
            <v>39072.409768518519</v>
          </cell>
        </row>
        <row r="10">
          <cell r="A10">
            <v>991</v>
          </cell>
          <cell r="B10" t="str">
            <v>R991</v>
          </cell>
          <cell r="C10" t="str">
            <v>SysPk_MonthlyPeaks_ADJ</v>
          </cell>
          <cell r="D10" t="str">
            <v>Date</v>
          </cell>
          <cell r="E10" t="str">
            <v>Day of System Peak Demand</v>
          </cell>
          <cell r="F10">
            <v>38701</v>
          </cell>
          <cell r="G10">
            <v>38652</v>
          </cell>
          <cell r="H10">
            <v>38685</v>
          </cell>
          <cell r="I10">
            <v>38701</v>
          </cell>
          <cell r="J10">
            <v>38720</v>
          </cell>
          <cell r="K10">
            <v>38765</v>
          </cell>
          <cell r="L10">
            <v>38785</v>
          </cell>
          <cell r="M10">
            <v>38824</v>
          </cell>
          <cell r="N10">
            <v>38839</v>
          </cell>
          <cell r="O10">
            <v>38894</v>
          </cell>
          <cell r="P10">
            <v>38922</v>
          </cell>
          <cell r="Q10">
            <v>38957</v>
          </cell>
          <cell r="R10">
            <v>38980</v>
          </cell>
          <cell r="S10" t="str">
            <v>Date</v>
          </cell>
          <cell r="T10" t="str">
            <v>M8100</v>
          </cell>
          <cell r="U10">
            <v>39079.35297453704</v>
          </cell>
        </row>
        <row r="11">
          <cell r="A11">
            <v>991</v>
          </cell>
          <cell r="B11" t="str">
            <v>R991</v>
          </cell>
          <cell r="C11" t="str">
            <v>SysPk_MonthlyPeaks_ADJ</v>
          </cell>
          <cell r="D11" t="str">
            <v>Interval</v>
          </cell>
          <cell r="E11" t="str">
            <v>Hour of System Peak Demand</v>
          </cell>
          <cell r="F11">
            <v>19</v>
          </cell>
          <cell r="G11">
            <v>8</v>
          </cell>
          <cell r="H11">
            <v>18</v>
          </cell>
          <cell r="I11">
            <v>19</v>
          </cell>
          <cell r="J11">
            <v>18</v>
          </cell>
          <cell r="K11">
            <v>8</v>
          </cell>
          <cell r="L11">
            <v>19</v>
          </cell>
          <cell r="M11">
            <v>8</v>
          </cell>
          <cell r="N11">
            <v>8</v>
          </cell>
          <cell r="O11">
            <v>17</v>
          </cell>
          <cell r="P11">
            <v>15</v>
          </cell>
          <cell r="Q11">
            <v>17</v>
          </cell>
          <cell r="R11">
            <v>20</v>
          </cell>
          <cell r="S11" t="str">
            <v>Hour</v>
          </cell>
          <cell r="T11" t="str">
            <v>M8100</v>
          </cell>
          <cell r="U11">
            <v>39079.35297453704</v>
          </cell>
        </row>
        <row r="12">
          <cell r="A12">
            <v>991</v>
          </cell>
          <cell r="B12" t="str">
            <v>R991</v>
          </cell>
          <cell r="C12" t="str">
            <v>SysPk_MonthlyPeaks_ADJ</v>
          </cell>
          <cell r="D12" t="str">
            <v>Totalx</v>
          </cell>
          <cell r="E12" t="str">
            <v>Total Energy Use</v>
          </cell>
          <cell r="F12">
            <v>153115281.74003074</v>
          </cell>
          <cell r="G12">
            <v>12545745.004299102</v>
          </cell>
          <cell r="H12">
            <v>11892086.008524956</v>
          </cell>
          <cell r="I12">
            <v>12551910.269065348</v>
          </cell>
          <cell r="J12">
            <v>12547210.15061702</v>
          </cell>
          <cell r="K12">
            <v>11234263.085919837</v>
          </cell>
          <cell r="L12">
            <v>12346924.553129328</v>
          </cell>
          <cell r="M12">
            <v>12065748.577041971</v>
          </cell>
          <cell r="N12">
            <v>12835801.86012632</v>
          </cell>
          <cell r="O12">
            <v>13021893.507662972</v>
          </cell>
          <cell r="P12">
            <v>14508360.795146713</v>
          </cell>
          <cell r="Q12">
            <v>14336712.161630616</v>
          </cell>
          <cell r="R12">
            <v>13228625.766866531</v>
          </cell>
          <cell r="S12" t="str">
            <v>kWh</v>
          </cell>
          <cell r="T12" t="str">
            <v>M8100</v>
          </cell>
          <cell r="U12">
            <v>39079.35297453704</v>
          </cell>
        </row>
        <row r="13">
          <cell r="A13">
            <v>991</v>
          </cell>
          <cell r="B13" t="str">
            <v>R991</v>
          </cell>
          <cell r="C13" t="str">
            <v>SysPk_MonthlyPeaks_ADJ</v>
          </cell>
          <cell r="D13" t="str">
            <v>Peaky</v>
          </cell>
          <cell r="E13" t="str">
            <v>Total Demand at System Peak Hour</v>
          </cell>
          <cell r="F13">
            <v>17331.294827407579</v>
          </cell>
          <cell r="G13">
            <v>17685.502987854223</v>
          </cell>
          <cell r="H13">
            <v>17273.049375596591</v>
          </cell>
          <cell r="I13">
            <v>17331.294827407579</v>
          </cell>
          <cell r="J13">
            <v>17722.567617858265</v>
          </cell>
          <cell r="K13">
            <v>17394.12120981569</v>
          </cell>
          <cell r="L13">
            <v>16728.319336669625</v>
          </cell>
          <cell r="M13">
            <v>17193.220956460773</v>
          </cell>
          <cell r="N13">
            <v>16895.019620371633</v>
          </cell>
          <cell r="O13">
            <v>21183.780955073926</v>
          </cell>
          <cell r="P13">
            <v>23054.5302227756</v>
          </cell>
          <cell r="Q13">
            <v>21427.99200081755</v>
          </cell>
          <cell r="R13">
            <v>17686.852500484631</v>
          </cell>
          <cell r="S13" t="str">
            <v>kW</v>
          </cell>
          <cell r="T13" t="str">
            <v>M8100</v>
          </cell>
          <cell r="U13">
            <v>39079.35297453704</v>
          </cell>
        </row>
        <row r="14">
          <cell r="A14">
            <v>991</v>
          </cell>
          <cell r="B14" t="str">
            <v>R991</v>
          </cell>
          <cell r="C14" t="str">
            <v>SysPk_MonthlyPeaks_ADJ</v>
          </cell>
          <cell r="D14" t="str">
            <v>ErrBndforPeaky</v>
          </cell>
          <cell r="E14" t="str">
            <v>Error Bound for Total Demand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 t="str">
            <v>kW</v>
          </cell>
          <cell r="T14" t="str">
            <v>M8100</v>
          </cell>
          <cell r="U14">
            <v>39079.35297453704</v>
          </cell>
        </row>
        <row r="15">
          <cell r="A15">
            <v>991</v>
          </cell>
          <cell r="B15" t="str">
            <v>R991</v>
          </cell>
          <cell r="C15" t="str">
            <v>SysPk_MonthlyPeaks_ADJ</v>
          </cell>
          <cell r="D15" t="str">
            <v>TotalxperSite</v>
          </cell>
          <cell r="E15" t="str">
            <v>Energy Use per Account</v>
          </cell>
          <cell r="F15">
            <v>153115281.74003074</v>
          </cell>
          <cell r="G15">
            <v>12545745.004299102</v>
          </cell>
          <cell r="H15">
            <v>11892086.008524956</v>
          </cell>
          <cell r="I15">
            <v>12551910.269065348</v>
          </cell>
          <cell r="J15">
            <v>12547210.15061702</v>
          </cell>
          <cell r="K15">
            <v>11234263.085919837</v>
          </cell>
          <cell r="L15">
            <v>12346924.553129328</v>
          </cell>
          <cell r="M15">
            <v>12065748.577041971</v>
          </cell>
          <cell r="N15">
            <v>12835801.86012632</v>
          </cell>
          <cell r="O15">
            <v>13021893.507662972</v>
          </cell>
          <cell r="P15">
            <v>14508360.795146713</v>
          </cell>
          <cell r="Q15">
            <v>14336712.161630616</v>
          </cell>
          <cell r="R15">
            <v>13228625.766866531</v>
          </cell>
          <cell r="S15" t="str">
            <v>kWh</v>
          </cell>
          <cell r="T15" t="str">
            <v>M8100</v>
          </cell>
          <cell r="U15">
            <v>39079.35297453704</v>
          </cell>
        </row>
        <row r="16">
          <cell r="A16">
            <v>991</v>
          </cell>
          <cell r="B16" t="str">
            <v>R991</v>
          </cell>
          <cell r="C16" t="str">
            <v>SysPk_MonthlyPeaks_ADJ</v>
          </cell>
          <cell r="D16" t="str">
            <v>PeakyperSite</v>
          </cell>
          <cell r="E16" t="str">
            <v>Demand per Account at System Peak Hour</v>
          </cell>
          <cell r="F16">
            <v>17331.294827407579</v>
          </cell>
          <cell r="G16">
            <v>17685.502987854223</v>
          </cell>
          <cell r="H16">
            <v>17273.049375596591</v>
          </cell>
          <cell r="I16">
            <v>17331.294827407579</v>
          </cell>
          <cell r="J16">
            <v>17722.567617858265</v>
          </cell>
          <cell r="K16">
            <v>17394.12120981569</v>
          </cell>
          <cell r="L16">
            <v>16728.319336669625</v>
          </cell>
          <cell r="M16">
            <v>17193.220956460773</v>
          </cell>
          <cell r="N16">
            <v>16895.019620371633</v>
          </cell>
          <cell r="O16">
            <v>21183.780955073926</v>
          </cell>
          <cell r="P16">
            <v>23054.5302227756</v>
          </cell>
          <cell r="Q16">
            <v>21427.99200081755</v>
          </cell>
          <cell r="R16">
            <v>17686.852500484631</v>
          </cell>
          <cell r="S16" t="str">
            <v>kW</v>
          </cell>
          <cell r="T16" t="str">
            <v>M8100</v>
          </cell>
          <cell r="U16">
            <v>39079.35297453704</v>
          </cell>
        </row>
        <row r="17">
          <cell r="A17">
            <v>991</v>
          </cell>
          <cell r="B17" t="str">
            <v>R991</v>
          </cell>
          <cell r="C17" t="str">
            <v>SysPk_MonthlyPeaks_ADJ</v>
          </cell>
          <cell r="D17" t="str">
            <v>ErrBndperSite</v>
          </cell>
          <cell r="E17" t="str">
            <v>Error Bound for Demand per Account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 t="str">
            <v>kW</v>
          </cell>
          <cell r="T17" t="str">
            <v>M8100</v>
          </cell>
          <cell r="U17">
            <v>39079.35297453704</v>
          </cell>
        </row>
        <row r="18">
          <cell r="A18">
            <v>991</v>
          </cell>
          <cell r="B18" t="str">
            <v>R991</v>
          </cell>
          <cell r="C18" t="str">
            <v>SysPk_MonthlyPeaks_ADJ</v>
          </cell>
          <cell r="D18" t="str">
            <v>RelPrec</v>
          </cell>
          <cell r="E18" t="str">
            <v>Relative Precision of Demand at System Peak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 t="str">
            <v>None</v>
          </cell>
          <cell r="T18" t="str">
            <v>M8100</v>
          </cell>
          <cell r="U18">
            <v>39079.35297453704</v>
          </cell>
        </row>
        <row r="19">
          <cell r="A19">
            <v>991</v>
          </cell>
          <cell r="B19" t="str">
            <v>R991</v>
          </cell>
          <cell r="C19" t="str">
            <v>SysPk_MonthlyPeaks_ADJ</v>
          </cell>
          <cell r="D19" t="str">
            <v>Days</v>
          </cell>
          <cell r="E19" t="str">
            <v>Number of Days</v>
          </cell>
          <cell r="F19">
            <v>365</v>
          </cell>
          <cell r="G19">
            <v>31</v>
          </cell>
          <cell r="H19">
            <v>30</v>
          </cell>
          <cell r="I19">
            <v>31</v>
          </cell>
          <cell r="J19">
            <v>31</v>
          </cell>
          <cell r="K19">
            <v>28</v>
          </cell>
          <cell r="L19">
            <v>31</v>
          </cell>
          <cell r="M19">
            <v>30</v>
          </cell>
          <cell r="N19">
            <v>31</v>
          </cell>
          <cell r="O19">
            <v>30</v>
          </cell>
          <cell r="P19">
            <v>31</v>
          </cell>
          <cell r="Q19">
            <v>31</v>
          </cell>
          <cell r="R19">
            <v>30</v>
          </cell>
          <cell r="S19" t="str">
            <v>Days</v>
          </cell>
          <cell r="T19" t="str">
            <v>M8100</v>
          </cell>
          <cell r="U19">
            <v>39079.35297453704</v>
          </cell>
        </row>
        <row r="20">
          <cell r="A20">
            <v>991</v>
          </cell>
          <cell r="B20" t="str">
            <v>R991</v>
          </cell>
          <cell r="C20" t="str">
            <v>SysPk_MonthlyPeaks_ADJ</v>
          </cell>
          <cell r="D20" t="str">
            <v>Load_Factor</v>
          </cell>
          <cell r="E20" t="str">
            <v>Load Factor at System Peak</v>
          </cell>
          <cell r="F20">
            <v>1.008517460161243</v>
          </cell>
          <cell r="G20">
            <v>0.95346796193639172</v>
          </cell>
          <cell r="H20">
            <v>0.95621715446991584</v>
          </cell>
          <cell r="I20">
            <v>0.97343258561161239</v>
          </cell>
          <cell r="J20">
            <v>0.95158501499190484</v>
          </cell>
          <cell r="K20">
            <v>0.96110940012493828</v>
          </cell>
          <cell r="L20">
            <v>0.99204997025998576</v>
          </cell>
          <cell r="M20">
            <v>0.9746855564305007</v>
          </cell>
          <cell r="N20">
            <v>1.0211542953288977</v>
          </cell>
          <cell r="O20">
            <v>0.85376464397190266</v>
          </cell>
          <cell r="P20">
            <v>0.84584178255988796</v>
          </cell>
          <cell r="Q20">
            <v>0.89928045567959103</v>
          </cell>
          <cell r="R20">
            <v>1.03879937611097</v>
          </cell>
          <cell r="S20" t="str">
            <v>None</v>
          </cell>
          <cell r="T20" t="str">
            <v>M8100</v>
          </cell>
          <cell r="U20">
            <v>39079.35297453704</v>
          </cell>
        </row>
        <row r="21">
          <cell r="A21">
            <v>991</v>
          </cell>
          <cell r="B21" t="str">
            <v>R991</v>
          </cell>
          <cell r="C21" t="str">
            <v>SysPk_MonthlyPeaks_ADJ</v>
          </cell>
          <cell r="D21" t="str">
            <v>Error_Ratio</v>
          </cell>
          <cell r="E21" t="str">
            <v>Error Ratio</v>
          </cell>
          <cell r="F21">
            <v>1.9565117849395946E-16</v>
          </cell>
          <cell r="G21">
            <v>2.6202888769341823E-16</v>
          </cell>
          <cell r="H21">
            <v>2.9694259538944611E-16</v>
          </cell>
          <cell r="I21">
            <v>1.9565117849395946E-16</v>
          </cell>
          <cell r="J21">
            <v>2.5345523921829229E-16</v>
          </cell>
          <cell r="K21">
            <v>2.8412075779085842E-16</v>
          </cell>
          <cell r="L21">
            <v>2.0208988812169792E-16</v>
          </cell>
          <cell r="M21">
            <v>2.9893354420977753E-16</v>
          </cell>
          <cell r="N21">
            <v>3.0002272629321725E-16</v>
          </cell>
          <cell r="O21">
            <v>1.8029527835654372E-16</v>
          </cell>
          <cell r="P21">
            <v>2.5801788935394208E-16</v>
          </cell>
          <cell r="Q21">
            <v>1.3680898893573561E-16</v>
          </cell>
          <cell r="R21">
            <v>2.4719526814613612E-16</v>
          </cell>
          <cell r="S21" t="str">
            <v>None</v>
          </cell>
          <cell r="T21" t="str">
            <v>M8100</v>
          </cell>
          <cell r="U21">
            <v>39079.35297453704</v>
          </cell>
        </row>
        <row r="22">
          <cell r="A22">
            <v>991</v>
          </cell>
          <cell r="B22" t="str">
            <v>R991</v>
          </cell>
          <cell r="C22" t="str">
            <v>ClassPeak_ADJ</v>
          </cell>
          <cell r="D22" t="str">
            <v>Date</v>
          </cell>
          <cell r="E22" t="str">
            <v>Day of Class Peak Demand</v>
          </cell>
          <cell r="F22">
            <v>38920</v>
          </cell>
          <cell r="G22">
            <v>38639</v>
          </cell>
          <cell r="H22">
            <v>38685</v>
          </cell>
          <cell r="I22">
            <v>38706</v>
          </cell>
          <cell r="J22">
            <v>38722</v>
          </cell>
          <cell r="K22">
            <v>38771</v>
          </cell>
          <cell r="L22">
            <v>38803</v>
          </cell>
          <cell r="M22">
            <v>38831</v>
          </cell>
          <cell r="N22">
            <v>38855</v>
          </cell>
          <cell r="O22">
            <v>38894</v>
          </cell>
          <cell r="P22">
            <v>38920</v>
          </cell>
          <cell r="Q22">
            <v>38956</v>
          </cell>
          <cell r="R22">
            <v>38962</v>
          </cell>
          <cell r="S22" t="str">
            <v>Date</v>
          </cell>
          <cell r="T22" t="str">
            <v>M8200</v>
          </cell>
          <cell r="U22">
            <v>39079.353009259263</v>
          </cell>
        </row>
        <row r="23">
          <cell r="A23">
            <v>991</v>
          </cell>
          <cell r="B23" t="str">
            <v>R991</v>
          </cell>
          <cell r="C23" t="str">
            <v>ClassPeak_ADJ</v>
          </cell>
          <cell r="D23" t="str">
            <v>Interval</v>
          </cell>
          <cell r="E23" t="str">
            <v>Hour of Class Peak Demand</v>
          </cell>
          <cell r="F23">
            <v>22</v>
          </cell>
          <cell r="G23">
            <v>15</v>
          </cell>
          <cell r="H23">
            <v>8</v>
          </cell>
          <cell r="I23">
            <v>8</v>
          </cell>
          <cell r="J23">
            <v>8</v>
          </cell>
          <cell r="K23">
            <v>8</v>
          </cell>
          <cell r="L23">
            <v>15</v>
          </cell>
          <cell r="M23">
            <v>13</v>
          </cell>
          <cell r="N23">
            <v>15</v>
          </cell>
          <cell r="O23">
            <v>13</v>
          </cell>
          <cell r="P23">
            <v>22</v>
          </cell>
          <cell r="Q23">
            <v>22</v>
          </cell>
          <cell r="R23">
            <v>15</v>
          </cell>
          <cell r="S23" t="str">
            <v>Hour</v>
          </cell>
          <cell r="T23" t="str">
            <v>M8200</v>
          </cell>
          <cell r="U23">
            <v>39079.353009259263</v>
          </cell>
        </row>
        <row r="24">
          <cell r="A24">
            <v>991</v>
          </cell>
          <cell r="B24" t="str">
            <v>R991</v>
          </cell>
          <cell r="C24" t="str">
            <v>ClassPeak_ADJ</v>
          </cell>
          <cell r="D24" t="str">
            <v>Totalx</v>
          </cell>
          <cell r="E24" t="str">
            <v>Total Energy Use</v>
          </cell>
          <cell r="F24">
            <v>153115281.74003074</v>
          </cell>
          <cell r="G24">
            <v>12545745.004299102</v>
          </cell>
          <cell r="H24">
            <v>11892086.008524956</v>
          </cell>
          <cell r="I24">
            <v>12551910.269065348</v>
          </cell>
          <cell r="J24">
            <v>12547210.15061702</v>
          </cell>
          <cell r="K24">
            <v>11234263.085919837</v>
          </cell>
          <cell r="L24">
            <v>12346924.553129328</v>
          </cell>
          <cell r="M24">
            <v>12065748.577041971</v>
          </cell>
          <cell r="N24">
            <v>12835801.86012632</v>
          </cell>
          <cell r="O24">
            <v>13021893.507662972</v>
          </cell>
          <cell r="P24">
            <v>14508360.795146713</v>
          </cell>
          <cell r="Q24">
            <v>14336712.161630616</v>
          </cell>
          <cell r="R24">
            <v>13228625.766866531</v>
          </cell>
          <cell r="S24" t="str">
            <v>kWh</v>
          </cell>
          <cell r="T24" t="str">
            <v>M8200</v>
          </cell>
          <cell r="U24">
            <v>39079.353009259263</v>
          </cell>
        </row>
        <row r="25">
          <cell r="A25">
            <v>991</v>
          </cell>
          <cell r="B25" t="str">
            <v>R991</v>
          </cell>
          <cell r="C25" t="str">
            <v>ClassPeak_ADJ</v>
          </cell>
          <cell r="D25" t="str">
            <v>Peaky</v>
          </cell>
          <cell r="E25" t="str">
            <v>Total Demand at Class Peak Hour</v>
          </cell>
          <cell r="F25">
            <v>24484.155817025512</v>
          </cell>
          <cell r="G25">
            <v>18578.430319027029</v>
          </cell>
          <cell r="H25">
            <v>18090.655866902605</v>
          </cell>
          <cell r="I25">
            <v>18850.425054878178</v>
          </cell>
          <cell r="J25">
            <v>18494.560352613735</v>
          </cell>
          <cell r="K25">
            <v>18493.847134821845</v>
          </cell>
          <cell r="L25">
            <v>18256.964624630153</v>
          </cell>
          <cell r="M25">
            <v>18911.339312270986</v>
          </cell>
          <cell r="N25">
            <v>20079.933025764567</v>
          </cell>
          <cell r="O25">
            <v>22313.736658129827</v>
          </cell>
          <cell r="P25">
            <v>24484.155817025512</v>
          </cell>
          <cell r="Q25">
            <v>21672.440463183608</v>
          </cell>
          <cell r="R25">
            <v>21369.900480369884</v>
          </cell>
          <cell r="S25" t="str">
            <v>kW</v>
          </cell>
          <cell r="T25" t="str">
            <v>M8200</v>
          </cell>
          <cell r="U25">
            <v>39079.353009259263</v>
          </cell>
        </row>
        <row r="26">
          <cell r="A26">
            <v>991</v>
          </cell>
          <cell r="B26" t="str">
            <v>R991</v>
          </cell>
          <cell r="C26" t="str">
            <v>ClassPeak_ADJ</v>
          </cell>
          <cell r="D26" t="str">
            <v>ErrBndforPeaky</v>
          </cell>
          <cell r="E26" t="str">
            <v>Error Bound for Total Demand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 t="str">
            <v>kW</v>
          </cell>
          <cell r="T26" t="str">
            <v>M8200</v>
          </cell>
          <cell r="U26">
            <v>39079.353009259263</v>
          </cell>
        </row>
        <row r="27">
          <cell r="A27">
            <v>991</v>
          </cell>
          <cell r="B27" t="str">
            <v>R991</v>
          </cell>
          <cell r="C27" t="str">
            <v>ClassPeak_ADJ</v>
          </cell>
          <cell r="D27" t="str">
            <v>TotalxperSite</v>
          </cell>
          <cell r="E27" t="str">
            <v>Energy Use per Account</v>
          </cell>
          <cell r="F27">
            <v>153115281.74003074</v>
          </cell>
          <cell r="G27">
            <v>12545745.004299102</v>
          </cell>
          <cell r="H27">
            <v>11892086.008524956</v>
          </cell>
          <cell r="I27">
            <v>12551910.269065348</v>
          </cell>
          <cell r="J27">
            <v>12547210.15061702</v>
          </cell>
          <cell r="K27">
            <v>11234263.085919837</v>
          </cell>
          <cell r="L27">
            <v>12346924.553129328</v>
          </cell>
          <cell r="M27">
            <v>12065748.577041971</v>
          </cell>
          <cell r="N27">
            <v>12835801.86012632</v>
          </cell>
          <cell r="O27">
            <v>13021893.507662972</v>
          </cell>
          <cell r="P27">
            <v>14508360.795146713</v>
          </cell>
          <cell r="Q27">
            <v>14336712.161630616</v>
          </cell>
          <cell r="R27">
            <v>13228625.766866531</v>
          </cell>
          <cell r="S27" t="str">
            <v>kWh</v>
          </cell>
          <cell r="T27" t="str">
            <v>M8200</v>
          </cell>
          <cell r="U27">
            <v>39079.353009259263</v>
          </cell>
        </row>
        <row r="28">
          <cell r="A28">
            <v>991</v>
          </cell>
          <cell r="B28" t="str">
            <v>R991</v>
          </cell>
          <cell r="C28" t="str">
            <v>ClassPeak_ADJ</v>
          </cell>
          <cell r="D28" t="str">
            <v>PeakyperSite</v>
          </cell>
          <cell r="E28" t="str">
            <v>Demand per Account at Class Peak Hour</v>
          </cell>
          <cell r="F28">
            <v>24484.155817025512</v>
          </cell>
          <cell r="G28">
            <v>18578.430319027029</v>
          </cell>
          <cell r="H28">
            <v>18090.655866902605</v>
          </cell>
          <cell r="I28">
            <v>18850.425054878178</v>
          </cell>
          <cell r="J28">
            <v>18494.560352613735</v>
          </cell>
          <cell r="K28">
            <v>18493.847134821845</v>
          </cell>
          <cell r="L28">
            <v>18256.964624630153</v>
          </cell>
          <cell r="M28">
            <v>18911.339312270986</v>
          </cell>
          <cell r="N28">
            <v>20079.933025764567</v>
          </cell>
          <cell r="O28">
            <v>22313.736658129827</v>
          </cell>
          <cell r="P28">
            <v>24484.155817025512</v>
          </cell>
          <cell r="Q28">
            <v>21672.440463183608</v>
          </cell>
          <cell r="R28">
            <v>21369.900480369884</v>
          </cell>
          <cell r="S28" t="str">
            <v>kW</v>
          </cell>
          <cell r="T28" t="str">
            <v>M8200</v>
          </cell>
          <cell r="U28">
            <v>39079.353009259263</v>
          </cell>
        </row>
        <row r="29">
          <cell r="A29">
            <v>991</v>
          </cell>
          <cell r="B29" t="str">
            <v>R991</v>
          </cell>
          <cell r="C29" t="str">
            <v>ClassPeak_ADJ</v>
          </cell>
          <cell r="D29" t="str">
            <v>ErrBndperSite</v>
          </cell>
          <cell r="E29" t="str">
            <v>Error Bound for Demand per Account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 t="str">
            <v>kW</v>
          </cell>
          <cell r="T29" t="str">
            <v>M8200</v>
          </cell>
          <cell r="U29">
            <v>39079.353009259263</v>
          </cell>
        </row>
        <row r="30">
          <cell r="A30">
            <v>991</v>
          </cell>
          <cell r="B30" t="str">
            <v>R991</v>
          </cell>
          <cell r="C30" t="str">
            <v>ClassPeak_ADJ</v>
          </cell>
          <cell r="D30" t="str">
            <v>RelPrec</v>
          </cell>
          <cell r="E30" t="str">
            <v>Relative Precision of Demand at Class Peak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 t="str">
            <v>None</v>
          </cell>
          <cell r="T30" t="str">
            <v>M8200</v>
          </cell>
          <cell r="U30">
            <v>39079.353009259263</v>
          </cell>
        </row>
        <row r="31">
          <cell r="A31">
            <v>991</v>
          </cell>
          <cell r="B31" t="str">
            <v>R991</v>
          </cell>
          <cell r="C31" t="str">
            <v>ClassPeak_ADJ</v>
          </cell>
          <cell r="D31" t="str">
            <v>Days</v>
          </cell>
          <cell r="E31" t="str">
            <v>Number of Days</v>
          </cell>
          <cell r="F31">
            <v>365</v>
          </cell>
          <cell r="G31">
            <v>31</v>
          </cell>
          <cell r="H31">
            <v>30</v>
          </cell>
          <cell r="I31">
            <v>31</v>
          </cell>
          <cell r="J31">
            <v>31</v>
          </cell>
          <cell r="K31">
            <v>28</v>
          </cell>
          <cell r="L31">
            <v>31</v>
          </cell>
          <cell r="M31">
            <v>30</v>
          </cell>
          <cell r="N31">
            <v>31</v>
          </cell>
          <cell r="O31">
            <v>30</v>
          </cell>
          <cell r="P31">
            <v>31</v>
          </cell>
          <cell r="Q31">
            <v>31</v>
          </cell>
          <cell r="R31">
            <v>30</v>
          </cell>
          <cell r="S31" t="str">
            <v>Days</v>
          </cell>
          <cell r="T31" t="str">
            <v>M8200</v>
          </cell>
          <cell r="U31">
            <v>39079.353009259263</v>
          </cell>
        </row>
        <row r="32">
          <cell r="A32">
            <v>991</v>
          </cell>
          <cell r="B32" t="str">
            <v>R991</v>
          </cell>
          <cell r="C32" t="str">
            <v>ClassPeak_ADJ</v>
          </cell>
          <cell r="D32" t="str">
            <v>Load_Factor</v>
          </cell>
          <cell r="E32" t="str">
            <v>Load Factor at Class Peak</v>
          </cell>
          <cell r="F32">
            <v>0.71388670988968672</v>
          </cell>
          <cell r="G32">
            <v>0.90764182980408215</v>
          </cell>
          <cell r="H32">
            <v>0.91300095720516583</v>
          </cell>
          <cell r="I32">
            <v>0.89498497178314962</v>
          </cell>
          <cell r="J32">
            <v>0.91186432393086503</v>
          </cell>
          <cell r="K32">
            <v>0.90395758544953864</v>
          </cell>
          <cell r="L32">
            <v>0.90898618919676155</v>
          </cell>
          <cell r="M32">
            <v>0.88613417897413405</v>
          </cell>
          <cell r="N32">
            <v>0.85918722103663936</v>
          </cell>
          <cell r="O32">
            <v>0.81053045853250172</v>
          </cell>
          <cell r="P32">
            <v>0.79645322817923336</v>
          </cell>
          <cell r="Q32">
            <v>0.88913726368420132</v>
          </cell>
          <cell r="R32">
            <v>0.85976494648383917</v>
          </cell>
          <cell r="S32" t="str">
            <v>None</v>
          </cell>
          <cell r="T32" t="str">
            <v>M8200</v>
          </cell>
          <cell r="U32">
            <v>39079.353009259263</v>
          </cell>
        </row>
        <row r="33">
          <cell r="A33">
            <v>991</v>
          </cell>
          <cell r="B33" t="str">
            <v>R991</v>
          </cell>
          <cell r="C33" t="str">
            <v>ClassPeak_ADJ</v>
          </cell>
          <cell r="D33" t="str">
            <v>Error_Ratio</v>
          </cell>
          <cell r="E33" t="str">
            <v>Error Ratio</v>
          </cell>
          <cell r="F33">
            <v>2.3777988262206278E-16</v>
          </cell>
          <cell r="G33">
            <v>1.6889866967753024E-16</v>
          </cell>
          <cell r="H33">
            <v>2.2714406826872931E-16</v>
          </cell>
          <cell r="I33">
            <v>1.1659686060349963E-16</v>
          </cell>
          <cell r="J33">
            <v>2.5836130224494336E-16</v>
          </cell>
          <cell r="K33">
            <v>2.1079478318564526E-16</v>
          </cell>
          <cell r="L33">
            <v>2.4138375483570123E-16</v>
          </cell>
          <cell r="M33">
            <v>1.4514257542538933E-16</v>
          </cell>
          <cell r="N33">
            <v>3.0634183112727132E-16</v>
          </cell>
          <cell r="O33">
            <v>1.9716186829516641E-16</v>
          </cell>
          <cell r="P33">
            <v>2.3777988262206278E-16</v>
          </cell>
          <cell r="Q33">
            <v>2.2726721383552293E-16</v>
          </cell>
          <cell r="R33">
            <v>1.9555809273867622E-16</v>
          </cell>
          <cell r="S33" t="str">
            <v>None</v>
          </cell>
          <cell r="T33" t="str">
            <v>M8200</v>
          </cell>
          <cell r="U33">
            <v>39079.353009259263</v>
          </cell>
        </row>
        <row r="34">
          <cell r="A34">
            <v>991</v>
          </cell>
          <cell r="B34" t="str">
            <v>R991</v>
          </cell>
          <cell r="C34" t="str">
            <v>Periods:OnPeak_ADJ</v>
          </cell>
          <cell r="D34" t="str">
            <v>Intervals</v>
          </cell>
          <cell r="E34" t="str">
            <v>Number of Hours in Period</v>
          </cell>
          <cell r="F34">
            <v>4864</v>
          </cell>
          <cell r="G34">
            <v>416</v>
          </cell>
          <cell r="H34">
            <v>368</v>
          </cell>
          <cell r="I34">
            <v>416</v>
          </cell>
          <cell r="J34">
            <v>400</v>
          </cell>
          <cell r="K34">
            <v>368</v>
          </cell>
          <cell r="L34">
            <v>432</v>
          </cell>
          <cell r="M34">
            <v>400</v>
          </cell>
          <cell r="N34">
            <v>416</v>
          </cell>
          <cell r="O34">
            <v>416</v>
          </cell>
          <cell r="P34">
            <v>400</v>
          </cell>
          <cell r="Q34">
            <v>432</v>
          </cell>
          <cell r="R34">
            <v>400</v>
          </cell>
          <cell r="S34" t="str">
            <v>Hours</v>
          </cell>
          <cell r="T34" t="str">
            <v>M8300</v>
          </cell>
          <cell r="U34">
            <v>39079.353055555555</v>
          </cell>
        </row>
        <row r="35">
          <cell r="A35">
            <v>991</v>
          </cell>
          <cell r="B35" t="str">
            <v>R991</v>
          </cell>
          <cell r="C35" t="str">
            <v>Periods:OnPeak_ADJ</v>
          </cell>
          <cell r="D35" t="str">
            <v>Totalx</v>
          </cell>
          <cell r="E35" t="str">
            <v>Total Energy Use in Period</v>
          </cell>
          <cell r="F35">
            <v>86825130.085919037</v>
          </cell>
          <cell r="G35">
            <v>7164096.6865193127</v>
          </cell>
          <cell r="H35">
            <v>6194084.635725623</v>
          </cell>
          <cell r="I35">
            <v>7155649.398380911</v>
          </cell>
          <cell r="J35">
            <v>6884413.8348092912</v>
          </cell>
          <cell r="K35">
            <v>6268916.265413072</v>
          </cell>
          <cell r="L35">
            <v>7301854.8307890221</v>
          </cell>
          <cell r="M35">
            <v>6851630.3499744767</v>
          </cell>
          <cell r="N35">
            <v>7344085.2580618896</v>
          </cell>
          <cell r="O35">
            <v>7698961.67066989</v>
          </cell>
          <cell r="P35">
            <v>7975083.2270771535</v>
          </cell>
          <cell r="Q35">
            <v>8476631.3107456248</v>
          </cell>
          <cell r="R35">
            <v>7509722.61775277</v>
          </cell>
          <cell r="S35" t="str">
            <v>kWh</v>
          </cell>
          <cell r="T35" t="str">
            <v>M8300</v>
          </cell>
          <cell r="U35">
            <v>39079.353055555555</v>
          </cell>
        </row>
        <row r="36">
          <cell r="A36">
            <v>991</v>
          </cell>
          <cell r="B36" t="str">
            <v>R991</v>
          </cell>
          <cell r="C36" t="str">
            <v>Periods:OnPeak_ADJ</v>
          </cell>
          <cell r="D36" t="str">
            <v>Peaky</v>
          </cell>
          <cell r="E36" t="str">
            <v>Total Demand at Class Peak Hour in Period</v>
          </cell>
          <cell r="F36">
            <v>24484.155817025512</v>
          </cell>
          <cell r="G36">
            <v>18578.430319027029</v>
          </cell>
          <cell r="H36">
            <v>18090.655866902605</v>
          </cell>
          <cell r="I36">
            <v>18850.425054878178</v>
          </cell>
          <cell r="J36">
            <v>18494.560352613735</v>
          </cell>
          <cell r="K36">
            <v>18493.847134821845</v>
          </cell>
          <cell r="L36">
            <v>18256.964624630153</v>
          </cell>
          <cell r="M36">
            <v>18911.339312270986</v>
          </cell>
          <cell r="N36">
            <v>20079.933025764567</v>
          </cell>
          <cell r="O36">
            <v>22313.736658129827</v>
          </cell>
          <cell r="P36">
            <v>24484.155817025512</v>
          </cell>
          <cell r="Q36">
            <v>21427.99200081755</v>
          </cell>
          <cell r="R36">
            <v>21369.900480369884</v>
          </cell>
          <cell r="S36" t="str">
            <v>kW</v>
          </cell>
          <cell r="T36" t="str">
            <v>M8300</v>
          </cell>
          <cell r="U36">
            <v>39079.353055555555</v>
          </cell>
        </row>
        <row r="37">
          <cell r="A37">
            <v>991</v>
          </cell>
          <cell r="B37" t="str">
            <v>R991</v>
          </cell>
          <cell r="C37" t="str">
            <v>Periods:OnPeak_ADJ</v>
          </cell>
          <cell r="D37" t="str">
            <v>TotalxperSite</v>
          </cell>
          <cell r="E37" t="str">
            <v>Energy Use per Account in Period</v>
          </cell>
          <cell r="F37">
            <v>86825130.085919037</v>
          </cell>
          <cell r="G37">
            <v>7164096.6865193127</v>
          </cell>
          <cell r="H37">
            <v>6194084.635725623</v>
          </cell>
          <cell r="I37">
            <v>7155649.398380911</v>
          </cell>
          <cell r="J37">
            <v>6884413.8348092912</v>
          </cell>
          <cell r="K37">
            <v>6268916.265413072</v>
          </cell>
          <cell r="L37">
            <v>7301854.8307890221</v>
          </cell>
          <cell r="M37">
            <v>6851630.3499744767</v>
          </cell>
          <cell r="N37">
            <v>7344085.2580618896</v>
          </cell>
          <cell r="O37">
            <v>7698961.67066989</v>
          </cell>
          <cell r="P37">
            <v>7975083.2270771535</v>
          </cell>
          <cell r="Q37">
            <v>8476631.3107456248</v>
          </cell>
          <cell r="R37">
            <v>7509722.61775277</v>
          </cell>
          <cell r="S37" t="str">
            <v>kWh</v>
          </cell>
          <cell r="T37" t="str">
            <v>M8300</v>
          </cell>
          <cell r="U37">
            <v>39079.353055555555</v>
          </cell>
        </row>
        <row r="38">
          <cell r="A38">
            <v>991</v>
          </cell>
          <cell r="B38" t="str">
            <v>R991</v>
          </cell>
          <cell r="C38" t="str">
            <v>Periods:OnPeak_ADJ</v>
          </cell>
          <cell r="D38" t="str">
            <v>PeakyperSite</v>
          </cell>
          <cell r="E38" t="str">
            <v>Demand per Account at Class Peak Hour in Period</v>
          </cell>
          <cell r="F38">
            <v>24484.155817025512</v>
          </cell>
          <cell r="G38">
            <v>18578.430319027029</v>
          </cell>
          <cell r="H38">
            <v>18090.655866902605</v>
          </cell>
          <cell r="I38">
            <v>18850.425054878178</v>
          </cell>
          <cell r="J38">
            <v>18494.560352613735</v>
          </cell>
          <cell r="K38">
            <v>18493.847134821845</v>
          </cell>
          <cell r="L38">
            <v>18256.964624630153</v>
          </cell>
          <cell r="M38">
            <v>18911.339312270986</v>
          </cell>
          <cell r="N38">
            <v>20079.933025764567</v>
          </cell>
          <cell r="O38">
            <v>22313.736658129827</v>
          </cell>
          <cell r="P38">
            <v>24484.155817025512</v>
          </cell>
          <cell r="Q38">
            <v>21427.99200081755</v>
          </cell>
          <cell r="R38">
            <v>21369.900480369884</v>
          </cell>
          <cell r="S38" t="str">
            <v>kW</v>
          </cell>
          <cell r="T38" t="str">
            <v>M8300</v>
          </cell>
          <cell r="U38">
            <v>39079.353055555555</v>
          </cell>
        </row>
        <row r="39">
          <cell r="A39">
            <v>991</v>
          </cell>
          <cell r="B39" t="str">
            <v>R991</v>
          </cell>
          <cell r="C39" t="str">
            <v>Periods:OnPeak_ADJ</v>
          </cell>
          <cell r="D39" t="str">
            <v>Load_Factor</v>
          </cell>
          <cell r="E39" t="str">
            <v>Load Factor in Period</v>
          </cell>
          <cell r="F39">
            <v>0.7290658259779137</v>
          </cell>
          <cell r="G39">
            <v>0.92695593599391479</v>
          </cell>
          <cell r="H39">
            <v>0.93041135995016477</v>
          </cell>
          <cell r="I39">
            <v>0.91250357668291104</v>
          </cell>
          <cell r="J39">
            <v>0.93059982280632514</v>
          </cell>
          <cell r="K39">
            <v>0.92112249134161739</v>
          </cell>
          <cell r="L39">
            <v>0.9258078812912176</v>
          </cell>
          <cell r="M39">
            <v>0.90575688966786516</v>
          </cell>
          <cell r="N39">
            <v>0.87918874422829962</v>
          </cell>
          <cell r="O39">
            <v>0.82940476013486775</v>
          </cell>
          <cell r="P39">
            <v>0.81431061853596065</v>
          </cell>
          <cell r="Q39">
            <v>0.91571024186906802</v>
          </cell>
          <cell r="R39">
            <v>0.87853972748388609</v>
          </cell>
          <cell r="S39" t="str">
            <v>None</v>
          </cell>
          <cell r="T39" t="str">
            <v>M8300</v>
          </cell>
          <cell r="U39">
            <v>39079.353055555555</v>
          </cell>
        </row>
        <row r="40">
          <cell r="A40">
            <v>991</v>
          </cell>
          <cell r="B40" t="str">
            <v>R991</v>
          </cell>
          <cell r="C40" t="str">
            <v>Periods:OffPeak_ADJ</v>
          </cell>
          <cell r="D40" t="str">
            <v>Intervals</v>
          </cell>
          <cell r="E40" t="str">
            <v>Number of Hours in Period</v>
          </cell>
          <cell r="F40">
            <v>3896</v>
          </cell>
          <cell r="G40">
            <v>328</v>
          </cell>
          <cell r="H40">
            <v>352</v>
          </cell>
          <cell r="I40">
            <v>328</v>
          </cell>
          <cell r="J40">
            <v>344</v>
          </cell>
          <cell r="K40">
            <v>304</v>
          </cell>
          <cell r="L40">
            <v>312</v>
          </cell>
          <cell r="M40">
            <v>320</v>
          </cell>
          <cell r="N40">
            <v>328</v>
          </cell>
          <cell r="O40">
            <v>304</v>
          </cell>
          <cell r="P40">
            <v>344</v>
          </cell>
          <cell r="Q40">
            <v>312</v>
          </cell>
          <cell r="R40">
            <v>320</v>
          </cell>
          <cell r="S40" t="str">
            <v>Hours</v>
          </cell>
          <cell r="T40" t="str">
            <v>M8300</v>
          </cell>
          <cell r="U40">
            <v>39079.353055555555</v>
          </cell>
        </row>
        <row r="41">
          <cell r="A41">
            <v>991</v>
          </cell>
          <cell r="B41" t="str">
            <v>R991</v>
          </cell>
          <cell r="C41" t="str">
            <v>Periods:OffPeak_ADJ</v>
          </cell>
          <cell r="D41" t="str">
            <v>Totalx</v>
          </cell>
          <cell r="E41" t="str">
            <v>Total Energy Use in Period</v>
          </cell>
          <cell r="F41">
            <v>66290151.654111698</v>
          </cell>
          <cell r="G41">
            <v>5381648.3177797906</v>
          </cell>
          <cell r="H41">
            <v>5698001.372799336</v>
          </cell>
          <cell r="I41">
            <v>5396260.8706844347</v>
          </cell>
          <cell r="J41">
            <v>5662796.3158077355</v>
          </cell>
          <cell r="K41">
            <v>4965346.8205067711</v>
          </cell>
          <cell r="L41">
            <v>5045069.7223403007</v>
          </cell>
          <cell r="M41">
            <v>5214118.2270674957</v>
          </cell>
          <cell r="N41">
            <v>5491716.6020644307</v>
          </cell>
          <cell r="O41">
            <v>5322931.8369930834</v>
          </cell>
          <cell r="P41">
            <v>6533277.5680695651</v>
          </cell>
          <cell r="Q41">
            <v>5860080.8508849964</v>
          </cell>
          <cell r="R41">
            <v>5718903.1491137603</v>
          </cell>
          <cell r="S41" t="str">
            <v>kWh</v>
          </cell>
          <cell r="T41" t="str">
            <v>M8300</v>
          </cell>
          <cell r="U41">
            <v>39079.353055555555</v>
          </cell>
        </row>
        <row r="42">
          <cell r="A42">
            <v>991</v>
          </cell>
          <cell r="B42" t="str">
            <v>R991</v>
          </cell>
          <cell r="C42" t="str">
            <v>Periods:OffPeak_ADJ</v>
          </cell>
          <cell r="D42" t="str">
            <v>Peaky</v>
          </cell>
          <cell r="E42" t="str">
            <v>Total Demand at Class Peak Hour in Period</v>
          </cell>
          <cell r="F42">
            <v>24236.278862679465</v>
          </cell>
          <cell r="G42">
            <v>18176.178785607062</v>
          </cell>
          <cell r="H42">
            <v>17489.764880840063</v>
          </cell>
          <cell r="I42">
            <v>18222.680723358724</v>
          </cell>
          <cell r="J42">
            <v>17835.358038063172</v>
          </cell>
          <cell r="K42">
            <v>18078.239405404984</v>
          </cell>
          <cell r="L42">
            <v>17862.998005719164</v>
          </cell>
          <cell r="M42">
            <v>18107.82081551075</v>
          </cell>
          <cell r="N42">
            <v>18935.07891603035</v>
          </cell>
          <cell r="O42">
            <v>20740.005111072387</v>
          </cell>
          <cell r="P42">
            <v>24236.278862679465</v>
          </cell>
          <cell r="Q42">
            <v>21672.440463183608</v>
          </cell>
          <cell r="R42">
            <v>21208.049264180016</v>
          </cell>
          <cell r="S42" t="str">
            <v>kW</v>
          </cell>
          <cell r="T42" t="str">
            <v>M8300</v>
          </cell>
          <cell r="U42">
            <v>39079.353055555555</v>
          </cell>
        </row>
        <row r="43">
          <cell r="A43">
            <v>991</v>
          </cell>
          <cell r="B43" t="str">
            <v>R991</v>
          </cell>
          <cell r="C43" t="str">
            <v>Periods:OffPeak_ADJ</v>
          </cell>
          <cell r="D43" t="str">
            <v>TotalxperSite</v>
          </cell>
          <cell r="E43" t="str">
            <v>Energy Use per Account in Period</v>
          </cell>
          <cell r="F43">
            <v>66290151.654111698</v>
          </cell>
          <cell r="G43">
            <v>5381648.3177797906</v>
          </cell>
          <cell r="H43">
            <v>5698001.372799336</v>
          </cell>
          <cell r="I43">
            <v>5396260.8706844347</v>
          </cell>
          <cell r="J43">
            <v>5662796.3158077355</v>
          </cell>
          <cell r="K43">
            <v>4965346.8205067711</v>
          </cell>
          <cell r="L43">
            <v>5045069.7223403007</v>
          </cell>
          <cell r="M43">
            <v>5214118.2270674957</v>
          </cell>
          <cell r="N43">
            <v>5491716.6020644307</v>
          </cell>
          <cell r="O43">
            <v>5322931.8369930834</v>
          </cell>
          <cell r="P43">
            <v>6533277.5680695651</v>
          </cell>
          <cell r="Q43">
            <v>5860080.8508849964</v>
          </cell>
          <cell r="R43">
            <v>5718903.1491137603</v>
          </cell>
          <cell r="S43" t="str">
            <v>kWh</v>
          </cell>
          <cell r="T43" t="str">
            <v>M8300</v>
          </cell>
          <cell r="U43">
            <v>39079.353055555555</v>
          </cell>
        </row>
        <row r="44">
          <cell r="A44">
            <v>991</v>
          </cell>
          <cell r="B44" t="str">
            <v>R991</v>
          </cell>
          <cell r="C44" t="str">
            <v>Periods:OffPeak_ADJ</v>
          </cell>
          <cell r="D44" t="str">
            <v>PeakyperSite</v>
          </cell>
          <cell r="E44" t="str">
            <v>Demand per Account at Class Peak Hour in Period</v>
          </cell>
          <cell r="F44">
            <v>24236.278862679465</v>
          </cell>
          <cell r="G44">
            <v>18176.178785607062</v>
          </cell>
          <cell r="H44">
            <v>17489.764880840063</v>
          </cell>
          <cell r="I44">
            <v>18222.680723358724</v>
          </cell>
          <cell r="J44">
            <v>17835.358038063172</v>
          </cell>
          <cell r="K44">
            <v>18078.239405404984</v>
          </cell>
          <cell r="L44">
            <v>17862.998005719164</v>
          </cell>
          <cell r="M44">
            <v>18107.82081551075</v>
          </cell>
          <cell r="N44">
            <v>18935.07891603035</v>
          </cell>
          <cell r="O44">
            <v>20740.005111072387</v>
          </cell>
          <cell r="P44">
            <v>24236.278862679465</v>
          </cell>
          <cell r="Q44">
            <v>21672.440463183608</v>
          </cell>
          <cell r="R44">
            <v>21208.049264180016</v>
          </cell>
          <cell r="S44" t="str">
            <v>kW</v>
          </cell>
          <cell r="T44" t="str">
            <v>M8300</v>
          </cell>
          <cell r="U44">
            <v>39079.353055555555</v>
          </cell>
        </row>
        <row r="45">
          <cell r="A45">
            <v>991</v>
          </cell>
          <cell r="B45" t="str">
            <v>R991</v>
          </cell>
          <cell r="C45" t="str">
            <v>Periods:OffPeak_ADJ</v>
          </cell>
          <cell r="D45" t="str">
            <v>Load_Factor</v>
          </cell>
          <cell r="E45" t="str">
            <v>Load Factor in Period</v>
          </cell>
          <cell r="F45">
            <v>0.70204366295888054</v>
          </cell>
          <cell r="G45">
            <v>0.90269052571530273</v>
          </cell>
          <cell r="H45">
            <v>0.92554153873911882</v>
          </cell>
          <cell r="I45">
            <v>0.90283175672164795</v>
          </cell>
          <cell r="J45">
            <v>0.9229765481569866</v>
          </cell>
          <cell r="K45">
            <v>0.9034827636009799</v>
          </cell>
          <cell r="L45">
            <v>0.90522852091984052</v>
          </cell>
          <cell r="M45">
            <v>0.89983878378279236</v>
          </cell>
          <cell r="N45">
            <v>0.88423388649062162</v>
          </cell>
          <cell r="O45">
            <v>0.84424493180511972</v>
          </cell>
          <cell r="P45">
            <v>0.78362219139736822</v>
          </cell>
          <cell r="Q45">
            <v>0.86664491945011601</v>
          </cell>
          <cell r="R45">
            <v>0.84267874514820373</v>
          </cell>
          <cell r="S45" t="str">
            <v>None</v>
          </cell>
          <cell r="T45" t="str">
            <v>M8300</v>
          </cell>
          <cell r="U45">
            <v>39079.353055555555</v>
          </cell>
        </row>
        <row r="46">
          <cell r="A46">
            <v>991</v>
          </cell>
          <cell r="B46" t="str">
            <v>R991</v>
          </cell>
          <cell r="C46" t="str">
            <v>Weekday_ADJ</v>
          </cell>
          <cell r="D46" t="str">
            <v>Date</v>
          </cell>
          <cell r="E46" t="str">
            <v>Day of Peak Demand on Weekdays</v>
          </cell>
          <cell r="F46">
            <v>38919</v>
          </cell>
          <cell r="G46">
            <v>38639</v>
          </cell>
          <cell r="H46">
            <v>38685</v>
          </cell>
          <cell r="I46">
            <v>38706</v>
          </cell>
          <cell r="J46">
            <v>38722</v>
          </cell>
          <cell r="K46">
            <v>38771</v>
          </cell>
          <cell r="L46">
            <v>38803</v>
          </cell>
          <cell r="M46">
            <v>38831</v>
          </cell>
          <cell r="N46">
            <v>38855</v>
          </cell>
          <cell r="O46">
            <v>38894</v>
          </cell>
          <cell r="P46">
            <v>38919</v>
          </cell>
          <cell r="Q46">
            <v>38957</v>
          </cell>
          <cell r="R46">
            <v>38961</v>
          </cell>
          <cell r="S46" t="str">
            <v>Date</v>
          </cell>
          <cell r="T46" t="str">
            <v>M8500</v>
          </cell>
          <cell r="U46">
            <v>39079.353125000001</v>
          </cell>
        </row>
        <row r="47">
          <cell r="A47">
            <v>991</v>
          </cell>
          <cell r="B47" t="str">
            <v>R991</v>
          </cell>
          <cell r="C47" t="str">
            <v>Weekday_ADJ</v>
          </cell>
          <cell r="D47" t="str">
            <v>Interval</v>
          </cell>
          <cell r="E47" t="str">
            <v>Hour of Peak Demand on Weekday or Weekend</v>
          </cell>
          <cell r="F47">
            <v>18</v>
          </cell>
          <cell r="G47">
            <v>15</v>
          </cell>
          <cell r="H47">
            <v>8</v>
          </cell>
          <cell r="I47">
            <v>8</v>
          </cell>
          <cell r="J47">
            <v>8</v>
          </cell>
          <cell r="K47">
            <v>8</v>
          </cell>
          <cell r="L47">
            <v>15</v>
          </cell>
          <cell r="M47">
            <v>13</v>
          </cell>
          <cell r="N47">
            <v>15</v>
          </cell>
          <cell r="O47">
            <v>13</v>
          </cell>
          <cell r="P47">
            <v>18</v>
          </cell>
          <cell r="Q47">
            <v>17</v>
          </cell>
          <cell r="R47">
            <v>18</v>
          </cell>
          <cell r="S47" t="str">
            <v>Hour</v>
          </cell>
          <cell r="T47" t="str">
            <v>M8500</v>
          </cell>
          <cell r="U47">
            <v>39079.353125000001</v>
          </cell>
        </row>
        <row r="48">
          <cell r="A48">
            <v>991</v>
          </cell>
          <cell r="B48" t="str">
            <v>R991</v>
          </cell>
          <cell r="C48" t="str">
            <v>Weekday_ADJ</v>
          </cell>
          <cell r="D48" t="str">
            <v>Totalx</v>
          </cell>
          <cell r="E48" t="str">
            <v>Total Energy Use on Weekday or Weekend</v>
          </cell>
          <cell r="F48">
            <v>106478901.72826916</v>
          </cell>
          <cell r="G48">
            <v>8578174.3617786281</v>
          </cell>
          <cell r="H48">
            <v>8007422.1454710253</v>
          </cell>
          <cell r="I48">
            <v>8576441.6726468652</v>
          </cell>
          <cell r="J48">
            <v>8583146.9885001592</v>
          </cell>
          <cell r="K48">
            <v>7683477.6789534651</v>
          </cell>
          <cell r="L48">
            <v>9241679.058541717</v>
          </cell>
          <cell r="M48">
            <v>8155509.5712680127</v>
          </cell>
          <cell r="N48">
            <v>9219122.7111523282</v>
          </cell>
          <cell r="O48">
            <v>9647244.2027414627</v>
          </cell>
          <cell r="P48">
            <v>9333124.8592539541</v>
          </cell>
          <cell r="Q48">
            <v>10576323.495895073</v>
          </cell>
          <cell r="R48">
            <v>8877234.9820664227</v>
          </cell>
          <cell r="S48" t="str">
            <v>kWh</v>
          </cell>
          <cell r="T48" t="str">
            <v>M8500</v>
          </cell>
          <cell r="U48">
            <v>39079.353125000001</v>
          </cell>
        </row>
        <row r="49">
          <cell r="A49">
            <v>991</v>
          </cell>
          <cell r="B49" t="str">
            <v>R991</v>
          </cell>
          <cell r="C49" t="str">
            <v>Weekday_ADJ</v>
          </cell>
          <cell r="D49" t="str">
            <v>Peaky</v>
          </cell>
          <cell r="E49" t="str">
            <v>Peak Demand on Weekday or Weekend</v>
          </cell>
          <cell r="F49">
            <v>24462.824791317526</v>
          </cell>
          <cell r="G49">
            <v>18578.430319027029</v>
          </cell>
          <cell r="H49">
            <v>18090.655866902605</v>
          </cell>
          <cell r="I49">
            <v>18850.425054878178</v>
          </cell>
          <cell r="J49">
            <v>18494.560352613735</v>
          </cell>
          <cell r="K49">
            <v>18493.847134821845</v>
          </cell>
          <cell r="L49">
            <v>18256.964624630153</v>
          </cell>
          <cell r="M49">
            <v>18911.339312270986</v>
          </cell>
          <cell r="N49">
            <v>20079.933025764567</v>
          </cell>
          <cell r="O49">
            <v>22313.736658129827</v>
          </cell>
          <cell r="P49">
            <v>24462.824791317526</v>
          </cell>
          <cell r="Q49">
            <v>21427.99200081755</v>
          </cell>
          <cell r="R49">
            <v>21163.346760408695</v>
          </cell>
          <cell r="S49" t="str">
            <v>kW</v>
          </cell>
          <cell r="T49" t="str">
            <v>M8500</v>
          </cell>
          <cell r="U49">
            <v>39079.353125000001</v>
          </cell>
        </row>
        <row r="50">
          <cell r="A50">
            <v>991</v>
          </cell>
          <cell r="B50" t="str">
            <v>R991</v>
          </cell>
          <cell r="C50" t="str">
            <v>Weekday_ADJ</v>
          </cell>
          <cell r="D50" t="str">
            <v>ErrBndforPeaky</v>
          </cell>
          <cell r="E50" t="str">
            <v>Error Bound for Peak Demand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 t="str">
            <v>kW</v>
          </cell>
          <cell r="T50" t="str">
            <v>M8500</v>
          </cell>
          <cell r="U50">
            <v>39079.353125000001</v>
          </cell>
        </row>
        <row r="51">
          <cell r="A51">
            <v>991</v>
          </cell>
          <cell r="B51" t="str">
            <v>R991</v>
          </cell>
          <cell r="C51" t="str">
            <v>Weekday_ADJ</v>
          </cell>
          <cell r="D51" t="str">
            <v>TotalxperSite</v>
          </cell>
          <cell r="E51" t="str">
            <v>Energy Use per Account on Weekday or Weekend</v>
          </cell>
          <cell r="F51">
            <v>106478901.72826916</v>
          </cell>
          <cell r="G51">
            <v>8578174.3617786281</v>
          </cell>
          <cell r="H51">
            <v>8007422.1454710253</v>
          </cell>
          <cell r="I51">
            <v>8576441.6726468652</v>
          </cell>
          <cell r="J51">
            <v>8583146.9885001592</v>
          </cell>
          <cell r="K51">
            <v>7683477.6789534651</v>
          </cell>
          <cell r="L51">
            <v>9241679.058541717</v>
          </cell>
          <cell r="M51">
            <v>8155509.5712680127</v>
          </cell>
          <cell r="N51">
            <v>9219122.7111523282</v>
          </cell>
          <cell r="O51">
            <v>9647244.2027414627</v>
          </cell>
          <cell r="P51">
            <v>9333124.8592539541</v>
          </cell>
          <cell r="Q51">
            <v>10576323.495895073</v>
          </cell>
          <cell r="R51">
            <v>8877234.9820664227</v>
          </cell>
          <cell r="S51" t="str">
            <v>kWh</v>
          </cell>
          <cell r="T51" t="str">
            <v>M8500</v>
          </cell>
          <cell r="U51">
            <v>39079.353125000001</v>
          </cell>
        </row>
        <row r="52">
          <cell r="A52">
            <v>991</v>
          </cell>
          <cell r="B52" t="str">
            <v>R991</v>
          </cell>
          <cell r="C52" t="str">
            <v>Weekday_ADJ</v>
          </cell>
          <cell r="D52" t="str">
            <v>PeakyperSite</v>
          </cell>
          <cell r="E52" t="str">
            <v>Peak Demand per Account on Weekday or Weekend</v>
          </cell>
          <cell r="F52">
            <v>24462.824791317526</v>
          </cell>
          <cell r="G52">
            <v>18578.430319027029</v>
          </cell>
          <cell r="H52">
            <v>18090.655866902605</v>
          </cell>
          <cell r="I52">
            <v>18850.425054878178</v>
          </cell>
          <cell r="J52">
            <v>18494.560352613735</v>
          </cell>
          <cell r="K52">
            <v>18493.847134821845</v>
          </cell>
          <cell r="L52">
            <v>18256.964624630153</v>
          </cell>
          <cell r="M52">
            <v>18911.339312270986</v>
          </cell>
          <cell r="N52">
            <v>20079.933025764567</v>
          </cell>
          <cell r="O52">
            <v>22313.736658129827</v>
          </cell>
          <cell r="P52">
            <v>24462.824791317526</v>
          </cell>
          <cell r="Q52">
            <v>21427.99200081755</v>
          </cell>
          <cell r="R52">
            <v>21163.346760408695</v>
          </cell>
          <cell r="S52" t="str">
            <v>kW</v>
          </cell>
          <cell r="T52" t="str">
            <v>M8500</v>
          </cell>
          <cell r="U52">
            <v>39079.353125000001</v>
          </cell>
        </row>
        <row r="53">
          <cell r="A53">
            <v>991</v>
          </cell>
          <cell r="B53" t="str">
            <v>R991</v>
          </cell>
          <cell r="C53" t="str">
            <v>Weekday_ADJ</v>
          </cell>
          <cell r="D53" t="str">
            <v>ErrBndperSite</v>
          </cell>
          <cell r="E53" t="str">
            <v>Error Bound for Demand per Account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 t="str">
            <v>kW</v>
          </cell>
          <cell r="T53" t="str">
            <v>M8500</v>
          </cell>
          <cell r="U53">
            <v>39079.353125000001</v>
          </cell>
        </row>
        <row r="54">
          <cell r="A54">
            <v>991</v>
          </cell>
          <cell r="B54" t="str">
            <v>R991</v>
          </cell>
          <cell r="C54" t="str">
            <v>Weekday_ADJ</v>
          </cell>
          <cell r="D54" t="str">
            <v>RelPrec</v>
          </cell>
          <cell r="E54" t="str">
            <v>Relative Precision of Demand per Account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 t="str">
            <v>None</v>
          </cell>
          <cell r="T54" t="str">
            <v>M8500</v>
          </cell>
          <cell r="U54">
            <v>39079.353125000001</v>
          </cell>
        </row>
        <row r="55">
          <cell r="A55">
            <v>991</v>
          </cell>
          <cell r="B55" t="str">
            <v>R991</v>
          </cell>
          <cell r="C55" t="str">
            <v>Weekday_ADJ</v>
          </cell>
          <cell r="D55" t="str">
            <v>Days</v>
          </cell>
          <cell r="E55" t="str">
            <v>Number of Days</v>
          </cell>
          <cell r="F55">
            <v>252</v>
          </cell>
          <cell r="G55">
            <v>21</v>
          </cell>
          <cell r="H55">
            <v>20</v>
          </cell>
          <cell r="I55">
            <v>21</v>
          </cell>
          <cell r="J55">
            <v>21</v>
          </cell>
          <cell r="K55">
            <v>19</v>
          </cell>
          <cell r="L55">
            <v>23</v>
          </cell>
          <cell r="M55">
            <v>20</v>
          </cell>
          <cell r="N55">
            <v>22</v>
          </cell>
          <cell r="O55">
            <v>22</v>
          </cell>
          <cell r="P55">
            <v>20</v>
          </cell>
          <cell r="Q55">
            <v>23</v>
          </cell>
          <cell r="R55">
            <v>20</v>
          </cell>
          <cell r="S55" t="str">
            <v>Days</v>
          </cell>
          <cell r="T55" t="str">
            <v>M8500</v>
          </cell>
          <cell r="U55">
            <v>39079.353125000001</v>
          </cell>
        </row>
        <row r="56">
          <cell r="A56">
            <v>991</v>
          </cell>
          <cell r="B56" t="str">
            <v>R991</v>
          </cell>
          <cell r="C56" t="str">
            <v>Weekday_ADJ</v>
          </cell>
          <cell r="D56" t="str">
            <v>Load_Factor</v>
          </cell>
          <cell r="E56" t="str">
            <v>Load Factor on Weekday or Weekend</v>
          </cell>
          <cell r="F56">
            <v>0.71968951515038049</v>
          </cell>
          <cell r="G56">
            <v>0.91612622452393544</v>
          </cell>
          <cell r="H56">
            <v>0.92214066711930309</v>
          </cell>
          <cell r="I56">
            <v>0.90272496778984612</v>
          </cell>
          <cell r="J56">
            <v>0.92081418665378889</v>
          </cell>
          <cell r="K56">
            <v>0.91109933099667362</v>
          </cell>
          <cell r="L56">
            <v>0.91702933930849262</v>
          </cell>
          <cell r="M56">
            <v>0.89843689331495347</v>
          </cell>
          <cell r="N56">
            <v>0.86954770505505286</v>
          </cell>
          <cell r="O56">
            <v>0.81883622265787126</v>
          </cell>
          <cell r="P56">
            <v>0.79483911973840848</v>
          </cell>
          <cell r="Q56">
            <v>0.89415780687300184</v>
          </cell>
          <cell r="R56">
            <v>0.87388066525327601</v>
          </cell>
          <cell r="S56" t="str">
            <v>None</v>
          </cell>
          <cell r="T56" t="str">
            <v>M8500</v>
          </cell>
          <cell r="U56">
            <v>39079.353125000001</v>
          </cell>
        </row>
        <row r="57">
          <cell r="A57">
            <v>991</v>
          </cell>
          <cell r="B57" t="str">
            <v>R991</v>
          </cell>
          <cell r="C57" t="str">
            <v>Weekday_ADJ</v>
          </cell>
          <cell r="D57" t="str">
            <v>Error_Ratio</v>
          </cell>
          <cell r="E57" t="str">
            <v>Error Ratio</v>
          </cell>
          <cell r="F57">
            <v>2.4564002597965902E-16</v>
          </cell>
          <cell r="G57">
            <v>1.6889866967753024E-16</v>
          </cell>
          <cell r="H57">
            <v>2.2714406826872931E-16</v>
          </cell>
          <cell r="I57">
            <v>1.1659686060349963E-16</v>
          </cell>
          <cell r="J57">
            <v>2.5836130224494336E-16</v>
          </cell>
          <cell r="K57">
            <v>2.1079478318564526E-16</v>
          </cell>
          <cell r="L57">
            <v>2.4138375483570123E-16</v>
          </cell>
          <cell r="M57">
            <v>1.4514257542538933E-16</v>
          </cell>
          <cell r="N57">
            <v>3.0634183112727132E-16</v>
          </cell>
          <cell r="O57">
            <v>1.9716186829516641E-16</v>
          </cell>
          <cell r="P57">
            <v>2.4564002597965902E-16</v>
          </cell>
          <cell r="Q57">
            <v>1.3680898893573561E-16</v>
          </cell>
          <cell r="R57">
            <v>1.2344928728506192E-16</v>
          </cell>
          <cell r="S57" t="str">
            <v>None</v>
          </cell>
          <cell r="T57" t="str">
            <v>M8500</v>
          </cell>
          <cell r="U57">
            <v>39079.353125000001</v>
          </cell>
        </row>
        <row r="58">
          <cell r="A58">
            <v>991</v>
          </cell>
          <cell r="B58" t="str">
            <v>R991</v>
          </cell>
          <cell r="C58" t="str">
            <v>Weekend_ADJ</v>
          </cell>
          <cell r="D58" t="str">
            <v>Date</v>
          </cell>
          <cell r="E58" t="str">
            <v>Day of Peak Demand on Weekdays</v>
          </cell>
          <cell r="F58">
            <v>38920</v>
          </cell>
          <cell r="G58">
            <v>38647</v>
          </cell>
          <cell r="H58">
            <v>38668</v>
          </cell>
          <cell r="I58">
            <v>38712</v>
          </cell>
          <cell r="J58">
            <v>38731</v>
          </cell>
          <cell r="K58">
            <v>38773</v>
          </cell>
          <cell r="L58">
            <v>38794</v>
          </cell>
          <cell r="M58">
            <v>38830</v>
          </cell>
          <cell r="N58">
            <v>38866</v>
          </cell>
          <cell r="O58">
            <v>38893</v>
          </cell>
          <cell r="P58">
            <v>38920</v>
          </cell>
          <cell r="Q58">
            <v>38956</v>
          </cell>
          <cell r="R58">
            <v>38962</v>
          </cell>
          <cell r="S58" t="str">
            <v>Date</v>
          </cell>
          <cell r="T58" t="str">
            <v>M8500</v>
          </cell>
          <cell r="U58">
            <v>39079.353125000001</v>
          </cell>
        </row>
        <row r="59">
          <cell r="A59">
            <v>991</v>
          </cell>
          <cell r="B59" t="str">
            <v>R991</v>
          </cell>
          <cell r="C59" t="str">
            <v>Weekend_ADJ</v>
          </cell>
          <cell r="D59" t="str">
            <v>Interval</v>
          </cell>
          <cell r="E59" t="str">
            <v>Hour of Peak Demand on Weekday or Weekend</v>
          </cell>
          <cell r="F59">
            <v>22</v>
          </cell>
          <cell r="G59">
            <v>7</v>
          </cell>
          <cell r="H59">
            <v>7</v>
          </cell>
          <cell r="I59">
            <v>8</v>
          </cell>
          <cell r="J59">
            <v>8</v>
          </cell>
          <cell r="K59">
            <v>7</v>
          </cell>
          <cell r="L59">
            <v>6</v>
          </cell>
          <cell r="M59">
            <v>22</v>
          </cell>
          <cell r="N59">
            <v>22</v>
          </cell>
          <cell r="O59">
            <v>18</v>
          </cell>
          <cell r="P59">
            <v>22</v>
          </cell>
          <cell r="Q59">
            <v>22</v>
          </cell>
          <cell r="R59">
            <v>15</v>
          </cell>
          <cell r="S59" t="str">
            <v>Hour</v>
          </cell>
          <cell r="T59" t="str">
            <v>M8500</v>
          </cell>
          <cell r="U59">
            <v>39079.353125000001</v>
          </cell>
        </row>
        <row r="60">
          <cell r="A60">
            <v>991</v>
          </cell>
          <cell r="B60" t="str">
            <v>R991</v>
          </cell>
          <cell r="C60" t="str">
            <v>Weekend_ADJ</v>
          </cell>
          <cell r="D60" t="str">
            <v>Totalx</v>
          </cell>
          <cell r="E60" t="str">
            <v>Total Energy Use on Weekday or Weekend</v>
          </cell>
          <cell r="F60">
            <v>46636380.011761598</v>
          </cell>
          <cell r="G60">
            <v>3967570.6425204752</v>
          </cell>
          <cell r="H60">
            <v>3884663.8630539314</v>
          </cell>
          <cell r="I60">
            <v>3975468.5964184846</v>
          </cell>
          <cell r="J60">
            <v>3964063.1621168596</v>
          </cell>
          <cell r="K60">
            <v>3550785.4069663752</v>
          </cell>
          <cell r="L60">
            <v>3105245.4945876095</v>
          </cell>
          <cell r="M60">
            <v>3910239.0057739578</v>
          </cell>
          <cell r="N60">
            <v>3616679.1489739954</v>
          </cell>
          <cell r="O60">
            <v>3374649.3049215125</v>
          </cell>
          <cell r="P60">
            <v>5175235.9358927617</v>
          </cell>
          <cell r="Q60">
            <v>3760388.6657355423</v>
          </cell>
          <cell r="R60">
            <v>4351390.7848001067</v>
          </cell>
          <cell r="S60" t="str">
            <v>kWh</v>
          </cell>
          <cell r="T60" t="str">
            <v>M8500</v>
          </cell>
          <cell r="U60">
            <v>39079.353125000001</v>
          </cell>
        </row>
        <row r="61">
          <cell r="A61">
            <v>991</v>
          </cell>
          <cell r="B61" t="str">
            <v>R991</v>
          </cell>
          <cell r="C61" t="str">
            <v>Weekend_ADJ</v>
          </cell>
          <cell r="D61" t="str">
            <v>Peaky</v>
          </cell>
          <cell r="E61" t="str">
            <v>Peak Demand on Weekday or Weekend</v>
          </cell>
          <cell r="F61">
            <v>24484.155817025512</v>
          </cell>
          <cell r="G61">
            <v>17931.189258491759</v>
          </cell>
          <cell r="H61">
            <v>17441.625491441861</v>
          </cell>
          <cell r="I61">
            <v>18222.680723358724</v>
          </cell>
          <cell r="J61">
            <v>18311.718325660859</v>
          </cell>
          <cell r="K61">
            <v>17759.422892702543</v>
          </cell>
          <cell r="L61">
            <v>17306.89350032495</v>
          </cell>
          <cell r="M61">
            <v>17943.53561218625</v>
          </cell>
          <cell r="N61">
            <v>18388.645593658253</v>
          </cell>
          <cell r="O61">
            <v>20569.106781631748</v>
          </cell>
          <cell r="P61">
            <v>24484.155817025512</v>
          </cell>
          <cell r="Q61">
            <v>21672.440463183608</v>
          </cell>
          <cell r="R61">
            <v>21369.900480369884</v>
          </cell>
          <cell r="S61" t="str">
            <v>kW</v>
          </cell>
          <cell r="T61" t="str">
            <v>M8500</v>
          </cell>
          <cell r="U61">
            <v>39079.353125000001</v>
          </cell>
        </row>
        <row r="62">
          <cell r="A62">
            <v>991</v>
          </cell>
          <cell r="B62" t="str">
            <v>R991</v>
          </cell>
          <cell r="C62" t="str">
            <v>Weekend_ADJ</v>
          </cell>
          <cell r="D62" t="str">
            <v>ErrBndforPeaky</v>
          </cell>
          <cell r="E62" t="str">
            <v>Error Bound for Peak Demand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 t="str">
            <v>kW</v>
          </cell>
          <cell r="T62" t="str">
            <v>M8500</v>
          </cell>
          <cell r="U62">
            <v>39079.353125000001</v>
          </cell>
        </row>
        <row r="63">
          <cell r="A63">
            <v>991</v>
          </cell>
          <cell r="B63" t="str">
            <v>R991</v>
          </cell>
          <cell r="C63" t="str">
            <v>Weekend_ADJ</v>
          </cell>
          <cell r="D63" t="str">
            <v>TotalxperSite</v>
          </cell>
          <cell r="E63" t="str">
            <v>Energy Use per Account on Weekday or Weekend</v>
          </cell>
          <cell r="F63">
            <v>46636380.011761598</v>
          </cell>
          <cell r="G63">
            <v>3967570.6425204752</v>
          </cell>
          <cell r="H63">
            <v>3884663.8630539314</v>
          </cell>
          <cell r="I63">
            <v>3975468.5964184846</v>
          </cell>
          <cell r="J63">
            <v>3964063.1621168596</v>
          </cell>
          <cell r="K63">
            <v>3550785.4069663752</v>
          </cell>
          <cell r="L63">
            <v>3105245.4945876095</v>
          </cell>
          <cell r="M63">
            <v>3910239.0057739578</v>
          </cell>
          <cell r="N63">
            <v>3616679.1489739954</v>
          </cell>
          <cell r="O63">
            <v>3374649.3049215125</v>
          </cell>
          <cell r="P63">
            <v>5175235.9358927617</v>
          </cell>
          <cell r="Q63">
            <v>3760388.6657355423</v>
          </cell>
          <cell r="R63">
            <v>4351390.7848001067</v>
          </cell>
          <cell r="S63" t="str">
            <v>kWh</v>
          </cell>
          <cell r="T63" t="str">
            <v>M8500</v>
          </cell>
          <cell r="U63">
            <v>39079.353125000001</v>
          </cell>
        </row>
        <row r="64">
          <cell r="A64">
            <v>991</v>
          </cell>
          <cell r="B64" t="str">
            <v>R991</v>
          </cell>
          <cell r="C64" t="str">
            <v>Weekend_ADJ</v>
          </cell>
          <cell r="D64" t="str">
            <v>PeakyperSite</v>
          </cell>
          <cell r="E64" t="str">
            <v>Peak Demand per Account on Weekday or Weekend</v>
          </cell>
          <cell r="F64">
            <v>24484.155817025512</v>
          </cell>
          <cell r="G64">
            <v>17931.189258491759</v>
          </cell>
          <cell r="H64">
            <v>17441.625491441861</v>
          </cell>
          <cell r="I64">
            <v>18222.680723358724</v>
          </cell>
          <cell r="J64">
            <v>18311.718325660859</v>
          </cell>
          <cell r="K64">
            <v>17759.422892702543</v>
          </cell>
          <cell r="L64">
            <v>17306.89350032495</v>
          </cell>
          <cell r="M64">
            <v>17943.53561218625</v>
          </cell>
          <cell r="N64">
            <v>18388.645593658253</v>
          </cell>
          <cell r="O64">
            <v>20569.106781631748</v>
          </cell>
          <cell r="P64">
            <v>24484.155817025512</v>
          </cell>
          <cell r="Q64">
            <v>21672.440463183608</v>
          </cell>
          <cell r="R64">
            <v>21369.900480369884</v>
          </cell>
          <cell r="S64" t="str">
            <v>kW</v>
          </cell>
          <cell r="T64" t="str">
            <v>M8500</v>
          </cell>
          <cell r="U64">
            <v>39079.353125000001</v>
          </cell>
        </row>
        <row r="65">
          <cell r="A65">
            <v>991</v>
          </cell>
          <cell r="B65" t="str">
            <v>R991</v>
          </cell>
          <cell r="C65" t="str">
            <v>Weekend_ADJ</v>
          </cell>
          <cell r="D65" t="str">
            <v>ErrBndperSite</v>
          </cell>
          <cell r="E65" t="str">
            <v>Error Bound for Demand per Account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 t="str">
            <v>kW</v>
          </cell>
          <cell r="T65" t="str">
            <v>M8500</v>
          </cell>
          <cell r="U65">
            <v>39079.353125000001</v>
          </cell>
        </row>
        <row r="66">
          <cell r="A66">
            <v>991</v>
          </cell>
          <cell r="B66" t="str">
            <v>R991</v>
          </cell>
          <cell r="C66" t="str">
            <v>Weekend_ADJ</v>
          </cell>
          <cell r="D66" t="str">
            <v>RelPrec</v>
          </cell>
          <cell r="E66" t="str">
            <v>Relative Precision of Demand per Account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 t="str">
            <v>None</v>
          </cell>
          <cell r="T66" t="str">
            <v>M8500</v>
          </cell>
          <cell r="U66">
            <v>39079.353125000001</v>
          </cell>
        </row>
        <row r="67">
          <cell r="A67">
            <v>991</v>
          </cell>
          <cell r="B67" t="str">
            <v>R991</v>
          </cell>
          <cell r="C67" t="str">
            <v>Weekend_ADJ</v>
          </cell>
          <cell r="D67" t="str">
            <v>Days</v>
          </cell>
          <cell r="E67" t="str">
            <v>Number of Days</v>
          </cell>
          <cell r="F67">
            <v>113</v>
          </cell>
          <cell r="G67">
            <v>10</v>
          </cell>
          <cell r="H67">
            <v>10</v>
          </cell>
          <cell r="I67">
            <v>10</v>
          </cell>
          <cell r="J67">
            <v>10</v>
          </cell>
          <cell r="K67">
            <v>9</v>
          </cell>
          <cell r="L67">
            <v>8</v>
          </cell>
          <cell r="M67">
            <v>10</v>
          </cell>
          <cell r="N67">
            <v>9</v>
          </cell>
          <cell r="O67">
            <v>8</v>
          </cell>
          <cell r="P67">
            <v>11</v>
          </cell>
          <cell r="Q67">
            <v>8</v>
          </cell>
          <cell r="R67">
            <v>10</v>
          </cell>
          <cell r="S67" t="str">
            <v>Days</v>
          </cell>
          <cell r="T67" t="str">
            <v>M8500</v>
          </cell>
          <cell r="U67">
            <v>39079.353125000001</v>
          </cell>
        </row>
        <row r="68">
          <cell r="A68">
            <v>991</v>
          </cell>
          <cell r="B68" t="str">
            <v>R991</v>
          </cell>
          <cell r="C68" t="str">
            <v>Weekend_ADJ</v>
          </cell>
          <cell r="D68" t="str">
            <v>Load_Factor</v>
          </cell>
          <cell r="E68" t="str">
            <v>Load Factor on Weekday or Weekend</v>
          </cell>
          <cell r="F68">
            <v>0.70234421977144978</v>
          </cell>
          <cell r="G68">
            <v>0.92194355352121393</v>
          </cell>
          <cell r="H68">
            <v>0.92801553601374298</v>
          </cell>
          <cell r="I68">
            <v>0.90900195951103357</v>
          </cell>
          <cell r="J68">
            <v>0.90198688885509037</v>
          </cell>
          <cell r="K68">
            <v>0.92563938748836516</v>
          </cell>
          <cell r="L68">
            <v>0.93449200558957257</v>
          </cell>
          <cell r="M68">
            <v>0.9079962208224498</v>
          </cell>
          <cell r="N68">
            <v>0.91055563954792818</v>
          </cell>
          <cell r="O68">
            <v>0.8544998404514359</v>
          </cell>
          <cell r="P68">
            <v>0.80064702129549403</v>
          </cell>
          <cell r="Q68">
            <v>0.90369876282785089</v>
          </cell>
          <cell r="R68">
            <v>0.84842673709790206</v>
          </cell>
          <cell r="S68" t="str">
            <v>None</v>
          </cell>
          <cell r="T68" t="str">
            <v>M8500</v>
          </cell>
          <cell r="U68">
            <v>39079.353125000001</v>
          </cell>
        </row>
        <row r="69">
          <cell r="A69">
            <v>991</v>
          </cell>
          <cell r="B69" t="str">
            <v>R991</v>
          </cell>
          <cell r="C69" t="str">
            <v>Weekend_ADJ</v>
          </cell>
          <cell r="D69" t="str">
            <v>Error_Ratio</v>
          </cell>
          <cell r="E69" t="str">
            <v>Error Ratio</v>
          </cell>
          <cell r="F69">
            <v>2.3777988262206278E-16</v>
          </cell>
          <cell r="G69">
            <v>2.1245752333245714E-16</v>
          </cell>
          <cell r="H69">
            <v>2.9248644535228274E-16</v>
          </cell>
          <cell r="I69">
            <v>1.9731227068767947E-16</v>
          </cell>
          <cell r="J69">
            <v>2.5720753800867939E-16</v>
          </cell>
          <cell r="K69">
            <v>2.7050346018665975E-16</v>
          </cell>
          <cell r="L69">
            <v>2.1795271120952108E-16</v>
          </cell>
          <cell r="M69">
            <v>2.2243758013366944E-16</v>
          </cell>
          <cell r="N69">
            <v>2.6737311025729495E-16</v>
          </cell>
          <cell r="O69">
            <v>1.4145579134524904E-16</v>
          </cell>
          <cell r="P69">
            <v>2.3777988262206278E-16</v>
          </cell>
          <cell r="Q69">
            <v>2.2726721383552293E-16</v>
          </cell>
          <cell r="R69">
            <v>1.9555809273867622E-16</v>
          </cell>
          <cell r="S69" t="str">
            <v>None</v>
          </cell>
          <cell r="T69" t="str">
            <v>M8500</v>
          </cell>
          <cell r="U69">
            <v>39079.353125000001</v>
          </cell>
        </row>
        <row r="70">
          <cell r="A70">
            <v>991</v>
          </cell>
          <cell r="B70" t="str">
            <v>R991</v>
          </cell>
          <cell r="C70" t="str">
            <v>NonCoinPeak_ADJ</v>
          </cell>
          <cell r="D70" t="str">
            <v>Totalx</v>
          </cell>
          <cell r="E70" t="str">
            <v>Total Energy Use</v>
          </cell>
          <cell r="F70">
            <v>153115281.74003071</v>
          </cell>
          <cell r="G70">
            <v>12545745.004299102</v>
          </cell>
          <cell r="H70">
            <v>11892086.008524956</v>
          </cell>
          <cell r="I70">
            <v>12551910.269065348</v>
          </cell>
          <cell r="J70">
            <v>12547210.15061702</v>
          </cell>
          <cell r="K70">
            <v>11234263.085919837</v>
          </cell>
          <cell r="L70">
            <v>12346924.553129328</v>
          </cell>
          <cell r="M70">
            <v>12065748.577041971</v>
          </cell>
          <cell r="N70">
            <v>12835801.86012632</v>
          </cell>
          <cell r="O70">
            <v>13021893.507662972</v>
          </cell>
          <cell r="P70">
            <v>14508360.795146713</v>
          </cell>
          <cell r="Q70">
            <v>14336712.161630616</v>
          </cell>
          <cell r="R70">
            <v>13228625.766866531</v>
          </cell>
          <cell r="S70" t="str">
            <v>kWh</v>
          </cell>
          <cell r="T70" t="str">
            <v>M8600</v>
          </cell>
          <cell r="U70">
            <v>39079.353136574071</v>
          </cell>
        </row>
        <row r="71">
          <cell r="A71">
            <v>991</v>
          </cell>
          <cell r="B71" t="str">
            <v>R991</v>
          </cell>
          <cell r="C71" t="str">
            <v>NonCoinPeak_ADJ</v>
          </cell>
          <cell r="D71" t="str">
            <v>Peaky</v>
          </cell>
          <cell r="E71" t="str">
            <v>Sum of Each Customer's Individual Peak Demand</v>
          </cell>
          <cell r="F71">
            <v>24604.983539447923</v>
          </cell>
          <cell r="G71">
            <v>18619.292003551422</v>
          </cell>
          <cell r="H71">
            <v>18091.675733591092</v>
          </cell>
          <cell r="I71">
            <v>18856.210024879252</v>
          </cell>
          <cell r="J71">
            <v>18461.460872140156</v>
          </cell>
          <cell r="K71">
            <v>18532.376116359497</v>
          </cell>
          <cell r="L71">
            <v>18193.504614598314</v>
          </cell>
          <cell r="M71">
            <v>18832.951465334419</v>
          </cell>
          <cell r="N71">
            <v>20067.534495888071</v>
          </cell>
          <cell r="O71">
            <v>22349.007096454236</v>
          </cell>
          <cell r="P71">
            <v>24604.983539447923</v>
          </cell>
          <cell r="Q71">
            <v>21571.641660095749</v>
          </cell>
          <cell r="R71">
            <v>21438.216441278288</v>
          </cell>
          <cell r="S71" t="str">
            <v>kW</v>
          </cell>
          <cell r="T71" t="str">
            <v>M8600</v>
          </cell>
          <cell r="U71">
            <v>39079.353136574071</v>
          </cell>
        </row>
        <row r="72">
          <cell r="A72">
            <v>991</v>
          </cell>
          <cell r="B72" t="str">
            <v>R991</v>
          </cell>
          <cell r="C72" t="str">
            <v>NonCoinPeak_ADJ</v>
          </cell>
          <cell r="D72" t="str">
            <v>ErrBndforPeaky</v>
          </cell>
          <cell r="E72" t="str">
            <v>Error Bound for Total Demand</v>
          </cell>
          <cell r="F72">
            <v>3.5801219053250772E-12</v>
          </cell>
          <cell r="G72">
            <v>4.5048070058721414E-12</v>
          </cell>
          <cell r="H72">
            <v>3.0921685432288131E-12</v>
          </cell>
          <cell r="I72">
            <v>2.8522356745737438E-12</v>
          </cell>
          <cell r="J72">
            <v>2.127045318751119E-12</v>
          </cell>
          <cell r="K72">
            <v>3.3887147853867635E-12</v>
          </cell>
          <cell r="L72">
            <v>2.6796996791363912E-12</v>
          </cell>
          <cell r="M72">
            <v>2.0704319452482376E-12</v>
          </cell>
          <cell r="N72">
            <v>3.1460860418029856E-12</v>
          </cell>
          <cell r="O72">
            <v>5.6909919745039446E-12</v>
          </cell>
          <cell r="P72">
            <v>3.5801219053250772E-12</v>
          </cell>
          <cell r="Q72">
            <v>4.9684974936100284E-12</v>
          </cell>
          <cell r="R72">
            <v>6.2005123360298782E-14</v>
          </cell>
          <cell r="S72" t="str">
            <v>kW</v>
          </cell>
          <cell r="T72" t="str">
            <v>M8600</v>
          </cell>
          <cell r="U72">
            <v>39079.353136574071</v>
          </cell>
        </row>
        <row r="73">
          <cell r="A73">
            <v>991</v>
          </cell>
          <cell r="B73" t="str">
            <v>R991</v>
          </cell>
          <cell r="C73" t="str">
            <v>NonCoinPeak_ADJ</v>
          </cell>
          <cell r="D73" t="str">
            <v>TotalxperSite</v>
          </cell>
          <cell r="E73" t="str">
            <v>Energy Use per Account</v>
          </cell>
          <cell r="F73">
            <v>153115281.74003071</v>
          </cell>
          <cell r="G73">
            <v>12545745.004299102</v>
          </cell>
          <cell r="H73">
            <v>11892086.008524956</v>
          </cell>
          <cell r="I73">
            <v>12551910.269065348</v>
          </cell>
          <cell r="J73">
            <v>12547210.15061702</v>
          </cell>
          <cell r="K73">
            <v>11234263.085919837</v>
          </cell>
          <cell r="L73">
            <v>12346924.553129328</v>
          </cell>
          <cell r="M73">
            <v>12065748.577041971</v>
          </cell>
          <cell r="N73">
            <v>12835801.86012632</v>
          </cell>
          <cell r="O73">
            <v>13021893.507662972</v>
          </cell>
          <cell r="P73">
            <v>14508360.795146713</v>
          </cell>
          <cell r="Q73">
            <v>14336712.161630616</v>
          </cell>
          <cell r="R73">
            <v>13228625.766866531</v>
          </cell>
          <cell r="S73" t="str">
            <v>kWh</v>
          </cell>
          <cell r="T73" t="str">
            <v>M8600</v>
          </cell>
          <cell r="U73">
            <v>39079.353136574071</v>
          </cell>
        </row>
        <row r="74">
          <cell r="A74">
            <v>991</v>
          </cell>
          <cell r="B74" t="str">
            <v>R991</v>
          </cell>
          <cell r="C74" t="str">
            <v>NonCoinPeak_ADJ</v>
          </cell>
          <cell r="D74" t="str">
            <v>PeakyperSite</v>
          </cell>
          <cell r="E74" t="str">
            <v>Average Customer Peak Demand per Account</v>
          </cell>
          <cell r="F74">
            <v>24604.983539447923</v>
          </cell>
          <cell r="G74">
            <v>18619.292003551422</v>
          </cell>
          <cell r="H74">
            <v>18091.675733591092</v>
          </cell>
          <cell r="I74">
            <v>18856.210024879252</v>
          </cell>
          <cell r="J74">
            <v>18461.460872140156</v>
          </cell>
          <cell r="K74">
            <v>18532.376116359497</v>
          </cell>
          <cell r="L74">
            <v>18193.504614598314</v>
          </cell>
          <cell r="M74">
            <v>18832.951465334419</v>
          </cell>
          <cell r="N74">
            <v>20067.534495888071</v>
          </cell>
          <cell r="O74">
            <v>22349.007096454236</v>
          </cell>
          <cell r="P74">
            <v>24604.983539447923</v>
          </cell>
          <cell r="Q74">
            <v>21571.641660095749</v>
          </cell>
          <cell r="R74">
            <v>21438.216441278288</v>
          </cell>
          <cell r="S74" t="str">
            <v>kW</v>
          </cell>
          <cell r="T74" t="str">
            <v>M8600</v>
          </cell>
          <cell r="U74">
            <v>39079.353136574071</v>
          </cell>
        </row>
        <row r="75">
          <cell r="A75">
            <v>991</v>
          </cell>
          <cell r="B75" t="str">
            <v>R991</v>
          </cell>
          <cell r="C75" t="str">
            <v>NonCoinPeak_ADJ</v>
          </cell>
          <cell r="D75" t="str">
            <v>ErrBndperSite</v>
          </cell>
          <cell r="E75" t="str">
            <v>Error Bound for Demand per Account</v>
          </cell>
          <cell r="F75">
            <v>3.5801219053250772E-12</v>
          </cell>
          <cell r="G75">
            <v>4.5048070058721414E-12</v>
          </cell>
          <cell r="H75">
            <v>3.0921685432288131E-12</v>
          </cell>
          <cell r="I75">
            <v>2.8522356745737438E-12</v>
          </cell>
          <cell r="J75">
            <v>2.127045318751119E-12</v>
          </cell>
          <cell r="K75">
            <v>3.3887147853867635E-12</v>
          </cell>
          <cell r="L75">
            <v>2.6796996791363912E-12</v>
          </cell>
          <cell r="M75">
            <v>2.0704319452482376E-12</v>
          </cell>
          <cell r="N75">
            <v>3.1460860418029856E-12</v>
          </cell>
          <cell r="O75">
            <v>5.6909919745039446E-12</v>
          </cell>
          <cell r="P75">
            <v>3.5801219053250772E-12</v>
          </cell>
          <cell r="Q75">
            <v>4.9684974936100284E-12</v>
          </cell>
          <cell r="R75">
            <v>6.2005123360298782E-14</v>
          </cell>
          <cell r="S75" t="str">
            <v>kW</v>
          </cell>
          <cell r="T75" t="str">
            <v>M8600</v>
          </cell>
          <cell r="U75">
            <v>39079.353136574071</v>
          </cell>
        </row>
        <row r="76">
          <cell r="A76">
            <v>991</v>
          </cell>
          <cell r="B76" t="str">
            <v>R991</v>
          </cell>
          <cell r="C76" t="str">
            <v>NonCoinPeak_ADJ</v>
          </cell>
          <cell r="D76" t="str">
            <v>RelPrec</v>
          </cell>
          <cell r="E76" t="str">
            <v>Relative Precision of Demand per Account</v>
          </cell>
          <cell r="F76">
            <v>1.4550393417598711E-16</v>
          </cell>
          <cell r="G76">
            <v>2.4194298070049601E-16</v>
          </cell>
          <cell r="H76">
            <v>1.7091664634954385E-16</v>
          </cell>
          <cell r="I76">
            <v>1.5126240484224816E-16</v>
          </cell>
          <cell r="J76">
            <v>1.1521543898841739E-16</v>
          </cell>
          <cell r="K76">
            <v>1.8285376705663598E-16</v>
          </cell>
          <cell r="L76">
            <v>1.4728881190852162E-16</v>
          </cell>
          <cell r="M76">
            <v>1.0993666866604823E-16</v>
          </cell>
          <cell r="N76">
            <v>1.5677491634299335E-16</v>
          </cell>
          <cell r="O76">
            <v>2.5464182591838028E-16</v>
          </cell>
          <cell r="P76">
            <v>1.4550393417598711E-16</v>
          </cell>
          <cell r="Q76">
            <v>2.3032542315965651E-16</v>
          </cell>
          <cell r="R76">
            <v>2.8922706107636267E-18</v>
          </cell>
          <cell r="S76" t="str">
            <v>None</v>
          </cell>
          <cell r="T76" t="str">
            <v>M8600</v>
          </cell>
          <cell r="U76">
            <v>39079.353136574071</v>
          </cell>
        </row>
        <row r="77">
          <cell r="A77">
            <v>991</v>
          </cell>
          <cell r="B77" t="str">
            <v>R991</v>
          </cell>
          <cell r="C77" t="str">
            <v>NonCoinPeak_ADJ</v>
          </cell>
          <cell r="D77" t="str">
            <v>Days</v>
          </cell>
          <cell r="E77" t="str">
            <v>Number of Days</v>
          </cell>
          <cell r="F77">
            <v>365</v>
          </cell>
          <cell r="G77">
            <v>31</v>
          </cell>
          <cell r="H77">
            <v>30</v>
          </cell>
          <cell r="I77">
            <v>31</v>
          </cell>
          <cell r="J77">
            <v>31</v>
          </cell>
          <cell r="K77">
            <v>28</v>
          </cell>
          <cell r="L77">
            <v>31</v>
          </cell>
          <cell r="M77">
            <v>30</v>
          </cell>
          <cell r="N77">
            <v>31</v>
          </cell>
          <cell r="O77">
            <v>30</v>
          </cell>
          <cell r="P77">
            <v>31</v>
          </cell>
          <cell r="Q77">
            <v>31</v>
          </cell>
          <cell r="R77">
            <v>30</v>
          </cell>
          <cell r="S77" t="str">
            <v>Days</v>
          </cell>
          <cell r="T77" t="str">
            <v>M8600</v>
          </cell>
          <cell r="U77">
            <v>39079.353136574071</v>
          </cell>
        </row>
        <row r="78">
          <cell r="A78">
            <v>991</v>
          </cell>
          <cell r="B78" t="str">
            <v>R991</v>
          </cell>
          <cell r="C78" t="str">
            <v>NonCoinPeak_ADJ</v>
          </cell>
          <cell r="D78" t="str">
            <v>Load_Factor</v>
          </cell>
          <cell r="E78" t="str">
            <v>Load Factor based on Peak Customer Demand</v>
          </cell>
          <cell r="F78">
            <v>0.7103810255601154</v>
          </cell>
          <cell r="G78">
            <v>0.90564992946203249</v>
          </cell>
          <cell r="H78">
            <v>0.91294948937672804</v>
          </cell>
          <cell r="I78">
            <v>0.89471039586326184</v>
          </cell>
          <cell r="J78">
            <v>0.9134992018851904</v>
          </cell>
          <cell r="K78">
            <v>0.90207824925962288</v>
          </cell>
          <cell r="L78">
            <v>0.91215678628111563</v>
          </cell>
          <cell r="M78">
            <v>0.88982250953212128</v>
          </cell>
          <cell r="N78">
            <v>0.85971806145610941</v>
          </cell>
          <cell r="O78">
            <v>0.80925130709528814</v>
          </cell>
          <cell r="P78">
            <v>0.79254208434844853</v>
          </cell>
          <cell r="Q78">
            <v>0.89329197630980428</v>
          </cell>
          <cell r="R78">
            <v>0.85702518179141296</v>
          </cell>
          <cell r="S78" t="str">
            <v>None</v>
          </cell>
          <cell r="T78" t="str">
            <v>M8600</v>
          </cell>
          <cell r="U78">
            <v>39079.353136574071</v>
          </cell>
        </row>
        <row r="79">
          <cell r="A79">
            <v>991</v>
          </cell>
          <cell r="B79" t="str">
            <v>R991</v>
          </cell>
          <cell r="C79" t="str">
            <v>NonCoinPeak_ADJ</v>
          </cell>
          <cell r="D79" t="str">
            <v>Error_Ratio</v>
          </cell>
          <cell r="E79" t="str">
            <v>Error Ratio</v>
          </cell>
          <cell r="F79">
            <v>9.9549711261695899E-17</v>
          </cell>
          <cell r="G79">
            <v>1.6553060236431261E-16</v>
          </cell>
          <cell r="H79">
            <v>1.1693637625863218E-16</v>
          </cell>
          <cell r="I79">
            <v>1.0348949540142836E-16</v>
          </cell>
          <cell r="J79">
            <v>7.8827172262668344E-17</v>
          </cell>
          <cell r="K79">
            <v>1.2510341948269879E-16</v>
          </cell>
          <cell r="L79">
            <v>1.0077087455131754E-16</v>
          </cell>
          <cell r="M79">
            <v>7.5215585645545893E-17</v>
          </cell>
          <cell r="N79">
            <v>1.0726100117777547E-16</v>
          </cell>
          <cell r="O79">
            <v>1.7421879613691767E-16</v>
          </cell>
          <cell r="P79">
            <v>9.9549711261695899E-17</v>
          </cell>
          <cell r="Q79">
            <v>1.5758219529679034E-16</v>
          </cell>
          <cell r="R79">
            <v>1.9788104412624521E-18</v>
          </cell>
          <cell r="S79" t="str">
            <v>None</v>
          </cell>
          <cell r="T79" t="str">
            <v>M8600</v>
          </cell>
          <cell r="U79">
            <v>39079.353136574071</v>
          </cell>
        </row>
        <row r="80">
          <cell r="A80">
            <v>991</v>
          </cell>
          <cell r="B80" t="str">
            <v>R991</v>
          </cell>
          <cell r="C80" t="str">
            <v>CCSP_MonthlyPeaks_ADJ</v>
          </cell>
          <cell r="D80" t="str">
            <v>Totalx</v>
          </cell>
          <cell r="E80" t="str">
            <v>Total Energy Use</v>
          </cell>
          <cell r="F80">
            <v>153115281.74003071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 t="str">
            <v>kWh</v>
          </cell>
          <cell r="T80" t="str">
            <v>M8700</v>
          </cell>
          <cell r="U80">
            <v>39079.353159722225</v>
          </cell>
        </row>
        <row r="81">
          <cell r="A81">
            <v>991</v>
          </cell>
          <cell r="B81" t="str">
            <v>R991</v>
          </cell>
          <cell r="C81" t="str">
            <v>CCSP_MonthlyPeaks_ADJ</v>
          </cell>
          <cell r="D81" t="str">
            <v>Peaky</v>
          </cell>
          <cell r="E81" t="str">
            <v>Total of Average Demand per Hour during Monthly Peak Hours</v>
          </cell>
          <cell r="F81">
            <v>18464.687634265505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 t="str">
            <v>kW</v>
          </cell>
          <cell r="T81" t="str">
            <v>M8700</v>
          </cell>
          <cell r="U81">
            <v>39079.353159722225</v>
          </cell>
        </row>
        <row r="82">
          <cell r="A82">
            <v>991</v>
          </cell>
          <cell r="B82" t="str">
            <v>R991</v>
          </cell>
          <cell r="C82" t="str">
            <v>CCSP_MonthlyPeaks_ADJ</v>
          </cell>
          <cell r="D82" t="str">
            <v>ErrBndforPeaky</v>
          </cell>
          <cell r="E82" t="str">
            <v>Error Bound for Total of Average Demand per Hour</v>
          </cell>
          <cell r="F82">
            <v>2.563615048724222E-12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 t="str">
            <v>kW</v>
          </cell>
          <cell r="T82" t="str">
            <v>M8700</v>
          </cell>
          <cell r="U82">
            <v>39079.353159722225</v>
          </cell>
        </row>
        <row r="83">
          <cell r="A83">
            <v>991</v>
          </cell>
          <cell r="B83" t="str">
            <v>R991</v>
          </cell>
          <cell r="C83" t="str">
            <v>CCSP_MonthlyPeaks_ADJ</v>
          </cell>
          <cell r="D83" t="str">
            <v>TotalxperSite</v>
          </cell>
          <cell r="E83" t="str">
            <v>Energy Use per Account</v>
          </cell>
          <cell r="F83">
            <v>153115281.74003071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 t="str">
            <v>kWh</v>
          </cell>
          <cell r="T83" t="str">
            <v>M8700</v>
          </cell>
          <cell r="U83">
            <v>39079.353159722225</v>
          </cell>
        </row>
        <row r="84">
          <cell r="A84">
            <v>991</v>
          </cell>
          <cell r="B84" t="str">
            <v>R991</v>
          </cell>
          <cell r="C84" t="str">
            <v>CCSP_MonthlyPeaks_ADJ</v>
          </cell>
          <cell r="D84" t="str">
            <v>PeakyperSite</v>
          </cell>
          <cell r="E84" t="str">
            <v>Average Demand per Account per Hour during Monthly Peak Hour</v>
          </cell>
          <cell r="F84">
            <v>18464.687634265505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 t="str">
            <v>kW</v>
          </cell>
          <cell r="T84" t="str">
            <v>M8700</v>
          </cell>
          <cell r="U84">
            <v>39079.353159722225</v>
          </cell>
        </row>
        <row r="85">
          <cell r="A85">
            <v>991</v>
          </cell>
          <cell r="B85" t="str">
            <v>R991</v>
          </cell>
          <cell r="C85" t="str">
            <v>CCSP_MonthlyPeaks_ADJ</v>
          </cell>
          <cell r="D85" t="str">
            <v>ErrBndperSite</v>
          </cell>
          <cell r="E85" t="str">
            <v>Error Bound for Average Demand per Account</v>
          </cell>
          <cell r="F85">
            <v>2.563615048724222E-12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 t="str">
            <v>kW</v>
          </cell>
          <cell r="T85" t="str">
            <v>M8700</v>
          </cell>
          <cell r="U85">
            <v>39079.353159722225</v>
          </cell>
        </row>
        <row r="86">
          <cell r="A86">
            <v>991</v>
          </cell>
          <cell r="B86" t="str">
            <v>R991</v>
          </cell>
          <cell r="C86" t="str">
            <v>CCSP_MonthlyPeaks_ADJ</v>
          </cell>
          <cell r="D86" t="str">
            <v>RelPrec</v>
          </cell>
          <cell r="E86" t="str">
            <v>Relative Precision of Demand per Hour during Monthly Peak Ho</v>
          </cell>
          <cell r="F86">
            <v>1.3883879865732689E-16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 t="str">
            <v>None</v>
          </cell>
          <cell r="T86" t="str">
            <v>M8700</v>
          </cell>
          <cell r="U86">
            <v>39079.353159722225</v>
          </cell>
        </row>
        <row r="87">
          <cell r="A87">
            <v>991</v>
          </cell>
          <cell r="B87" t="str">
            <v>R991</v>
          </cell>
          <cell r="C87" t="str">
            <v>CCSP_MonthlyPeaks_ADJ</v>
          </cell>
          <cell r="D87" t="str">
            <v>Days</v>
          </cell>
          <cell r="E87" t="str">
            <v>Number of Days</v>
          </cell>
          <cell r="F87">
            <v>365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 t="str">
            <v>Days</v>
          </cell>
          <cell r="T87" t="str">
            <v>M8700</v>
          </cell>
          <cell r="U87">
            <v>39079.353159722225</v>
          </cell>
        </row>
        <row r="88">
          <cell r="A88">
            <v>991</v>
          </cell>
          <cell r="B88" t="str">
            <v>R991</v>
          </cell>
          <cell r="C88" t="str">
            <v>CCSP_MonthlyPeaks_ADJ</v>
          </cell>
          <cell r="D88" t="str">
            <v>Load_Factor</v>
          </cell>
          <cell r="E88" t="str">
            <v>Load Factor based on Demand during Monthly Peak Hours</v>
          </cell>
          <cell r="F88">
            <v>0.94661300460921971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 t="str">
            <v>None</v>
          </cell>
          <cell r="T88" t="str">
            <v>M8700</v>
          </cell>
          <cell r="U88">
            <v>39079.353159722225</v>
          </cell>
        </row>
        <row r="89">
          <cell r="A89">
            <v>991</v>
          </cell>
          <cell r="B89" t="str">
            <v>R991</v>
          </cell>
          <cell r="C89" t="str">
            <v>CCSP_MonthlyPeaks_ADJ</v>
          </cell>
          <cell r="D89" t="str">
            <v>Error_Ratio</v>
          </cell>
          <cell r="E89" t="str">
            <v>Error Ratio</v>
          </cell>
          <cell r="F89">
            <v>9.4989612456393605E-17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 t="str">
            <v>None</v>
          </cell>
          <cell r="T89" t="str">
            <v>M8700</v>
          </cell>
          <cell r="U89">
            <v>39079.353159722225</v>
          </cell>
        </row>
        <row r="90">
          <cell r="A90">
            <v>991</v>
          </cell>
          <cell r="B90" t="str">
            <v>R991</v>
          </cell>
          <cell r="C90" t="str">
            <v>PkHrs_Annualpeaks_ADJ</v>
          </cell>
          <cell r="D90" t="str">
            <v>Totalx</v>
          </cell>
          <cell r="E90" t="str">
            <v>Total Energy Use</v>
          </cell>
          <cell r="F90">
            <v>153115281.74003071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 t="str">
            <v>kWh</v>
          </cell>
          <cell r="T90" t="str">
            <v>M8800</v>
          </cell>
          <cell r="U90">
            <v>39079.353194444448</v>
          </cell>
        </row>
        <row r="91">
          <cell r="A91">
            <v>991</v>
          </cell>
          <cell r="B91" t="str">
            <v>R991</v>
          </cell>
          <cell r="C91" t="str">
            <v>PkHrs_Annualpeaks_ADJ</v>
          </cell>
          <cell r="D91" t="str">
            <v>Peaky</v>
          </cell>
          <cell r="E91" t="str">
            <v>Total of Average Demand per Hour during System Peak Hours</v>
          </cell>
          <cell r="F91">
            <v>17196.966929560305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 t="str">
            <v>kW</v>
          </cell>
          <cell r="T91" t="str">
            <v>M8800</v>
          </cell>
          <cell r="U91">
            <v>39079.353194444448</v>
          </cell>
        </row>
        <row r="92">
          <cell r="A92">
            <v>991</v>
          </cell>
          <cell r="B92" t="str">
            <v>R991</v>
          </cell>
          <cell r="C92" t="str">
            <v>PkHrs_Annualpeaks_ADJ</v>
          </cell>
          <cell r="D92" t="str">
            <v>ErrBndforPeaky</v>
          </cell>
          <cell r="E92" t="str">
            <v>Error Bound for Total of Average Demand per Hour</v>
          </cell>
          <cell r="F92">
            <v>1.8069260204562268E-11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 t="str">
            <v>kW</v>
          </cell>
          <cell r="T92" t="str">
            <v>M8800</v>
          </cell>
          <cell r="U92">
            <v>39079.353194444448</v>
          </cell>
        </row>
        <row r="93">
          <cell r="A93">
            <v>991</v>
          </cell>
          <cell r="B93" t="str">
            <v>R991</v>
          </cell>
          <cell r="C93" t="str">
            <v>PkHrs_Annualpeaks_ADJ</v>
          </cell>
          <cell r="D93" t="str">
            <v>TotalxperSite</v>
          </cell>
          <cell r="E93" t="str">
            <v>Energy Use per Account</v>
          </cell>
          <cell r="F93">
            <v>153115281.74003071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 t="str">
            <v>kWh</v>
          </cell>
          <cell r="T93" t="str">
            <v>M8800</v>
          </cell>
          <cell r="U93">
            <v>39079.353194444448</v>
          </cell>
        </row>
        <row r="94">
          <cell r="A94">
            <v>991</v>
          </cell>
          <cell r="B94" t="str">
            <v>R991</v>
          </cell>
          <cell r="C94" t="str">
            <v>PkHrs_Annualpeaks_ADJ</v>
          </cell>
          <cell r="D94" t="str">
            <v>PeakyperSite</v>
          </cell>
          <cell r="E94" t="str">
            <v>Average Demand per Account per Hour during System Peak Hours</v>
          </cell>
          <cell r="F94">
            <v>17196.966929560305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 t="str">
            <v>kW</v>
          </cell>
          <cell r="T94" t="str">
            <v>M8800</v>
          </cell>
          <cell r="U94">
            <v>39079.353194444448</v>
          </cell>
        </row>
        <row r="95">
          <cell r="A95">
            <v>991</v>
          </cell>
          <cell r="B95" t="str">
            <v>R991</v>
          </cell>
          <cell r="C95" t="str">
            <v>PkHrs_Annualpeaks_ADJ</v>
          </cell>
          <cell r="D95" t="str">
            <v>ErrBndperSite</v>
          </cell>
          <cell r="E95" t="str">
            <v>Error Bound for Average Demand per Account</v>
          </cell>
          <cell r="F95">
            <v>1.8069260204562268E-11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 t="str">
            <v>kW</v>
          </cell>
          <cell r="T95" t="str">
            <v>M8800</v>
          </cell>
          <cell r="U95">
            <v>39079.353194444448</v>
          </cell>
        </row>
        <row r="96">
          <cell r="A96">
            <v>991</v>
          </cell>
          <cell r="B96" t="str">
            <v>R991</v>
          </cell>
          <cell r="C96" t="str">
            <v>PkHrs_Annualpeaks_ADJ</v>
          </cell>
          <cell r="D96" t="str">
            <v>RelPrec</v>
          </cell>
          <cell r="E96" t="str">
            <v>Relative Precision of Demand per Hour during System Peak Hou</v>
          </cell>
          <cell r="F96">
            <v>1.0507236699689498E-15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 t="str">
            <v>None</v>
          </cell>
          <cell r="T96" t="str">
            <v>M8800</v>
          </cell>
          <cell r="U96">
            <v>39079.353194444448</v>
          </cell>
        </row>
        <row r="97">
          <cell r="A97">
            <v>991</v>
          </cell>
          <cell r="B97" t="str">
            <v>R991</v>
          </cell>
          <cell r="C97" t="str">
            <v>PkHrs_Annualpeaks_ADJ</v>
          </cell>
          <cell r="D97" t="str">
            <v>Days</v>
          </cell>
          <cell r="E97" t="str">
            <v>Number of Days</v>
          </cell>
          <cell r="F97">
            <v>365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 t="str">
            <v>Days</v>
          </cell>
          <cell r="T97" t="str">
            <v>M8800</v>
          </cell>
          <cell r="U97">
            <v>39079.353194444448</v>
          </cell>
        </row>
        <row r="98">
          <cell r="A98">
            <v>991</v>
          </cell>
          <cell r="B98" t="str">
            <v>R991</v>
          </cell>
          <cell r="C98" t="str">
            <v>PkHrs_Annualpeaks_ADJ</v>
          </cell>
          <cell r="D98" t="str">
            <v>Load_Factor</v>
          </cell>
          <cell r="E98" t="str">
            <v>Load Factor based on Demand during System Peak Hours</v>
          </cell>
          <cell r="F98">
            <v>1.0163951301550638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 t="str">
            <v>None</v>
          </cell>
          <cell r="T98" t="str">
            <v>M8800</v>
          </cell>
          <cell r="U98">
            <v>39079.353194444448</v>
          </cell>
        </row>
        <row r="99">
          <cell r="A99">
            <v>991</v>
          </cell>
          <cell r="B99" t="str">
            <v>R991</v>
          </cell>
          <cell r="C99" t="str">
            <v>PkHrs_Annualpeaks_ADJ</v>
          </cell>
          <cell r="D99" t="str">
            <v>Error_Ratio</v>
          </cell>
          <cell r="E99" t="str">
            <v>Error Ratio</v>
          </cell>
          <cell r="F99">
            <v>7.188756685762562E-16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 t="str">
            <v>None</v>
          </cell>
          <cell r="T99" t="str">
            <v>M8800</v>
          </cell>
          <cell r="U99">
            <v>39079.353194444448</v>
          </cell>
        </row>
      </sheetData>
    </sheetDataSet>
  </externalBook>
</externalLink>
</file>

<file path=xl/externalLinks/externalLink26.xml><?xml version="1.0" encoding="utf-8"?>
<externalLink xmlns="http://schemas.openxmlformats.org/spreadsheetml/2006/main">
  <externalBook xmlns:r="http://schemas.openxmlformats.org/officeDocument/2006/relationships" r:id="rId1">
    <sheetNames>
      <sheetName val="QA"/>
      <sheetName val="For Printing"/>
      <sheetName val="Input_Area"/>
      <sheetName val="Mthly"/>
      <sheetName val="QTD"/>
      <sheetName val="YTD"/>
      <sheetName val="12ME"/>
      <sheetName val="Budget"/>
      <sheetName val="OPSTATS-RELEASE "/>
      <sheetName val="Approval History"/>
    </sheetNames>
    <sheetDataSet>
      <sheetData sheetId="0" refreshError="1"/>
      <sheetData sheetId="1" refreshError="1"/>
      <sheetData sheetId="2" refreshError="1"/>
      <sheetData sheetId="3">
        <row r="11">
          <cell r="B11">
            <v>132465526</v>
          </cell>
          <cell r="D11">
            <v>123353000</v>
          </cell>
        </row>
        <row r="31">
          <cell r="B31">
            <v>7897841.8300000001</v>
          </cell>
          <cell r="D31">
            <v>7507369</v>
          </cell>
        </row>
      </sheetData>
      <sheetData sheetId="4" refreshError="1"/>
      <sheetData sheetId="5">
        <row r="13">
          <cell r="B13">
            <v>132465526</v>
          </cell>
          <cell r="D13">
            <v>235931000</v>
          </cell>
        </row>
        <row r="32">
          <cell r="B32">
            <v>71715878.549999997</v>
          </cell>
          <cell r="D32">
            <v>14665446</v>
          </cell>
        </row>
      </sheetData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7.xml><?xml version="1.0" encoding="utf-8"?>
<externalLink xmlns="http://schemas.openxmlformats.org/spreadsheetml/2006/main">
  <externalBook xmlns:r="http://schemas.openxmlformats.org/officeDocument/2006/relationships" r:id="rId1">
    <sheetNames>
      <sheetName val="Index"/>
      <sheetName val="model"/>
      <sheetName val="Revenue Requirement Adjustments"/>
      <sheetName val="Gas Matrix of Adjustments 9_04"/>
      <sheetName val="ROE matrix"/>
      <sheetName val="Rollforward"/>
      <sheetName val="PREVIOUS"/>
      <sheetName val="CHANGES"/>
      <sheetName val="GRB Detail"/>
      <sheetName val="Gas Unit cost"/>
      <sheetName val="Gas Unit Cost Summary "/>
      <sheetName val=" model at 1.30.03"/>
      <sheetName val="Restating Print Macros"/>
      <sheetName val="Module13"/>
      <sheetName val="Module14"/>
      <sheetName val="Module15"/>
      <sheetName val="Module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8.xml><?xml version="1.0" encoding="utf-8"?>
<externalLink xmlns="http://schemas.openxmlformats.org/spreadsheetml/2006/main">
  <externalBook xmlns:r="http://schemas.openxmlformats.org/officeDocument/2006/relationships" r:id="rId1">
    <sheetNames>
      <sheetName val="data"/>
      <sheetName val="pivot"/>
      <sheetName val="pivoted data"/>
      <sheetName val="$Comp to Orig"/>
      <sheetName val="$Comp to Prior"/>
    </sheetNames>
    <sheetDataSet>
      <sheetData sheetId="0"/>
      <sheetData sheetId="1"/>
      <sheetData sheetId="2" refreshError="1">
        <row r="3">
          <cell r="D3" t="str">
            <v>New Turbines</v>
          </cell>
          <cell r="E3">
            <v>16785081.419999998</v>
          </cell>
          <cell r="F3">
            <v>5386267.870000001</v>
          </cell>
          <cell r="G3">
            <v>1868046.4403313401</v>
          </cell>
          <cell r="H3">
            <v>27569.465911695101</v>
          </cell>
          <cell r="I3">
            <v>53077.888157302499</v>
          </cell>
          <cell r="J3">
            <v>214677.05068385199</v>
          </cell>
          <cell r="K3">
            <v>809096.63523381995</v>
          </cell>
          <cell r="L3">
            <v>2029492.1961423201</v>
          </cell>
          <cell r="M3">
            <v>1312661.9755933499</v>
          </cell>
          <cell r="N3">
            <v>907588.10507479205</v>
          </cell>
          <cell r="O3">
            <v>764518.71465521003</v>
          </cell>
          <cell r="P3">
            <v>895841.757280436</v>
          </cell>
        </row>
        <row r="4">
          <cell r="D4" t="str">
            <v>Colstrip 1&amp;2</v>
          </cell>
          <cell r="E4">
            <v>1012817.55</v>
          </cell>
          <cell r="F4">
            <v>904007.35</v>
          </cell>
          <cell r="G4">
            <v>1125734.8999999999</v>
          </cell>
          <cell r="H4">
            <v>977142.6</v>
          </cell>
          <cell r="I4">
            <v>749818.1</v>
          </cell>
          <cell r="J4">
            <v>751284</v>
          </cell>
          <cell r="K4">
            <v>1011118.3</v>
          </cell>
          <cell r="L4">
            <v>1011118.3</v>
          </cell>
          <cell r="M4">
            <v>978501.6</v>
          </cell>
          <cell r="N4">
            <v>1012477.4</v>
          </cell>
          <cell r="O4">
            <v>978501.6</v>
          </cell>
          <cell r="P4">
            <v>1011118.3</v>
          </cell>
        </row>
        <row r="5">
          <cell r="D5" t="str">
            <v>Colstrip 3&amp;4</v>
          </cell>
          <cell r="E5">
            <v>442702.79</v>
          </cell>
          <cell r="F5">
            <v>972456.94</v>
          </cell>
          <cell r="G5">
            <v>1446157.5</v>
          </cell>
          <cell r="H5">
            <v>1451732.9</v>
          </cell>
          <cell r="I5">
            <v>1502210.4</v>
          </cell>
          <cell r="J5">
            <v>1453752</v>
          </cell>
          <cell r="K5">
            <v>1502210.4</v>
          </cell>
          <cell r="L5">
            <v>1502210.4</v>
          </cell>
          <cell r="M5">
            <v>1453752</v>
          </cell>
          <cell r="N5">
            <v>1504229.5</v>
          </cell>
          <cell r="O5">
            <v>1453752</v>
          </cell>
          <cell r="P5">
            <v>1502210.4</v>
          </cell>
        </row>
        <row r="6">
          <cell r="D6" t="str">
            <v>Encogen CCCT</v>
          </cell>
          <cell r="E6">
            <v>3329316.07</v>
          </cell>
          <cell r="F6">
            <v>2912815.44</v>
          </cell>
          <cell r="G6">
            <v>3853527.4094221601</v>
          </cell>
          <cell r="H6">
            <v>3442125.57782035</v>
          </cell>
          <cell r="I6">
            <v>2518481.3934901701</v>
          </cell>
          <cell r="J6">
            <v>2931341.0222960701</v>
          </cell>
          <cell r="K6">
            <v>3432449.7253082199</v>
          </cell>
          <cell r="L6">
            <v>3715174.1967090499</v>
          </cell>
          <cell r="M6">
            <v>3514962.9649730502</v>
          </cell>
          <cell r="N6">
            <v>3611747.64512834</v>
          </cell>
          <cell r="O6">
            <v>3025484.74993503</v>
          </cell>
          <cell r="P6">
            <v>3090343.6104933</v>
          </cell>
        </row>
        <row r="7">
          <cell r="D7" t="str">
            <v>CT Total Fuel for Load</v>
          </cell>
          <cell r="E7">
            <v>128149.4</v>
          </cell>
          <cell r="F7">
            <v>11502084.779999999</v>
          </cell>
          <cell r="G7">
            <v>14717714</v>
          </cell>
          <cell r="H7">
            <v>6646.4</v>
          </cell>
          <cell r="I7">
            <v>32802.9</v>
          </cell>
          <cell r="J7">
            <v>159899.9</v>
          </cell>
          <cell r="K7">
            <v>1205586.7</v>
          </cell>
          <cell r="L7">
            <v>4169854.8</v>
          </cell>
          <cell r="M7">
            <v>2591863</v>
          </cell>
          <cell r="N7">
            <v>3133184.3</v>
          </cell>
          <cell r="O7">
            <v>1880228</v>
          </cell>
          <cell r="P7">
            <v>2110753.9</v>
          </cell>
        </row>
        <row r="8">
          <cell r="D8" t="str">
            <v>Baker Replacement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</row>
        <row r="9">
          <cell r="D9" t="str">
            <v>BC Hydro Point Roberts</v>
          </cell>
          <cell r="E9">
            <v>149222.39999999999</v>
          </cell>
          <cell r="F9">
            <v>126319.5</v>
          </cell>
          <cell r="G9">
            <v>129600</v>
          </cell>
          <cell r="H9">
            <v>110800</v>
          </cell>
          <cell r="I9">
            <v>94700</v>
          </cell>
          <cell r="J9">
            <v>82000</v>
          </cell>
          <cell r="K9">
            <v>89700</v>
          </cell>
          <cell r="L9">
            <v>94700</v>
          </cell>
          <cell r="M9">
            <v>82000</v>
          </cell>
          <cell r="N9">
            <v>104800</v>
          </cell>
          <cell r="O9">
            <v>139900</v>
          </cell>
          <cell r="P9">
            <v>184400</v>
          </cell>
        </row>
        <row r="10">
          <cell r="D10" t="str">
            <v>BPA 20 Year SP Contracts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</row>
        <row r="11">
          <cell r="D11" t="str">
            <v>BPA Snohomish Conservation</v>
          </cell>
          <cell r="E11">
            <v>308448</v>
          </cell>
          <cell r="F11">
            <v>279936</v>
          </cell>
          <cell r="G11">
            <v>461700</v>
          </cell>
          <cell r="H11">
            <v>374300</v>
          </cell>
          <cell r="I11">
            <v>331600</v>
          </cell>
          <cell r="J11">
            <v>290200</v>
          </cell>
          <cell r="K11">
            <v>277700</v>
          </cell>
          <cell r="L11">
            <v>280800</v>
          </cell>
          <cell r="M11">
            <v>304000</v>
          </cell>
          <cell r="N11">
            <v>318700</v>
          </cell>
          <cell r="O11">
            <v>429800</v>
          </cell>
          <cell r="P11">
            <v>606500</v>
          </cell>
        </row>
        <row r="12">
          <cell r="D12" t="str">
            <v>CSPE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</row>
        <row r="13">
          <cell r="D13" t="str">
            <v>Mid-Columbia</v>
          </cell>
          <cell r="E13">
            <v>4640209.0199999996</v>
          </cell>
          <cell r="F13">
            <v>4732709.29</v>
          </cell>
          <cell r="G13">
            <v>4559964.9000000004</v>
          </cell>
          <cell r="H13">
            <v>5694487.2000000002</v>
          </cell>
          <cell r="I13">
            <v>6521798</v>
          </cell>
          <cell r="J13">
            <v>16596856.1</v>
          </cell>
          <cell r="K13">
            <v>5179529</v>
          </cell>
          <cell r="L13">
            <v>5489525.5999999996</v>
          </cell>
          <cell r="M13">
            <v>5676120.9000000004</v>
          </cell>
          <cell r="N13">
            <v>6158769.2000000002</v>
          </cell>
          <cell r="O13">
            <v>6158769.2000000002</v>
          </cell>
          <cell r="P13">
            <v>15140172</v>
          </cell>
        </row>
        <row r="14">
          <cell r="D14" t="str">
            <v>MPC Firm Contract</v>
          </cell>
          <cell r="E14">
            <v>2568482.2999999998</v>
          </cell>
          <cell r="F14">
            <v>2582370.9</v>
          </cell>
          <cell r="G14">
            <v>2598497.7999999998</v>
          </cell>
          <cell r="H14">
            <v>2696947.8</v>
          </cell>
          <cell r="I14">
            <v>2711542.8</v>
          </cell>
          <cell r="J14">
            <v>2702407.8</v>
          </cell>
          <cell r="K14">
            <v>2718155.8</v>
          </cell>
          <cell r="L14">
            <v>2722447.8</v>
          </cell>
          <cell r="M14">
            <v>2715399.8</v>
          </cell>
          <cell r="N14">
            <v>2724480.8</v>
          </cell>
          <cell r="O14">
            <v>2707366.8</v>
          </cell>
          <cell r="P14">
            <v>2714368.8</v>
          </cell>
        </row>
        <row r="15">
          <cell r="D15" t="str">
            <v>North Wasco</v>
          </cell>
          <cell r="E15">
            <v>114913.28</v>
          </cell>
          <cell r="G15">
            <v>264600</v>
          </cell>
          <cell r="H15">
            <v>141600</v>
          </cell>
          <cell r="I15">
            <v>150900</v>
          </cell>
          <cell r="J15">
            <v>145900</v>
          </cell>
          <cell r="K15">
            <v>155900</v>
          </cell>
          <cell r="L15">
            <v>154800</v>
          </cell>
          <cell r="M15">
            <v>277600</v>
          </cell>
          <cell r="N15">
            <v>289700</v>
          </cell>
          <cell r="O15">
            <v>270100</v>
          </cell>
          <cell r="P15">
            <v>152000</v>
          </cell>
        </row>
        <row r="16">
          <cell r="D16" t="str">
            <v>PG&amp;E Exchange Storage Acctg</v>
          </cell>
          <cell r="E16">
            <v>1658360.1</v>
          </cell>
          <cell r="F16">
            <v>1289581.44</v>
          </cell>
          <cell r="G16">
            <v>0</v>
          </cell>
          <cell r="H16">
            <v>0</v>
          </cell>
          <cell r="I16">
            <v>0</v>
          </cell>
          <cell r="J16">
            <v>-271500</v>
          </cell>
          <cell r="K16">
            <v>-1558700</v>
          </cell>
          <cell r="L16">
            <v>-5107300</v>
          </cell>
          <cell r="M16">
            <v>-3564300</v>
          </cell>
          <cell r="N16">
            <v>0</v>
          </cell>
          <cell r="O16">
            <v>4572400</v>
          </cell>
          <cell r="P16">
            <v>2981400</v>
          </cell>
        </row>
        <row r="17">
          <cell r="D17" t="str">
            <v>PPL Contract 15 yr</v>
          </cell>
          <cell r="E17">
            <v>4748714.76</v>
          </cell>
          <cell r="F17">
            <v>4622864</v>
          </cell>
          <cell r="G17">
            <v>4538107</v>
          </cell>
          <cell r="H17">
            <v>4121861</v>
          </cell>
          <cell r="I17">
            <v>4049757</v>
          </cell>
          <cell r="J17">
            <v>3999808</v>
          </cell>
          <cell r="K17">
            <v>4202882</v>
          </cell>
          <cell r="L17">
            <v>4950251</v>
          </cell>
          <cell r="M17">
            <v>4887856</v>
          </cell>
          <cell r="N17">
            <v>4952851</v>
          </cell>
          <cell r="O17">
            <v>4887856</v>
          </cell>
          <cell r="P17">
            <v>4950251</v>
          </cell>
        </row>
        <row r="18">
          <cell r="D18" t="str">
            <v>QF Koma Kulshan Hydro</v>
          </cell>
          <cell r="E18">
            <v>176862.71</v>
          </cell>
          <cell r="F18">
            <v>14543.59</v>
          </cell>
          <cell r="G18">
            <v>102574</v>
          </cell>
          <cell r="H18">
            <v>154977.60000000001</v>
          </cell>
          <cell r="I18">
            <v>419287.1</v>
          </cell>
          <cell r="J18">
            <v>583347.30000000005</v>
          </cell>
          <cell r="K18">
            <v>449545.4</v>
          </cell>
          <cell r="L18">
            <v>213681.2</v>
          </cell>
          <cell r="M18">
            <v>94560.2</v>
          </cell>
          <cell r="N18">
            <v>165748.5</v>
          </cell>
          <cell r="O18">
            <v>245359.3</v>
          </cell>
          <cell r="P18">
            <v>229503.6</v>
          </cell>
        </row>
        <row r="19">
          <cell r="D19" t="str">
            <v>QF Louis Kahn</v>
          </cell>
          <cell r="F19">
            <v>865.01</v>
          </cell>
        </row>
        <row r="20">
          <cell r="D20" t="str">
            <v>QF March Point Cogen Phase 1</v>
          </cell>
          <cell r="E20">
            <v>3829336.67</v>
          </cell>
          <cell r="F20">
            <v>3458781.94</v>
          </cell>
          <cell r="G20">
            <v>3851864.1</v>
          </cell>
          <cell r="H20">
            <v>1654635.6</v>
          </cell>
          <cell r="I20">
            <v>2745438.1</v>
          </cell>
          <cell r="J20">
            <v>2322795.6</v>
          </cell>
          <cell r="K20">
            <v>2745438.1</v>
          </cell>
          <cell r="L20">
            <v>2703678.1</v>
          </cell>
          <cell r="M20">
            <v>3719625.8</v>
          </cell>
          <cell r="N20">
            <v>3843613.4</v>
          </cell>
          <cell r="O20">
            <v>3719625.8</v>
          </cell>
          <cell r="P20">
            <v>3843613.4</v>
          </cell>
        </row>
        <row r="21">
          <cell r="D21" t="str">
            <v>QF March Point Cogen Phase 2</v>
          </cell>
          <cell r="E21">
            <v>2907563.06</v>
          </cell>
          <cell r="F21">
            <v>2634281.46</v>
          </cell>
          <cell r="G21">
            <v>2894801.7</v>
          </cell>
          <cell r="H21">
            <v>2167935.7999999998</v>
          </cell>
          <cell r="I21">
            <v>2260142.6</v>
          </cell>
          <cell r="J21">
            <v>1950091.8</v>
          </cell>
          <cell r="K21">
            <v>2262595.6</v>
          </cell>
          <cell r="L21">
            <v>2343396.1</v>
          </cell>
          <cell r="M21">
            <v>2740931.1</v>
          </cell>
          <cell r="N21">
            <v>2843045.5</v>
          </cell>
          <cell r="O21">
            <v>2686757.6</v>
          </cell>
          <cell r="P21">
            <v>2753737.1</v>
          </cell>
        </row>
        <row r="22">
          <cell r="D22" t="str">
            <v>QF Port Townsend Hydro</v>
          </cell>
          <cell r="F22">
            <v>7896.53</v>
          </cell>
          <cell r="G22">
            <v>6327.3</v>
          </cell>
          <cell r="H22">
            <v>5217.8999999999996</v>
          </cell>
          <cell r="I22">
            <v>4543.1000000000004</v>
          </cell>
          <cell r="J22">
            <v>5180.8999999999996</v>
          </cell>
          <cell r="K22">
            <v>6704.4</v>
          </cell>
          <cell r="L22">
            <v>7187.6</v>
          </cell>
          <cell r="M22">
            <v>5616</v>
          </cell>
          <cell r="N22">
            <v>5171.6000000000004</v>
          </cell>
          <cell r="O22">
            <v>3495</v>
          </cell>
          <cell r="P22">
            <v>4275.6000000000004</v>
          </cell>
        </row>
        <row r="23">
          <cell r="D23" t="str">
            <v>QF Shipp Hutch Creek</v>
          </cell>
          <cell r="F23">
            <v>-7.0000000000000007E-2</v>
          </cell>
          <cell r="G23">
            <v>3622.9</v>
          </cell>
          <cell r="H23">
            <v>2803.2</v>
          </cell>
          <cell r="I23">
            <v>4248.7</v>
          </cell>
          <cell r="J23">
            <v>8237.7000000000007</v>
          </cell>
          <cell r="K23">
            <v>10734.4</v>
          </cell>
          <cell r="L23">
            <v>9017</v>
          </cell>
          <cell r="M23">
            <v>3218.5</v>
          </cell>
          <cell r="N23">
            <v>1798.6</v>
          </cell>
          <cell r="O23">
            <v>13379.8</v>
          </cell>
          <cell r="P23">
            <v>2139.8000000000002</v>
          </cell>
        </row>
        <row r="24">
          <cell r="D24" t="str">
            <v>QF PERC Puyallup</v>
          </cell>
          <cell r="E24">
            <v>46311.78</v>
          </cell>
          <cell r="F24">
            <v>45374.36</v>
          </cell>
          <cell r="G24">
            <v>72015.600000000006</v>
          </cell>
          <cell r="H24">
            <v>62300</v>
          </cell>
          <cell r="I24">
            <v>56783</v>
          </cell>
          <cell r="J24">
            <v>57575</v>
          </cell>
          <cell r="K24">
            <v>63094</v>
          </cell>
          <cell r="L24">
            <v>75161.100000000006</v>
          </cell>
          <cell r="M24">
            <v>67936.3</v>
          </cell>
          <cell r="N24">
            <v>72340</v>
          </cell>
          <cell r="O24">
            <v>67997</v>
          </cell>
          <cell r="P24">
            <v>72771.600000000006</v>
          </cell>
        </row>
        <row r="25">
          <cell r="D25" t="str">
            <v>QF Spokane MSW</v>
          </cell>
          <cell r="E25">
            <v>1289937.6000000001</v>
          </cell>
          <cell r="F25">
            <v>827369.6</v>
          </cell>
          <cell r="G25">
            <v>1243152.3999999999</v>
          </cell>
          <cell r="H25">
            <v>853498.3</v>
          </cell>
          <cell r="I25">
            <v>863971.8</v>
          </cell>
          <cell r="J25">
            <v>694935.2</v>
          </cell>
          <cell r="K25">
            <v>824997.6</v>
          </cell>
          <cell r="L25">
            <v>815666.6</v>
          </cell>
          <cell r="M25">
            <v>1111341.8</v>
          </cell>
          <cell r="N25">
            <v>1061337.3</v>
          </cell>
          <cell r="O25">
            <v>1310610.2</v>
          </cell>
          <cell r="P25">
            <v>1349371.8</v>
          </cell>
        </row>
        <row r="26">
          <cell r="D26" t="str">
            <v>QF Sumas</v>
          </cell>
          <cell r="E26">
            <v>7988458.4400000004</v>
          </cell>
          <cell r="F26">
            <v>7210950.5700000003</v>
          </cell>
          <cell r="G26">
            <v>7946502.4000000004</v>
          </cell>
          <cell r="H26">
            <v>4971531.3</v>
          </cell>
          <cell r="I26">
            <v>4965193.0999999996</v>
          </cell>
          <cell r="J26">
            <v>4029615.3</v>
          </cell>
          <cell r="K26">
            <v>5396484.2000000002</v>
          </cell>
          <cell r="L26">
            <v>5536933.2000000002</v>
          </cell>
          <cell r="M26">
            <v>7506756.5999999996</v>
          </cell>
          <cell r="N26">
            <v>7584124.0999999996</v>
          </cell>
          <cell r="O26">
            <v>7171850.5</v>
          </cell>
          <cell r="P26">
            <v>7382332.7999999998</v>
          </cell>
        </row>
        <row r="27">
          <cell r="D27" t="str">
            <v>QF Sygitowicz</v>
          </cell>
          <cell r="E27">
            <v>6102.78</v>
          </cell>
          <cell r="F27">
            <v>6578.94</v>
          </cell>
          <cell r="G27">
            <v>12648</v>
          </cell>
          <cell r="H27">
            <v>9027.2000000000007</v>
          </cell>
          <cell r="I27">
            <v>3968</v>
          </cell>
          <cell r="J27">
            <v>1736</v>
          </cell>
          <cell r="K27">
            <v>644.79999999999995</v>
          </cell>
          <cell r="L27">
            <v>49.6</v>
          </cell>
          <cell r="M27">
            <v>347.2</v>
          </cell>
          <cell r="N27">
            <v>2430.4</v>
          </cell>
          <cell r="O27">
            <v>5852.8</v>
          </cell>
          <cell r="P27">
            <v>10168</v>
          </cell>
        </row>
        <row r="28">
          <cell r="D28" t="str">
            <v>QF Tenaska</v>
          </cell>
          <cell r="E28">
            <v>9526760.7899999991</v>
          </cell>
          <cell r="F28">
            <v>9103545.4299999997</v>
          </cell>
          <cell r="G28">
            <v>10976058.9</v>
          </cell>
          <cell r="H28">
            <v>8534090.6999999993</v>
          </cell>
          <cell r="I28">
            <v>1770019.9</v>
          </cell>
          <cell r="J28">
            <v>9059685.4000000004</v>
          </cell>
          <cell r="K28">
            <v>10507392</v>
          </cell>
          <cell r="L28">
            <v>11468167.4</v>
          </cell>
          <cell r="M28">
            <v>10854333.6</v>
          </cell>
          <cell r="N28">
            <v>11297442.800000001</v>
          </cell>
          <cell r="O28">
            <v>10313631.4</v>
          </cell>
          <cell r="P28">
            <v>10888598.9</v>
          </cell>
        </row>
        <row r="29">
          <cell r="D29" t="str">
            <v>QF Twin Falls</v>
          </cell>
          <cell r="E29">
            <v>661530</v>
          </cell>
          <cell r="F29">
            <v>374700</v>
          </cell>
          <cell r="G29">
            <v>507027.3</v>
          </cell>
          <cell r="H29">
            <v>606784.1</v>
          </cell>
          <cell r="I29">
            <v>839734.1</v>
          </cell>
          <cell r="J29">
            <v>726668.2</v>
          </cell>
          <cell r="K29">
            <v>309354.5</v>
          </cell>
          <cell r="L29">
            <v>43186.400000000001</v>
          </cell>
          <cell r="M29">
            <v>14175</v>
          </cell>
          <cell r="N29">
            <v>145002.29999999999</v>
          </cell>
          <cell r="O29">
            <v>368795.5</v>
          </cell>
          <cell r="P29">
            <v>604288.6</v>
          </cell>
        </row>
        <row r="30">
          <cell r="D30" t="str">
            <v>QF Weeks Falls</v>
          </cell>
          <cell r="F30">
            <v>62790</v>
          </cell>
          <cell r="G30">
            <v>77757.3</v>
          </cell>
          <cell r="H30">
            <v>104026.4</v>
          </cell>
          <cell r="I30">
            <v>160430.5</v>
          </cell>
          <cell r="J30">
            <v>142217.70000000001</v>
          </cell>
          <cell r="K30">
            <v>56749.1</v>
          </cell>
          <cell r="L30">
            <v>21259.1</v>
          </cell>
          <cell r="M30">
            <v>868.6</v>
          </cell>
          <cell r="N30">
            <v>25591.4</v>
          </cell>
          <cell r="O30">
            <v>68860.899999999994</v>
          </cell>
          <cell r="P30">
            <v>106851.8</v>
          </cell>
        </row>
        <row r="31">
          <cell r="D31" t="str">
            <v>Skookumchuck</v>
          </cell>
          <cell r="E31">
            <v>5683.2</v>
          </cell>
          <cell r="F31">
            <v>5924.2</v>
          </cell>
        </row>
        <row r="32">
          <cell r="D32" t="str">
            <v>Supplemental Entitl Cap</v>
          </cell>
          <cell r="E32">
            <v>8880</v>
          </cell>
          <cell r="F32">
            <v>8880</v>
          </cell>
          <cell r="G32">
            <v>9000</v>
          </cell>
          <cell r="H32">
            <v>8000</v>
          </cell>
          <cell r="I32">
            <v>8000</v>
          </cell>
          <cell r="J32">
            <v>8000</v>
          </cell>
          <cell r="K32">
            <v>8000</v>
          </cell>
          <cell r="L32">
            <v>8000</v>
          </cell>
          <cell r="M32">
            <v>8000</v>
          </cell>
          <cell r="N32">
            <v>8000</v>
          </cell>
          <cell r="O32">
            <v>8000</v>
          </cell>
          <cell r="P32">
            <v>8000</v>
          </cell>
        </row>
        <row r="33">
          <cell r="D33" t="str">
            <v>WNP-3 BPA Exchange Power</v>
          </cell>
          <cell r="E33">
            <v>2229461</v>
          </cell>
          <cell r="F33">
            <v>2014539</v>
          </cell>
          <cell r="G33">
            <v>1100700</v>
          </cell>
          <cell r="H33">
            <v>1066000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2179400</v>
          </cell>
          <cell r="P33">
            <v>2251800</v>
          </cell>
        </row>
        <row r="34">
          <cell r="D34" t="str">
            <v>WWP Contract 15 yr</v>
          </cell>
          <cell r="E34">
            <v>441032</v>
          </cell>
          <cell r="F34">
            <v>385862.40000000002</v>
          </cell>
          <cell r="G34">
            <v>428056.6</v>
          </cell>
          <cell r="H34">
            <v>572544.80000000005</v>
          </cell>
          <cell r="I34">
            <v>592452.5</v>
          </cell>
          <cell r="J34">
            <v>573341.1</v>
          </cell>
          <cell r="K34">
            <v>592452.5</v>
          </cell>
          <cell r="L34">
            <v>592452.5</v>
          </cell>
          <cell r="M34">
            <v>573341.1</v>
          </cell>
          <cell r="N34">
            <v>593248.80000000005</v>
          </cell>
          <cell r="O34">
            <v>573341.1</v>
          </cell>
          <cell r="P34">
            <v>592452.5</v>
          </cell>
        </row>
        <row r="35">
          <cell r="D35" t="str">
            <v>WNP3 Return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D36" t="str">
            <v>Secondary Purchase</v>
          </cell>
          <cell r="E36">
            <v>20585359.440000001</v>
          </cell>
          <cell r="F36">
            <v>13888070.574999999</v>
          </cell>
          <cell r="G36">
            <v>8195084.0599999996</v>
          </cell>
          <cell r="H36">
            <v>2314000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2510825.02</v>
          </cell>
          <cell r="N36">
            <v>179218.68</v>
          </cell>
          <cell r="O36">
            <v>2666500</v>
          </cell>
          <cell r="P36">
            <v>6646236</v>
          </cell>
        </row>
        <row r="37">
          <cell r="D37" t="str">
            <v>Secondary Sales</v>
          </cell>
          <cell r="E37">
            <v>-9672661</v>
          </cell>
          <cell r="F37">
            <v>-8805361.1400000006</v>
          </cell>
          <cell r="G37">
            <v>-4892268.8</v>
          </cell>
          <cell r="H37">
            <v>-5717742.7000000104</v>
          </cell>
          <cell r="I37">
            <v>-2437888.94</v>
          </cell>
          <cell r="J37">
            <v>-6003885.6100000003</v>
          </cell>
          <cell r="K37">
            <v>-12206586.67</v>
          </cell>
          <cell r="L37">
            <v>-7344071.4500000002</v>
          </cell>
          <cell r="M37">
            <v>-1606725.15</v>
          </cell>
          <cell r="N37">
            <v>-1606417.44</v>
          </cell>
          <cell r="O37">
            <v>-3902278.3600000101</v>
          </cell>
          <cell r="P37">
            <v>0</v>
          </cell>
        </row>
        <row r="38">
          <cell r="D38" t="str">
            <v>Broker Fees</v>
          </cell>
          <cell r="E38">
            <v>16723</v>
          </cell>
          <cell r="G38">
            <v>27768.916666666701</v>
          </cell>
          <cell r="H38">
            <v>27768.916666666701</v>
          </cell>
          <cell r="I38">
            <v>27768.916666666701</v>
          </cell>
          <cell r="J38">
            <v>27768.916666666701</v>
          </cell>
          <cell r="K38">
            <v>27768.916666666701</v>
          </cell>
          <cell r="L38">
            <v>27768.916666666701</v>
          </cell>
          <cell r="M38">
            <v>27768.916666666701</v>
          </cell>
          <cell r="N38">
            <v>27768.916666666701</v>
          </cell>
          <cell r="O38">
            <v>27768.916666666701</v>
          </cell>
          <cell r="P38">
            <v>27768.916666666701</v>
          </cell>
        </row>
        <row r="39">
          <cell r="D39" t="str">
            <v>Interchange</v>
          </cell>
          <cell r="E39">
            <v>-437722.18</v>
          </cell>
          <cell r="F39">
            <v>-705885.98</v>
          </cell>
          <cell r="G39">
            <v>-337400</v>
          </cell>
          <cell r="H39">
            <v>-350000</v>
          </cell>
          <cell r="I39">
            <v>-350000</v>
          </cell>
          <cell r="J39">
            <v>-350000</v>
          </cell>
          <cell r="K39">
            <v>-350000</v>
          </cell>
          <cell r="L39">
            <v>-350000</v>
          </cell>
          <cell r="M39">
            <v>-350000</v>
          </cell>
          <cell r="N39">
            <v>-350000</v>
          </cell>
          <cell r="O39">
            <v>-350000</v>
          </cell>
          <cell r="P39">
            <v>-350000</v>
          </cell>
        </row>
        <row r="40">
          <cell r="D40" t="str">
            <v>Wheeling by Others</v>
          </cell>
          <cell r="E40">
            <v>3160371</v>
          </cell>
          <cell r="F40">
            <v>3273882.76</v>
          </cell>
          <cell r="G40">
            <v>3546816</v>
          </cell>
          <cell r="H40">
            <v>3546816</v>
          </cell>
          <cell r="I40">
            <v>3546816</v>
          </cell>
          <cell r="J40">
            <v>3546816</v>
          </cell>
          <cell r="K40">
            <v>3546816</v>
          </cell>
          <cell r="L40">
            <v>3546816</v>
          </cell>
          <cell r="M40">
            <v>3638755</v>
          </cell>
          <cell r="N40">
            <v>3546591</v>
          </cell>
          <cell r="O40">
            <v>3546591</v>
          </cell>
          <cell r="P40">
            <v>3546591</v>
          </cell>
        </row>
        <row r="41">
          <cell r="D41" t="str">
            <v>Colstrip 1&amp;2 Fixed Coal</v>
          </cell>
          <cell r="E41">
            <v>137424.5</v>
          </cell>
          <cell r="F41">
            <v>137424.5</v>
          </cell>
          <cell r="G41">
            <v>225096.5</v>
          </cell>
          <cell r="H41">
            <v>225096.5</v>
          </cell>
          <cell r="I41">
            <v>225096.5</v>
          </cell>
          <cell r="J41">
            <v>225096.5</v>
          </cell>
          <cell r="K41">
            <v>225096.5</v>
          </cell>
          <cell r="L41">
            <v>225096.5</v>
          </cell>
          <cell r="M41">
            <v>225096.5</v>
          </cell>
          <cell r="N41">
            <v>225096.5</v>
          </cell>
          <cell r="O41">
            <v>225096.5</v>
          </cell>
          <cell r="P41">
            <v>225096.5</v>
          </cell>
        </row>
        <row r="42">
          <cell r="D42" t="str">
            <v>Colstrip 3&amp;4 Fixed Coal</v>
          </cell>
          <cell r="E42">
            <v>243500.04</v>
          </cell>
          <cell r="F42">
            <v>-63960.67</v>
          </cell>
          <cell r="G42">
            <v>274940.40000000002</v>
          </cell>
          <cell r="H42">
            <v>274940.40000000002</v>
          </cell>
          <cell r="I42">
            <v>274940.40000000002</v>
          </cell>
          <cell r="J42">
            <v>274940.40000000002</v>
          </cell>
          <cell r="K42">
            <v>274940.40000000002</v>
          </cell>
          <cell r="L42">
            <v>274940.40000000002</v>
          </cell>
          <cell r="M42">
            <v>274940.40000000002</v>
          </cell>
          <cell r="N42">
            <v>274940.40000000002</v>
          </cell>
          <cell r="O42">
            <v>274940.40000000002</v>
          </cell>
          <cell r="P42">
            <v>274940.40000000002</v>
          </cell>
        </row>
        <row r="43">
          <cell r="D43" t="str">
            <v>New Turbines Fixed Fuel</v>
          </cell>
          <cell r="G43">
            <v>28489</v>
          </cell>
          <cell r="H43">
            <v>28489</v>
          </cell>
          <cell r="I43">
            <v>28489</v>
          </cell>
          <cell r="J43">
            <v>28489</v>
          </cell>
          <cell r="K43">
            <v>28489</v>
          </cell>
          <cell r="L43">
            <v>28489</v>
          </cell>
          <cell r="M43">
            <v>28489</v>
          </cell>
          <cell r="N43">
            <v>28489</v>
          </cell>
          <cell r="O43">
            <v>28489</v>
          </cell>
          <cell r="P43">
            <v>28489</v>
          </cell>
        </row>
        <row r="44">
          <cell r="D44" t="str">
            <v>Colstrip 1&amp;2 Fuel Other</v>
          </cell>
          <cell r="E44">
            <v>95973.19</v>
          </cell>
          <cell r="F44">
            <v>64406.42</v>
          </cell>
        </row>
        <row r="45">
          <cell r="D45" t="str">
            <v>Colstrip 3&amp;4 Fuel Other</v>
          </cell>
          <cell r="E45">
            <v>282295.84000000003</v>
          </cell>
          <cell r="F45">
            <v>26024.7</v>
          </cell>
        </row>
        <row r="46">
          <cell r="D46" t="str">
            <v>CT Pipeline</v>
          </cell>
          <cell r="G46">
            <v>127928.2</v>
          </cell>
          <cell r="H46">
            <v>127928.2</v>
          </cell>
          <cell r="I46">
            <v>127928.2</v>
          </cell>
          <cell r="J46">
            <v>127928.2</v>
          </cell>
          <cell r="K46">
            <v>127928.2</v>
          </cell>
          <cell r="L46">
            <v>127928.2</v>
          </cell>
          <cell r="M46">
            <v>127928.2</v>
          </cell>
          <cell r="N46">
            <v>127928.2</v>
          </cell>
          <cell r="O46">
            <v>127928.2</v>
          </cell>
          <cell r="P46">
            <v>127928.2</v>
          </cell>
        </row>
        <row r="47">
          <cell r="D47" t="str">
            <v>Shaping &amp; Transmission Arb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</row>
        <row r="48">
          <cell r="D48" t="str">
            <v>MEGA Benefits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D49" t="str">
            <v>Hedging Costs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0">
          <cell r="D50" t="str">
            <v>Contract Restructure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D51" t="str">
            <v>Douglas Settlement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-1700000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D52" t="str">
            <v>BEP Amort</v>
          </cell>
          <cell r="E52">
            <v>293885</v>
          </cell>
          <cell r="F52">
            <v>293885</v>
          </cell>
          <cell r="G52">
            <v>293885</v>
          </cell>
          <cell r="H52">
            <v>293885</v>
          </cell>
          <cell r="I52">
            <v>293885</v>
          </cell>
          <cell r="J52">
            <v>293885</v>
          </cell>
          <cell r="K52">
            <v>293885</v>
          </cell>
          <cell r="L52">
            <v>293885</v>
          </cell>
          <cell r="M52">
            <v>293885</v>
          </cell>
          <cell r="N52">
            <v>293885</v>
          </cell>
          <cell r="O52">
            <v>293885</v>
          </cell>
          <cell r="P52">
            <v>293885</v>
          </cell>
        </row>
        <row r="53">
          <cell r="D53" t="str">
            <v>Other Power Costs</v>
          </cell>
          <cell r="E53">
            <v>559525.51</v>
          </cell>
          <cell r="F53">
            <v>575530.92000000004</v>
          </cell>
          <cell r="G53">
            <v>616104.14250000007</v>
          </cell>
          <cell r="H53">
            <v>616104.14250000007</v>
          </cell>
          <cell r="I53">
            <v>616104.14250000007</v>
          </cell>
          <cell r="J53">
            <v>616104.14250000007</v>
          </cell>
          <cell r="K53">
            <v>616104.14250000007</v>
          </cell>
          <cell r="L53">
            <v>616104.14250000007</v>
          </cell>
          <cell r="M53">
            <v>616104.14250000007</v>
          </cell>
          <cell r="N53">
            <v>616104.14250000007</v>
          </cell>
          <cell r="O53">
            <v>616104.14250000007</v>
          </cell>
          <cell r="P53">
            <v>616104.14250000007</v>
          </cell>
        </row>
        <row r="54">
          <cell r="D54" t="str">
            <v>NonCore Gas</v>
          </cell>
          <cell r="G54">
            <v>6517750</v>
          </cell>
          <cell r="H54">
            <v>268650</v>
          </cell>
          <cell r="I54">
            <v>280705</v>
          </cell>
          <cell r="J54">
            <v>277650</v>
          </cell>
          <cell r="K54">
            <v>268305</v>
          </cell>
          <cell r="L54">
            <v>249705</v>
          </cell>
          <cell r="M54">
            <v>241650</v>
          </cell>
          <cell r="N54">
            <v>243505</v>
          </cell>
          <cell r="O54">
            <v>-4350</v>
          </cell>
          <cell r="P54">
            <v>-140895</v>
          </cell>
        </row>
      </sheetData>
      <sheetData sheetId="3"/>
      <sheetData sheetId="4"/>
    </sheetDataSet>
  </externalBook>
</externalLink>
</file>

<file path=xl/externalLinks/externalLink29.xml><?xml version="1.0" encoding="utf-8"?>
<externalLink xmlns="http://schemas.openxmlformats.org/spreadsheetml/2006/main">
  <externalBook xmlns:r="http://schemas.openxmlformats.org/officeDocument/2006/relationships" r:id="rId1">
    <sheetNames>
      <sheetName val="Summary Firm Resale"/>
      <sheetName val="Seatac"/>
      <sheetName val="Total Small by Month"/>
      <sheetName val="Bremerton"/>
      <sheetName val="Brownsville"/>
      <sheetName val="Des Moines"/>
      <sheetName val="Kingston"/>
      <sheetName val="Kittitas"/>
      <sheetName val="Oak Harbor"/>
      <sheetName val="Poulsbo"/>
      <sheetName val="Skagit"/>
      <sheetName val="LaConn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DT_A_DOL93"/>
      <sheetName val="DT_A_AMW93"/>
      <sheetName val="PCost Rpt Dol"/>
      <sheetName val="Outlook"/>
      <sheetName val="PCost Rpt MWH"/>
      <sheetName val="Unit Cost Report"/>
      <sheetName val="on-off Shaping MWh"/>
      <sheetName val="on-off Shaping aMW"/>
      <sheetName val="MacroSmall"/>
      <sheetName val="MacroJHS"/>
      <sheetName val="MacroLINKS"/>
      <sheetName val="Module2"/>
      <sheetName val="Module1"/>
      <sheetName val="Module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0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  <sheetName val="LBO 12ME 0903"/>
      <sheetName val="Restated"/>
      <sheetName val="Alternative"/>
      <sheetName val="IPOA2003"/>
      <sheetName val="IPOA200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1.xml><?xml version="1.0" encoding="utf-8"?>
<externalLink xmlns="http://schemas.openxmlformats.org/spreadsheetml/2006/main">
  <externalBook xmlns:r="http://schemas.openxmlformats.org/officeDocument/2006/relationships" r:id="rId1">
    <sheetNames>
      <sheetName val="Approval History"/>
      <sheetName val="INPUT TAB"/>
      <sheetName val="LeadSht"/>
      <sheetName val="$ &amp; KWH Rsbl"/>
      <sheetName val="Lost Factor"/>
      <sheetName val="Sch120Rsbl"/>
      <sheetName val="Bs Unbl Rt"/>
      <sheetName val="GPI"/>
      <sheetName val="Pended"/>
      <sheetName val="Target KWHs"/>
      <sheetName val="KWH Rsbl"/>
      <sheetName val="Sch_194"/>
      <sheetName val="Billing Loss"/>
      <sheetName val="Historical"/>
      <sheetName val="Sch194KWHs"/>
      <sheetName val="RateInc"/>
      <sheetName val="2-03 Rd Schd"/>
      <sheetName val="Page 1"/>
      <sheetName val="UnbDays"/>
      <sheetName val="Sch94Read"/>
      <sheetName val="Unbilled Revenue"/>
      <sheetName val="Billed KWHs"/>
      <sheetName val="APUA"/>
      <sheetName val="UnbLowIncJE"/>
      <sheetName val="Sch_120"/>
      <sheetName val="Sch120Read"/>
      <sheetName val="JE #s"/>
      <sheetName val="Sch94 Rlfwd"/>
      <sheetName val="Sch_194Rsbl"/>
      <sheetName val="UnbLowInc Rsbl"/>
      <sheetName val="INPUT TAB 20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32.xml><?xml version="1.0" encoding="utf-8"?>
<externalLink xmlns="http://schemas.openxmlformats.org/spreadsheetml/2006/main">
  <externalBook xmlns:r="http://schemas.openxmlformats.org/officeDocument/2006/relationships" r:id="rId1">
    <sheetNames>
      <sheetName val="PC Summary 2004-2008 Aurora + N"/>
      <sheetName val="#REF"/>
      <sheetName val="Scen 2 Rate Years"/>
      <sheetName val="Scen 2 Annual Summary"/>
      <sheetName val="Scen 1 Rate Years"/>
      <sheetName val="Scen 1 Annual Summary"/>
      <sheetName val="Current v Prior =&gt;"/>
      <sheetName val="7.30.03 Scen 1 v 7.17.03a"/>
      <sheetName val="7.31.03 Scen 2 v 7.17.03a (2)"/>
      <sheetName val="Scen 1 =&gt;"/>
      <sheetName val="AURORA + NON AURORA"/>
      <sheetName val="Not AURORA FERC Summary"/>
      <sheetName val="AURORA FERC Summary 04-08"/>
      <sheetName val="Scen 1 New Res Summ 04-08"/>
      <sheetName val="Scen 1 Production O&amp;M"/>
      <sheetName val="Scen 2 =&gt;"/>
      <sheetName val="AURORA + NON AURORA (2)"/>
      <sheetName val="Not AURORA FERC Summary (2)"/>
      <sheetName val="AURORA FERC Summary 04-08 (2)"/>
      <sheetName val="Scen 1 New Res Summ 04-08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33.xml><?xml version="1.0" encoding="utf-8"?>
<externalLink xmlns="http://schemas.openxmlformats.org/spreadsheetml/2006/main">
  <externalBook xmlns:r="http://schemas.openxmlformats.org/officeDocument/2006/relationships" r:id="rId1">
    <sheetNames>
      <sheetName val="Revison Inputs"/>
      <sheetName val="Coversheet"/>
      <sheetName val="ABB GT24 LTSA "/>
      <sheetName val="Mobilization"/>
      <sheetName val="O &amp; M"/>
      <sheetName val="G &amp; A"/>
      <sheetName val="Labor &amp; Related"/>
      <sheetName val="Major Maint"/>
    </sheetNames>
    <sheetDataSet>
      <sheetData sheetId="0" refreshError="1">
        <row r="6">
          <cell r="B6">
            <v>20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Recon-Summary"/>
      <sheetName val="Recon-Electric"/>
      <sheetName val="Recon-Gas"/>
      <sheetName val="GL"/>
      <sheetName val="Energy Efficency"/>
      <sheetName val="SAP 18230032"/>
      <sheetName val="SAP 18230021"/>
      <sheetName val="Unmatched"/>
      <sheetName val="Issu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model"/>
      <sheetName val="Unit Cost"/>
      <sheetName val="Combined ROE Matrix"/>
      <sheetName val="ROE matrix"/>
      <sheetName val="Ex A-1 PCR"/>
      <sheetName val="Ex A-4 Prod Adj"/>
      <sheetName val="Ex A-5 PC"/>
      <sheetName val="ComparePCR"/>
      <sheetName val="557"/>
      <sheetName val="Production Adjustment"/>
      <sheetName val="Production Factor"/>
      <sheetName val="2.03E"/>
      <sheetName val="Pwr Csts"/>
      <sheetName val="GRC"/>
      <sheetName val="Prodn OM by Resource GRC"/>
      <sheetName val="TransmRev"/>
      <sheetName val="EB&amp;Taxes"/>
      <sheetName val="Rlfwd"/>
      <sheetName val="Previous"/>
      <sheetName val="Diff"/>
      <sheetName val="Restating Print Macros"/>
      <sheetName val="Module13"/>
      <sheetName val="Module14"/>
      <sheetName val="Module15"/>
      <sheetName val="Module1"/>
      <sheetName val="Componen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CONTROLS"/>
      <sheetName val="INPUTS"/>
      <sheetName val="CLASSIFIERS"/>
      <sheetName val="EXTERNAL"/>
      <sheetName val="INTERNAL"/>
      <sheetName val="ACCOUNTS"/>
      <sheetName val="CLASS"/>
      <sheetName val="FUNCALLOC"/>
      <sheetName val="CLASSALLOC"/>
      <sheetName val="ACCOUNTALLOC"/>
      <sheetName val="ALLOC"/>
      <sheetName val="REV REQ"/>
      <sheetName val="SUMMARY"/>
      <sheetName val="ErrorCheck"/>
      <sheetName val="Class Summary"/>
      <sheetName val="Energy Summary"/>
      <sheetName val="Demand Summary"/>
      <sheetName val="Customer Summary"/>
      <sheetName val="Revenue Summary"/>
      <sheetName val="Expense Summary"/>
      <sheetName val="Ratebase Summary"/>
      <sheetName val="Basic Charge"/>
      <sheetName val="Salary &amp; Wage Summary"/>
      <sheetName val="Sch 40 Feeder OH"/>
      <sheetName val="Sch 40 Substation O&amp;M"/>
      <sheetName val="Sch 40 Substation A&amp;G"/>
      <sheetName val="Account Summary"/>
      <sheetName val="BC detail"/>
    </sheetNames>
    <sheetDataSet>
      <sheetData sheetId="0" refreshError="1"/>
      <sheetData sheetId="1" refreshError="1">
        <row r="25">
          <cell r="F25">
            <v>3.408125E-2</v>
          </cell>
        </row>
        <row r="29">
          <cell r="F29">
            <v>0</v>
          </cell>
        </row>
        <row r="30">
          <cell r="F30">
            <v>0</v>
          </cell>
        </row>
        <row r="31">
          <cell r="F31">
            <v>0</v>
          </cell>
        </row>
        <row r="34">
          <cell r="F34">
            <v>0</v>
          </cell>
        </row>
        <row r="35">
          <cell r="F35">
            <v>0</v>
          </cell>
        </row>
        <row r="36">
          <cell r="F36">
            <v>0</v>
          </cell>
        </row>
      </sheetData>
      <sheetData sheetId="2" refreshError="1">
        <row r="4">
          <cell r="A4" t="str">
            <v>DEM</v>
          </cell>
          <cell r="B4" t="str">
            <v>Demand</v>
          </cell>
          <cell r="C4">
            <v>1</v>
          </cell>
          <cell r="D4">
            <v>1</v>
          </cell>
        </row>
        <row r="5">
          <cell r="A5" t="str">
            <v>NRG</v>
          </cell>
          <cell r="B5" t="str">
            <v>Energy</v>
          </cell>
          <cell r="C5">
            <v>1</v>
          </cell>
          <cell r="E5">
            <v>1</v>
          </cell>
        </row>
        <row r="6">
          <cell r="A6" t="str">
            <v>CUS</v>
          </cell>
          <cell r="B6" t="str">
            <v>Customer</v>
          </cell>
          <cell r="C6">
            <v>1</v>
          </cell>
          <cell r="F6">
            <v>1</v>
          </cell>
        </row>
        <row r="7">
          <cell r="A7" t="str">
            <v>PC1</v>
          </cell>
          <cell r="B7" t="str">
            <v>Peak Credit - No Transportation Top 200</v>
          </cell>
          <cell r="C7">
            <v>1</v>
          </cell>
          <cell r="D7">
            <v>0.13</v>
          </cell>
          <cell r="E7">
            <v>0.87</v>
          </cell>
        </row>
        <row r="8">
          <cell r="A8" t="str">
            <v>OH</v>
          </cell>
          <cell r="B8" t="str">
            <v>Pri / Sec Voltage</v>
          </cell>
          <cell r="C8">
            <v>1</v>
          </cell>
          <cell r="G8">
            <v>0.92</v>
          </cell>
          <cell r="H8">
            <v>0.08</v>
          </cell>
        </row>
        <row r="9">
          <cell r="A9" t="str">
            <v>UG</v>
          </cell>
          <cell r="B9" t="str">
            <v>Pri / Sec Voltage</v>
          </cell>
          <cell r="C9">
            <v>1</v>
          </cell>
          <cell r="G9">
            <v>0.8</v>
          </cell>
          <cell r="H9">
            <v>0.2</v>
          </cell>
        </row>
        <row r="10">
          <cell r="A10" t="str">
            <v>PC2</v>
          </cell>
          <cell r="B10" t="str">
            <v>Peak Credit - All Customers Top 200</v>
          </cell>
          <cell r="C10">
            <v>1</v>
          </cell>
          <cell r="D10">
            <v>0.13</v>
          </cell>
          <cell r="E10">
            <v>0.87</v>
          </cell>
        </row>
        <row r="11">
          <cell r="A11" t="str">
            <v>TFR</v>
          </cell>
          <cell r="B11" t="str">
            <v>Transformers</v>
          </cell>
          <cell r="C11">
            <v>1</v>
          </cell>
          <cell r="D11">
            <v>0</v>
          </cell>
          <cell r="F11">
            <v>1</v>
          </cell>
        </row>
        <row r="12">
          <cell r="A12" t="str">
            <v>PC3</v>
          </cell>
          <cell r="B12" t="str">
            <v>Peak Credit - No Transportation Top 75</v>
          </cell>
          <cell r="C12">
            <v>1</v>
          </cell>
          <cell r="D12">
            <v>0.2</v>
          </cell>
          <cell r="E12">
            <v>0.8</v>
          </cell>
        </row>
        <row r="13">
          <cell r="A13" t="str">
            <v>PC4</v>
          </cell>
          <cell r="B13" t="str">
            <v>Peak Credit - All Customers Top 75</v>
          </cell>
          <cell r="C13">
            <v>1</v>
          </cell>
          <cell r="D13">
            <v>0.2</v>
          </cell>
          <cell r="E13">
            <v>0.8</v>
          </cell>
        </row>
      </sheetData>
      <sheetData sheetId="3" refreshError="1">
        <row r="4">
          <cell r="A4" t="str">
            <v>ENERGY_1</v>
          </cell>
          <cell r="B4" t="str">
            <v>Annual kWhs</v>
          </cell>
          <cell r="C4" t="str">
            <v>NRG</v>
          </cell>
          <cell r="E4">
            <v>0.46156404591758265</v>
          </cell>
          <cell r="F4">
            <v>0.11184030612701876</v>
          </cell>
          <cell r="G4">
            <v>0.1330117764232478</v>
          </cell>
          <cell r="H4">
            <v>8.5947576971571321E-2</v>
          </cell>
          <cell r="I4">
            <v>6.0326706292810998E-2</v>
          </cell>
          <cell r="J4">
            <v>2.4623579678621587E-4</v>
          </cell>
          <cell r="K4">
            <v>7.45924169993033E-3</v>
          </cell>
          <cell r="L4">
            <v>2.2066893850063527E-2</v>
          </cell>
          <cell r="M4">
            <v>2.0268871035032752E-2</v>
          </cell>
          <cell r="N4">
            <v>5.0185465531079488E-3</v>
          </cell>
          <cell r="O4">
            <v>8.1937900590374924E-2</v>
          </cell>
          <cell r="P4">
            <v>3.7871758568948769E-3</v>
          </cell>
          <cell r="Q4">
            <v>6.20252109705236E-3</v>
          </cell>
          <cell r="R4">
            <v>3.2220178852558027E-4</v>
          </cell>
          <cell r="S4">
            <v>0</v>
          </cell>
          <cell r="T4">
            <v>0</v>
          </cell>
          <cell r="U4">
            <v>0</v>
          </cell>
          <cell r="V4">
            <v>0</v>
          </cell>
          <cell r="W4">
            <v>0</v>
          </cell>
          <cell r="X4">
            <v>0</v>
          </cell>
        </row>
        <row r="5">
          <cell r="A5" t="str">
            <v/>
          </cell>
          <cell r="B5" t="str">
            <v>Historical Test Year Twelve Months ended September 2005</v>
          </cell>
          <cell r="D5">
            <v>23994289527</v>
          </cell>
          <cell r="E5">
            <v>11074901353</v>
          </cell>
          <cell r="F5">
            <v>2683528686</v>
          </cell>
          <cell r="G5">
            <v>3191523074</v>
          </cell>
          <cell r="H5">
            <v>2062251046</v>
          </cell>
          <cell r="I5">
            <v>1447496457</v>
          </cell>
          <cell r="J5">
            <v>5908253</v>
          </cell>
          <cell r="K5">
            <v>178979205</v>
          </cell>
          <cell r="L5">
            <v>529479440</v>
          </cell>
          <cell r="M5">
            <v>486337160</v>
          </cell>
          <cell r="N5">
            <v>120416459</v>
          </cell>
          <cell r="O5">
            <v>1966041710</v>
          </cell>
          <cell r="P5">
            <v>90870594</v>
          </cell>
          <cell r="Q5">
            <v>148825087</v>
          </cell>
          <cell r="R5">
            <v>7731003</v>
          </cell>
        </row>
        <row r="6">
          <cell r="A6" t="str">
            <v/>
          </cell>
        </row>
        <row r="7">
          <cell r="A7" t="str">
            <v>DEM_1</v>
          </cell>
          <cell r="B7" t="str">
            <v>Annual Kw</v>
          </cell>
          <cell r="C7" t="str">
            <v>DEM</v>
          </cell>
          <cell r="E7">
            <v>0.5484110078399288</v>
          </cell>
          <cell r="F7">
            <v>0.11094322378070802</v>
          </cell>
          <cell r="G7">
            <v>0.11823231839299886</v>
          </cell>
          <cell r="H7">
            <v>6.5240934698380174E-2</v>
          </cell>
          <cell r="I7">
            <v>4.642068306393559E-2</v>
          </cell>
          <cell r="J7">
            <v>7.3706632859891057E-7</v>
          </cell>
          <cell r="K7">
            <v>1.0441772988484567E-2</v>
          </cell>
          <cell r="L7">
            <v>1.5727521319643556E-2</v>
          </cell>
          <cell r="M7">
            <v>1.5063915935128335E-2</v>
          </cell>
          <cell r="N7">
            <v>3.4251472289991377E-3</v>
          </cell>
          <cell r="O7">
            <v>5.8168046209145029E-2</v>
          </cell>
          <cell r="P7">
            <v>3.4020524840363718E-3</v>
          </cell>
          <cell r="Q7">
            <v>4.1494377412356672E-3</v>
          </cell>
          <cell r="R7">
            <v>3.732012510472484E-4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</row>
        <row r="8">
          <cell r="A8" t="str">
            <v/>
          </cell>
          <cell r="B8" t="str">
            <v>Historical Test Year Twelve Months ended September 2005</v>
          </cell>
          <cell r="D8">
            <v>4070190</v>
          </cell>
          <cell r="E8">
            <v>2232137</v>
          </cell>
          <cell r="F8">
            <v>451560</v>
          </cell>
          <cell r="G8">
            <v>481228</v>
          </cell>
          <cell r="H8">
            <v>265543</v>
          </cell>
          <cell r="I8">
            <v>188941</v>
          </cell>
          <cell r="J8">
            <v>3</v>
          </cell>
          <cell r="K8">
            <v>42500</v>
          </cell>
          <cell r="L8">
            <v>64014</v>
          </cell>
          <cell r="M8">
            <v>61313</v>
          </cell>
          <cell r="N8">
            <v>13941</v>
          </cell>
          <cell r="O8">
            <v>236755</v>
          </cell>
          <cell r="P8">
            <v>13847</v>
          </cell>
          <cell r="Q8">
            <v>16889</v>
          </cell>
          <cell r="R8">
            <v>1519</v>
          </cell>
        </row>
        <row r="9">
          <cell r="A9" t="str">
            <v/>
          </cell>
        </row>
        <row r="10">
          <cell r="A10" t="str">
            <v>DIR450.01</v>
          </cell>
          <cell r="B10" t="str">
            <v>Late Payment Interest Rev</v>
          </cell>
          <cell r="C10" t="str">
            <v>CUS</v>
          </cell>
          <cell r="E10">
            <v>0.77637157085197672</v>
          </cell>
          <cell r="F10">
            <v>0.12330309745460201</v>
          </cell>
          <cell r="G10">
            <v>6.2249506966091987E-2</v>
          </cell>
          <cell r="H10">
            <v>1.4418149302683942E-2</v>
          </cell>
          <cell r="I10">
            <v>1.377004827844576E-2</v>
          </cell>
          <cell r="J10">
            <v>0</v>
          </cell>
          <cell r="K10">
            <v>7.2938976892790745E-4</v>
          </cell>
          <cell r="L10">
            <v>1.0611715475256412E-3</v>
          </cell>
          <cell r="M10">
            <v>2.4616352467996976E-3</v>
          </cell>
          <cell r="N10">
            <v>0</v>
          </cell>
          <cell r="O10">
            <v>4.0304196619801941E-3</v>
          </cell>
          <cell r="P10">
            <v>1.6050109209661343E-3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</row>
        <row r="11">
          <cell r="A11" t="str">
            <v/>
          </cell>
          <cell r="B11" t="str">
            <v>Historical Test Year Twelve Months ended September 2005</v>
          </cell>
          <cell r="D11">
            <v>2263536</v>
          </cell>
          <cell r="E11">
            <v>1757345</v>
          </cell>
          <cell r="F11">
            <v>279101</v>
          </cell>
          <cell r="G11">
            <v>140904</v>
          </cell>
          <cell r="H11">
            <v>32636</v>
          </cell>
          <cell r="I11">
            <v>31169</v>
          </cell>
          <cell r="J11">
            <v>0</v>
          </cell>
          <cell r="K11">
            <v>1651</v>
          </cell>
          <cell r="L11">
            <v>2402</v>
          </cell>
          <cell r="M11">
            <v>5572</v>
          </cell>
          <cell r="N11">
            <v>0</v>
          </cell>
          <cell r="O11">
            <v>9123</v>
          </cell>
          <cell r="P11">
            <v>3633</v>
          </cell>
          <cell r="Q11">
            <v>0</v>
          </cell>
          <cell r="R11">
            <v>0</v>
          </cell>
        </row>
        <row r="12">
          <cell r="A12" t="str">
            <v/>
          </cell>
        </row>
        <row r="13">
          <cell r="A13" t="str">
            <v>NCP_360</v>
          </cell>
          <cell r="B13" t="str">
            <v>Allocate Substation Land - 12 NCP</v>
          </cell>
          <cell r="C13" t="str">
            <v>DEM</v>
          </cell>
          <cell r="E13">
            <v>0.38233768229206183</v>
          </cell>
          <cell r="F13">
            <v>0.12994735154862891</v>
          </cell>
          <cell r="G13">
            <v>0.19344954689388996</v>
          </cell>
          <cell r="H13">
            <v>0.14995490120946325</v>
          </cell>
          <cell r="I13">
            <v>8.557293958753813E-2</v>
          </cell>
          <cell r="J13">
            <v>6.8288389456272672E-5</v>
          </cell>
          <cell r="K13">
            <v>7.5340904492364347E-3</v>
          </cell>
          <cell r="L13">
            <v>2.9520501692034538E-2</v>
          </cell>
          <cell r="M13">
            <v>0</v>
          </cell>
          <cell r="N13">
            <v>9.0693936496856198E-3</v>
          </cell>
          <cell r="O13">
            <v>0</v>
          </cell>
          <cell r="P13">
            <v>1.2513136030471796E-2</v>
          </cell>
          <cell r="Q13">
            <v>0</v>
          </cell>
          <cell r="R13">
            <v>3.2168257533221034E-5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</row>
        <row r="14">
          <cell r="A14" t="str">
            <v/>
          </cell>
          <cell r="B14" t="str">
            <v>Historical Test Year Twelve Months ended September 2005</v>
          </cell>
          <cell r="D14">
            <v>12652224</v>
          </cell>
          <cell r="E14">
            <v>4837422</v>
          </cell>
          <cell r="F14">
            <v>1644123</v>
          </cell>
          <cell r="G14">
            <v>2447567</v>
          </cell>
          <cell r="H14">
            <v>1897263</v>
          </cell>
          <cell r="I14">
            <v>1082688</v>
          </cell>
          <cell r="J14">
            <v>864</v>
          </cell>
          <cell r="K14">
            <v>95323</v>
          </cell>
          <cell r="L14">
            <v>373500</v>
          </cell>
          <cell r="M14">
            <v>0</v>
          </cell>
          <cell r="N14">
            <v>114748</v>
          </cell>
          <cell r="O14">
            <v>0</v>
          </cell>
          <cell r="P14">
            <v>158319</v>
          </cell>
          <cell r="Q14">
            <v>0</v>
          </cell>
          <cell r="R14">
            <v>407</v>
          </cell>
        </row>
        <row r="15">
          <cell r="A15" t="str">
            <v/>
          </cell>
        </row>
        <row r="16">
          <cell r="A16" t="str">
            <v>NCP_361</v>
          </cell>
          <cell r="B16" t="str">
            <v>Allocate Substation Structures - 12 NCP</v>
          </cell>
          <cell r="C16" t="str">
            <v>DEM</v>
          </cell>
          <cell r="E16">
            <v>0.47217309764801435</v>
          </cell>
          <cell r="F16">
            <v>0.12725414213287409</v>
          </cell>
          <cell r="G16">
            <v>0.1534577411331384</v>
          </cell>
          <cell r="H16">
            <v>0.11657275539180251</v>
          </cell>
          <cell r="I16">
            <v>7.9647702985328597E-2</v>
          </cell>
          <cell r="J16">
            <v>0</v>
          </cell>
          <cell r="K16">
            <v>1.2815540073302687E-2</v>
          </cell>
          <cell r="L16">
            <v>1.5693581730566158E-2</v>
          </cell>
          <cell r="M16">
            <v>0</v>
          </cell>
          <cell r="N16">
            <v>6.2513652233414877E-3</v>
          </cell>
          <cell r="O16">
            <v>0</v>
          </cell>
          <cell r="P16">
            <v>1.6118384927210214E-2</v>
          </cell>
          <cell r="Q16">
            <v>0</v>
          </cell>
          <cell r="R16">
            <v>1.5688754421513385E-5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</row>
        <row r="17">
          <cell r="A17" t="str">
            <v/>
          </cell>
          <cell r="B17" t="str">
            <v>Historical Test Year Twelve Months ended September 2005</v>
          </cell>
          <cell r="D17">
            <v>4143095</v>
          </cell>
          <cell r="E17">
            <v>1956258</v>
          </cell>
          <cell r="F17">
            <v>527226</v>
          </cell>
          <cell r="G17">
            <v>635790</v>
          </cell>
          <cell r="H17">
            <v>482972</v>
          </cell>
          <cell r="I17">
            <v>329988</v>
          </cell>
          <cell r="J17">
            <v>0</v>
          </cell>
          <cell r="K17">
            <v>53096</v>
          </cell>
          <cell r="L17">
            <v>65020</v>
          </cell>
          <cell r="M17">
            <v>0</v>
          </cell>
          <cell r="N17">
            <v>25900</v>
          </cell>
          <cell r="O17">
            <v>0</v>
          </cell>
          <cell r="P17">
            <v>66780</v>
          </cell>
          <cell r="Q17">
            <v>0</v>
          </cell>
          <cell r="R17">
            <v>65</v>
          </cell>
        </row>
        <row r="18">
          <cell r="A18" t="str">
            <v/>
          </cell>
        </row>
        <row r="19">
          <cell r="A19" t="str">
            <v>NCP_362</v>
          </cell>
          <cell r="B19" t="str">
            <v>Allocate Substation Equipment - 12 NCP</v>
          </cell>
          <cell r="C19" t="str">
            <v>DEM</v>
          </cell>
          <cell r="E19">
            <v>0.4976067940089749</v>
          </cell>
          <cell r="F19">
            <v>0.14212694401001752</v>
          </cell>
          <cell r="G19">
            <v>0.14548995691824093</v>
          </cell>
          <cell r="H19">
            <v>9.5623684213414453E-2</v>
          </cell>
          <cell r="I19">
            <v>7.4571975032741988E-2</v>
          </cell>
          <cell r="J19">
            <v>2.7105373593005176E-4</v>
          </cell>
          <cell r="K19">
            <v>1.1564620667195418E-2</v>
          </cell>
          <cell r="L19">
            <v>1.6406467349817228E-2</v>
          </cell>
          <cell r="M19">
            <v>0</v>
          </cell>
          <cell r="N19">
            <v>5.8784719701644788E-3</v>
          </cell>
          <cell r="O19">
            <v>0</v>
          </cell>
          <cell r="P19">
            <v>1.0289717399144581E-2</v>
          </cell>
          <cell r="Q19">
            <v>0</v>
          </cell>
          <cell r="R19">
            <v>1.7031469435844793E-4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</row>
        <row r="20">
          <cell r="A20" t="str">
            <v/>
          </cell>
          <cell r="B20" t="str">
            <v>Historical Test Year Twelve Months ended September 2005</v>
          </cell>
          <cell r="D20">
            <v>221413661</v>
          </cell>
          <cell r="E20">
            <v>110176942</v>
          </cell>
          <cell r="F20">
            <v>31468847</v>
          </cell>
          <cell r="G20">
            <v>32213464</v>
          </cell>
          <cell r="H20">
            <v>21172390</v>
          </cell>
          <cell r="I20">
            <v>16511254</v>
          </cell>
          <cell r="J20">
            <v>60015</v>
          </cell>
          <cell r="K20">
            <v>2560565</v>
          </cell>
          <cell r="L20">
            <v>3632616</v>
          </cell>
          <cell r="M20">
            <v>0</v>
          </cell>
          <cell r="N20">
            <v>1301574</v>
          </cell>
          <cell r="O20">
            <v>0</v>
          </cell>
          <cell r="P20">
            <v>2278284</v>
          </cell>
          <cell r="Q20">
            <v>0</v>
          </cell>
          <cell r="R20">
            <v>37710</v>
          </cell>
        </row>
        <row r="21">
          <cell r="A21" t="str">
            <v/>
          </cell>
        </row>
        <row r="22">
          <cell r="A22" t="str">
            <v>CUST_1</v>
          </cell>
          <cell r="B22" t="str">
            <v>Ave. No. Cust.</v>
          </cell>
          <cell r="C22" t="str">
            <v>CUS</v>
          </cell>
          <cell r="E22">
            <v>0.88327632852639681</v>
          </cell>
          <cell r="F22">
            <v>0.10452480826031919</v>
          </cell>
          <cell r="G22">
            <v>7.9019087095733333E-3</v>
          </cell>
          <cell r="H22">
            <v>7.0292139293603713E-4</v>
          </cell>
          <cell r="I22">
            <v>4.854923180024324E-4</v>
          </cell>
          <cell r="J22">
            <v>9.9282682618084339E-7</v>
          </cell>
          <cell r="K22">
            <v>1.8962992380054108E-4</v>
          </cell>
          <cell r="L22">
            <v>6.1555263223212286E-5</v>
          </cell>
          <cell r="M22">
            <v>1.7870882871255182E-5</v>
          </cell>
          <cell r="N22">
            <v>1.9856536523616868E-6</v>
          </cell>
          <cell r="O22">
            <v>1.489240239271265E-5</v>
          </cell>
          <cell r="P22">
            <v>2.8126783985703294E-3</v>
          </cell>
          <cell r="Q22">
            <v>9.9282682618084339E-7</v>
          </cell>
          <cell r="R22">
            <v>7.9426146094467471E-6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</row>
        <row r="23">
          <cell r="A23" t="str">
            <v/>
          </cell>
          <cell r="B23" t="str">
            <v>Historical Test Year Twelve Months ended September 2005</v>
          </cell>
          <cell r="D23">
            <v>1007225</v>
          </cell>
          <cell r="E23">
            <v>889658</v>
          </cell>
          <cell r="F23">
            <v>105280</v>
          </cell>
          <cell r="G23">
            <v>7959</v>
          </cell>
          <cell r="H23">
            <v>708</v>
          </cell>
          <cell r="I23">
            <v>489</v>
          </cell>
          <cell r="J23">
            <v>1</v>
          </cell>
          <cell r="K23">
            <v>191</v>
          </cell>
          <cell r="L23">
            <v>62</v>
          </cell>
          <cell r="M23">
            <v>18</v>
          </cell>
          <cell r="N23">
            <v>2</v>
          </cell>
          <cell r="O23">
            <v>15</v>
          </cell>
          <cell r="P23">
            <v>2833</v>
          </cell>
          <cell r="Q23">
            <v>1</v>
          </cell>
          <cell r="R23">
            <v>8</v>
          </cell>
        </row>
        <row r="24">
          <cell r="A24" t="str">
            <v/>
          </cell>
        </row>
        <row r="25">
          <cell r="A25" t="str">
            <v>CUST_4</v>
          </cell>
          <cell r="B25" t="str">
            <v>Ave. No. Cust Incl. RES &amp; SEC Only</v>
          </cell>
          <cell r="C25" t="str">
            <v>CUS</v>
          </cell>
          <cell r="E25">
            <v>0.88642167446652276</v>
          </cell>
          <cell r="F25">
            <v>0.10489702097641511</v>
          </cell>
          <cell r="G25">
            <v>7.9300473969537225E-3</v>
          </cell>
          <cell r="H25">
            <v>7.0542449516814115E-4</v>
          </cell>
          <cell r="I25">
            <v>0</v>
          </cell>
          <cell r="J25">
            <v>0</v>
          </cell>
          <cell r="K25">
            <v>0</v>
          </cell>
          <cell r="L25">
            <v>4.5832664940302951E-5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</row>
        <row r="26">
          <cell r="A26" t="str">
            <v/>
          </cell>
          <cell r="B26" t="str">
            <v>Historical Test Year Twelve Months ended September 2005</v>
          </cell>
          <cell r="D26">
            <v>1003651</v>
          </cell>
          <cell r="E26">
            <v>889658</v>
          </cell>
          <cell r="F26">
            <v>105280</v>
          </cell>
          <cell r="G26">
            <v>7959</v>
          </cell>
          <cell r="H26">
            <v>708</v>
          </cell>
          <cell r="I26">
            <v>0</v>
          </cell>
          <cell r="J26">
            <v>0</v>
          </cell>
          <cell r="K26">
            <v>0</v>
          </cell>
          <cell r="L26">
            <v>46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</row>
        <row r="27">
          <cell r="A27" t="str">
            <v/>
          </cell>
        </row>
        <row r="28">
          <cell r="A28" t="str">
            <v>CUST_5</v>
          </cell>
          <cell r="B28" t="str">
            <v>Wtd. Ave. No. Cust. CAE - NO HV</v>
          </cell>
          <cell r="C28" t="str">
            <v>CUS</v>
          </cell>
          <cell r="E28">
            <v>0.81358028834032914</v>
          </cell>
          <cell r="F28">
            <v>0.12243587680922405</v>
          </cell>
          <cell r="G28">
            <v>1.3615952432809945E-2</v>
          </cell>
          <cell r="H28">
            <v>1.6734148926663091E-2</v>
          </cell>
          <cell r="I28">
            <v>1.5026255069782351E-2</v>
          </cell>
          <cell r="J28">
            <v>1.260921353165674E-5</v>
          </cell>
          <cell r="K28">
            <v>1.0531793925211653E-2</v>
          </cell>
          <cell r="L28">
            <v>1.6041951335739465E-3</v>
          </cell>
          <cell r="M28">
            <v>1.5368770919322601E-3</v>
          </cell>
          <cell r="N28">
            <v>1.6192159453220402E-4</v>
          </cell>
          <cell r="O28">
            <v>1.2145497646038981E-3</v>
          </cell>
          <cell r="P28">
            <v>3.2866638549728221E-3</v>
          </cell>
          <cell r="Q28">
            <v>8.0960797266102012E-5</v>
          </cell>
          <cell r="R28">
            <v>1.7790704556687269E-4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</row>
        <row r="29">
          <cell r="A29" t="str">
            <v/>
          </cell>
          <cell r="B29" t="str">
            <v>Historical Test Year Twelve Months ended September 2005</v>
          </cell>
          <cell r="D29">
            <v>14513197</v>
          </cell>
          <cell r="E29">
            <v>11807651</v>
          </cell>
          <cell r="F29">
            <v>1776936</v>
          </cell>
          <cell r="G29">
            <v>197611</v>
          </cell>
          <cell r="H29">
            <v>242866</v>
          </cell>
          <cell r="I29">
            <v>218079</v>
          </cell>
          <cell r="J29">
            <v>183</v>
          </cell>
          <cell r="K29">
            <v>152850</v>
          </cell>
          <cell r="L29">
            <v>23282</v>
          </cell>
          <cell r="M29">
            <v>22305</v>
          </cell>
          <cell r="N29">
            <v>2350</v>
          </cell>
          <cell r="O29">
            <v>17627</v>
          </cell>
          <cell r="P29">
            <v>47700</v>
          </cell>
          <cell r="Q29">
            <v>1175</v>
          </cell>
          <cell r="R29">
            <v>2582</v>
          </cell>
        </row>
        <row r="30">
          <cell r="A30" t="str">
            <v/>
          </cell>
        </row>
        <row r="31">
          <cell r="A31" t="str">
            <v>CUST_6</v>
          </cell>
          <cell r="B31" t="str">
            <v>Wtd. Ave. No. Sch. Mtr Reading</v>
          </cell>
          <cell r="C31" t="str">
            <v>CUS</v>
          </cell>
          <cell r="E31">
            <v>0.82591092762824314</v>
          </cell>
          <cell r="F31">
            <v>0.12188538482962462</v>
          </cell>
          <cell r="G31">
            <v>2.9585399772528314E-2</v>
          </cell>
          <cell r="H31">
            <v>3.1372013221438069E-3</v>
          </cell>
          <cell r="I31">
            <v>2.0891769316599977E-3</v>
          </cell>
          <cell r="J31">
            <v>2.492729650803609E-6</v>
          </cell>
          <cell r="K31">
            <v>7.9006055716145736E-4</v>
          </cell>
          <cell r="L31">
            <v>3.0674048919213055E-4</v>
          </cell>
          <cell r="M31">
            <v>9.8620469514387969E-3</v>
          </cell>
          <cell r="N31">
            <v>7.113711454820353E-4</v>
          </cell>
          <cell r="O31">
            <v>5.3352499055794433E-3</v>
          </cell>
          <cell r="P31">
            <v>0</v>
          </cell>
          <cell r="Q31">
            <v>3.5565188720519599E-4</v>
          </cell>
          <cell r="R31">
            <v>2.8295850090203128E-5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</row>
        <row r="32">
          <cell r="A32" t="str">
            <v/>
          </cell>
          <cell r="B32" t="str">
            <v>Historical Test Year Twelve Months ended September 2005</v>
          </cell>
          <cell r="D32">
            <v>14843166</v>
          </cell>
          <cell r="E32">
            <v>12259133</v>
          </cell>
          <cell r="F32">
            <v>1809165</v>
          </cell>
          <cell r="G32">
            <v>439141</v>
          </cell>
          <cell r="H32">
            <v>46566</v>
          </cell>
          <cell r="I32">
            <v>31010</v>
          </cell>
          <cell r="J32">
            <v>37</v>
          </cell>
          <cell r="K32">
            <v>11727</v>
          </cell>
          <cell r="L32">
            <v>4553</v>
          </cell>
          <cell r="M32">
            <v>146384</v>
          </cell>
          <cell r="N32">
            <v>10559</v>
          </cell>
          <cell r="O32">
            <v>79192</v>
          </cell>
          <cell r="P32">
            <v>0</v>
          </cell>
          <cell r="Q32">
            <v>5279</v>
          </cell>
          <cell r="R32">
            <v>420</v>
          </cell>
        </row>
        <row r="33">
          <cell r="A33" t="str">
            <v/>
          </cell>
        </row>
        <row r="37">
          <cell r="A37" t="str">
            <v>DIR360.01</v>
          </cell>
          <cell r="B37" t="str">
            <v>Direct Assign Substation Land</v>
          </cell>
          <cell r="C37" t="str">
            <v>DEM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0.6133514300746491</v>
          </cell>
          <cell r="M37">
            <v>0.38579609140887705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8.5247851647388042E-4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</row>
        <row r="38">
          <cell r="A38" t="str">
            <v/>
          </cell>
          <cell r="B38" t="str">
            <v>Historical Test Year Twelve Months ended September 2005</v>
          </cell>
          <cell r="D38">
            <v>655735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402196</v>
          </cell>
          <cell r="M38">
            <v>252980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559</v>
          </cell>
        </row>
        <row r="39">
          <cell r="A39" t="str">
            <v/>
          </cell>
        </row>
        <row r="40">
          <cell r="A40" t="str">
            <v>DIR361.01</v>
          </cell>
          <cell r="B40" t="str">
            <v>Direct Assign Substation Structures</v>
          </cell>
          <cell r="C40" t="str">
            <v>DEM</v>
          </cell>
          <cell r="E40">
            <v>3.2338492433164661E-8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0.23189286153973715</v>
          </cell>
          <cell r="M40">
            <v>0.46422552657656535</v>
          </cell>
          <cell r="N40">
            <v>0</v>
          </cell>
          <cell r="O40">
            <v>0.30359376696254986</v>
          </cell>
          <cell r="P40">
            <v>0</v>
          </cell>
          <cell r="Q40">
            <v>0</v>
          </cell>
          <cell r="R40">
            <v>2.8781258265516552E-4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</row>
        <row r="41">
          <cell r="A41" t="str">
            <v/>
          </cell>
          <cell r="B41" t="str">
            <v>Historical Test Year Twelve Months ended September 2005</v>
          </cell>
          <cell r="D41">
            <v>309229.01</v>
          </cell>
          <cell r="E41">
            <v>0.01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71708</v>
          </cell>
          <cell r="M41">
            <v>143552</v>
          </cell>
          <cell r="N41">
            <v>0</v>
          </cell>
          <cell r="O41">
            <v>93880</v>
          </cell>
          <cell r="P41">
            <v>0</v>
          </cell>
          <cell r="Q41">
            <v>0</v>
          </cell>
          <cell r="R41">
            <v>89</v>
          </cell>
        </row>
        <row r="42">
          <cell r="A42" t="str">
            <v/>
          </cell>
        </row>
        <row r="43">
          <cell r="A43" t="str">
            <v>DIR362.01</v>
          </cell>
          <cell r="B43" t="str">
            <v>Direct Assign Substation Equipment</v>
          </cell>
          <cell r="C43" t="str">
            <v>DEM</v>
          </cell>
          <cell r="E43">
            <v>4.4294995080024233E-10</v>
          </cell>
          <cell r="F43">
            <v>0</v>
          </cell>
          <cell r="G43">
            <v>0</v>
          </cell>
          <cell r="H43">
            <v>0</v>
          </cell>
          <cell r="I43">
            <v>2.0814705433049266E-2</v>
          </cell>
          <cell r="J43">
            <v>0</v>
          </cell>
          <cell r="K43">
            <v>0</v>
          </cell>
          <cell r="L43">
            <v>0.17673490420953283</v>
          </cell>
          <cell r="M43">
            <v>0.36022856024335115</v>
          </cell>
          <cell r="N43">
            <v>0</v>
          </cell>
          <cell r="O43">
            <v>0.43640288475744426</v>
          </cell>
          <cell r="P43">
            <v>0</v>
          </cell>
          <cell r="Q43">
            <v>3.9307821583964304E-3</v>
          </cell>
          <cell r="R43">
            <v>1.8881627552761928E-3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</row>
        <row r="44">
          <cell r="A44" t="str">
            <v/>
          </cell>
          <cell r="B44" t="str">
            <v>Historical Test Year Twelve Months ended September 2005</v>
          </cell>
          <cell r="D44">
            <v>22575914.009999998</v>
          </cell>
          <cell r="E44">
            <v>0.01</v>
          </cell>
          <cell r="F44">
            <v>0</v>
          </cell>
          <cell r="G44">
            <v>0</v>
          </cell>
          <cell r="H44">
            <v>0</v>
          </cell>
          <cell r="I44">
            <v>469911</v>
          </cell>
          <cell r="J44">
            <v>0</v>
          </cell>
          <cell r="K44">
            <v>0</v>
          </cell>
          <cell r="L44">
            <v>3989952</v>
          </cell>
          <cell r="M44">
            <v>8132489</v>
          </cell>
          <cell r="N44">
            <v>0</v>
          </cell>
          <cell r="O44">
            <v>9852194</v>
          </cell>
          <cell r="P44">
            <v>0</v>
          </cell>
          <cell r="Q44">
            <v>88741</v>
          </cell>
          <cell r="R44">
            <v>42627</v>
          </cell>
        </row>
        <row r="45">
          <cell r="A45" t="str">
            <v/>
          </cell>
        </row>
        <row r="46">
          <cell r="A46" t="str">
            <v>DIR364.01</v>
          </cell>
          <cell r="B46" t="str">
            <v>Direct Assign OH Dist Lines</v>
          </cell>
          <cell r="C46" t="str">
            <v>DEM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0.85581237225384643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0.14418762774615362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</row>
        <row r="47">
          <cell r="A47" t="str">
            <v/>
          </cell>
          <cell r="B47" t="str">
            <v>Historical Test Year Twelve Months ended September 2005</v>
          </cell>
          <cell r="D47">
            <v>1206005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1032114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173891</v>
          </cell>
          <cell r="R47">
            <v>0</v>
          </cell>
        </row>
        <row r="48">
          <cell r="A48" t="str">
            <v/>
          </cell>
        </row>
        <row r="49">
          <cell r="A49" t="str">
            <v>DIR366.01</v>
          </cell>
          <cell r="B49" t="str">
            <v>Direct Assign OH Dist Lines</v>
          </cell>
          <cell r="C49" t="str">
            <v>DEM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0.83937789880606462</v>
          </cell>
          <cell r="M49">
            <v>0.11810879638070632</v>
          </cell>
          <cell r="N49">
            <v>0</v>
          </cell>
          <cell r="O49">
            <v>0</v>
          </cell>
          <cell r="P49">
            <v>0</v>
          </cell>
          <cell r="Q49">
            <v>4.2513304813229125E-2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</row>
        <row r="50">
          <cell r="A50" t="str">
            <v/>
          </cell>
          <cell r="B50" t="str">
            <v>Historical Test Year Twelve Months ended September 2005</v>
          </cell>
          <cell r="D50">
            <v>13108414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11002913</v>
          </cell>
          <cell r="M50">
            <v>1548219</v>
          </cell>
          <cell r="N50">
            <v>0</v>
          </cell>
          <cell r="O50">
            <v>0</v>
          </cell>
          <cell r="P50">
            <v>0</v>
          </cell>
          <cell r="Q50">
            <v>557282</v>
          </cell>
          <cell r="R50">
            <v>0</v>
          </cell>
        </row>
        <row r="51">
          <cell r="A51" t="str">
            <v/>
          </cell>
        </row>
        <row r="52">
          <cell r="A52" t="str">
            <v>DIR368.03C</v>
          </cell>
          <cell r="B52" t="str">
            <v>Line Transformers - Customer Related</v>
          </cell>
          <cell r="C52" t="str">
            <v>CUS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0.59684801613529559</v>
          </cell>
          <cell r="J52">
            <v>0</v>
          </cell>
          <cell r="K52">
            <v>4.557735497771543E-2</v>
          </cell>
          <cell r="L52">
            <v>0.34598822362781961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1.1586405259169373E-2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</row>
        <row r="53">
          <cell r="A53" t="str">
            <v/>
          </cell>
          <cell r="B53" t="str">
            <v>Historical Test Year Twelve Months ended September 2005</v>
          </cell>
          <cell r="D53">
            <v>1674133.57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999203.3</v>
          </cell>
          <cell r="J53">
            <v>0</v>
          </cell>
          <cell r="K53">
            <v>76302.58</v>
          </cell>
          <cell r="L53">
            <v>579230.5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19397.189999999999</v>
          </cell>
        </row>
        <row r="54">
          <cell r="A54" t="str">
            <v/>
          </cell>
        </row>
        <row r="55">
          <cell r="A55" t="str">
            <v>DIR368.03</v>
          </cell>
          <cell r="B55" t="str">
            <v>Line Transformers</v>
          </cell>
          <cell r="C55" t="str">
            <v>DEM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0.59684801613529559</v>
          </cell>
          <cell r="J55">
            <v>0</v>
          </cell>
          <cell r="K55">
            <v>4.557735497771543E-2</v>
          </cell>
          <cell r="L55">
            <v>0.34598822362781961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1.1586405259169373E-2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</row>
        <row r="56">
          <cell r="A56" t="str">
            <v/>
          </cell>
          <cell r="B56" t="str">
            <v>Historical Test Year Twelve Months ended September 2005</v>
          </cell>
          <cell r="D56">
            <v>1674133.57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999203.3</v>
          </cell>
          <cell r="J56">
            <v>0</v>
          </cell>
          <cell r="K56">
            <v>76302.58</v>
          </cell>
          <cell r="L56">
            <v>579230.5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19397.189999999999</v>
          </cell>
        </row>
        <row r="57">
          <cell r="A57" t="str">
            <v/>
          </cell>
        </row>
        <row r="58">
          <cell r="A58" t="str">
            <v>DIR372.00</v>
          </cell>
          <cell r="B58" t="str">
            <v>Leased Wtr. Htrs.</v>
          </cell>
          <cell r="C58" t="str">
            <v>CUS</v>
          </cell>
          <cell r="E58">
            <v>0.97930401824490343</v>
          </cell>
          <cell r="F58">
            <v>1.8958814267068601E-2</v>
          </cell>
          <cell r="G58">
            <v>1.4320019694091309E-3</v>
          </cell>
          <cell r="H58">
            <v>0</v>
          </cell>
          <cell r="I58">
            <v>2.6661340591658807E-4</v>
          </cell>
          <cell r="J58">
            <v>0</v>
          </cell>
          <cell r="K58">
            <v>3.8552112702224411E-5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</row>
        <row r="59">
          <cell r="A59" t="str">
            <v/>
          </cell>
          <cell r="B59" t="str">
            <v>Historical Test Year Twelve Months ended September 2005</v>
          </cell>
          <cell r="D59">
            <v>2152930</v>
          </cell>
          <cell r="E59">
            <v>2108373</v>
          </cell>
          <cell r="F59">
            <v>40817</v>
          </cell>
          <cell r="G59">
            <v>3083</v>
          </cell>
          <cell r="H59">
            <v>0</v>
          </cell>
          <cell r="I59">
            <v>574</v>
          </cell>
          <cell r="J59">
            <v>0</v>
          </cell>
          <cell r="K59">
            <v>83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</row>
        <row r="60">
          <cell r="A60" t="str">
            <v/>
          </cell>
        </row>
        <row r="61">
          <cell r="A61" t="str">
            <v>DIR373.00</v>
          </cell>
          <cell r="B61" t="str">
            <v>Str. &amp; Signal Systems</v>
          </cell>
          <cell r="C61" t="str">
            <v>CUS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1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</row>
        <row r="62">
          <cell r="A62" t="str">
            <v/>
          </cell>
          <cell r="B62" t="str">
            <v>Historical Test Year Twelve Months ended September 2005</v>
          </cell>
          <cell r="D62">
            <v>1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1</v>
          </cell>
          <cell r="Q62">
            <v>0</v>
          </cell>
          <cell r="R62">
            <v>0</v>
          </cell>
        </row>
        <row r="63">
          <cell r="A63" t="str">
            <v/>
          </cell>
        </row>
        <row r="64">
          <cell r="A64" t="str">
            <v>UNBILLED</v>
          </cell>
          <cell r="B64" t="str">
            <v>Direct Assignment of Unbilled Revenue</v>
          </cell>
          <cell r="C64" t="str">
            <v>CUS</v>
          </cell>
          <cell r="E64">
            <v>0.1537510342389749</v>
          </cell>
          <cell r="F64">
            <v>4.3938485602228128E-2</v>
          </cell>
          <cell r="G64">
            <v>5.1366878715329523E-2</v>
          </cell>
          <cell r="H64">
            <v>3.093847394883123E-2</v>
          </cell>
          <cell r="I64">
            <v>1.9633384133511674E-2</v>
          </cell>
          <cell r="J64">
            <v>1.385459409276363E-4</v>
          </cell>
          <cell r="K64">
            <v>1.7247027412673976E-3</v>
          </cell>
          <cell r="L64">
            <v>7.9735131236671423E-3</v>
          </cell>
          <cell r="M64">
            <v>6.8198268305220593E-3</v>
          </cell>
          <cell r="N64">
            <v>3.9226628788810669E-2</v>
          </cell>
          <cell r="O64">
            <v>0.6402440998204082</v>
          </cell>
          <cell r="P64">
            <v>4.2444261155214179E-3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</row>
        <row r="65">
          <cell r="A65" t="str">
            <v/>
          </cell>
          <cell r="B65" t="str">
            <v>Historical Test Year Twelve Months ended September 2005</v>
          </cell>
          <cell r="D65">
            <v>-772307</v>
          </cell>
          <cell r="E65">
            <v>-118743</v>
          </cell>
          <cell r="F65">
            <v>-33934</v>
          </cell>
          <cell r="G65">
            <v>-39671</v>
          </cell>
          <cell r="H65">
            <v>-23894</v>
          </cell>
          <cell r="I65">
            <v>-15163</v>
          </cell>
          <cell r="J65">
            <v>-107</v>
          </cell>
          <cell r="K65">
            <v>-1332</v>
          </cell>
          <cell r="L65">
            <v>-6158</v>
          </cell>
          <cell r="M65">
            <v>-5267</v>
          </cell>
          <cell r="N65">
            <v>-30295</v>
          </cell>
          <cell r="O65">
            <v>-494465</v>
          </cell>
          <cell r="P65">
            <v>-3278</v>
          </cell>
          <cell r="Q65">
            <v>0</v>
          </cell>
          <cell r="R65">
            <v>0</v>
          </cell>
        </row>
        <row r="66">
          <cell r="A66" t="str">
            <v/>
          </cell>
        </row>
        <row r="67">
          <cell r="A67" t="str">
            <v>PROFORMA</v>
          </cell>
          <cell r="B67" t="str">
            <v>Proforma Revenue</v>
          </cell>
          <cell r="C67" t="str">
            <v>CUS</v>
          </cell>
          <cell r="E67">
            <v>0.54023264276228622</v>
          </cell>
          <cell r="F67">
            <v>0.1223348905308808</v>
          </cell>
          <cell r="G67">
            <v>0.14147065370057785</v>
          </cell>
          <cell r="H67">
            <v>8.3041137924974806E-2</v>
          </cell>
          <cell r="I67">
            <v>5.4191536612645766E-2</v>
          </cell>
          <cell r="J67">
            <v>1.6303854456289625E-4</v>
          </cell>
          <cell r="K67">
            <v>7.5165275419861559E-3</v>
          </cell>
          <cell r="L67">
            <v>1.9828441954852585E-2</v>
          </cell>
          <cell r="M67">
            <v>1.7563570344598475E-2</v>
          </cell>
          <cell r="N67">
            <v>5.4913096780014417E-4</v>
          </cell>
          <cell r="O67">
            <v>3.3542976835472037E-3</v>
          </cell>
          <cell r="P67">
            <v>8.48064221120454E-3</v>
          </cell>
          <cell r="Q67">
            <v>9.8670778235148446E-4</v>
          </cell>
          <cell r="R67">
            <v>2.8678143773105247E-4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</row>
        <row r="68">
          <cell r="A68" t="str">
            <v/>
          </cell>
          <cell r="B68" t="str">
            <v>Historical Test Year Twelve Months ended September 2005</v>
          </cell>
          <cell r="D68">
            <v>1616820125</v>
          </cell>
          <cell r="E68">
            <v>873459009</v>
          </cell>
          <cell r="F68">
            <v>197793513</v>
          </cell>
          <cell r="G68">
            <v>228732600</v>
          </cell>
          <cell r="H68">
            <v>134262583</v>
          </cell>
          <cell r="I68">
            <v>87617967</v>
          </cell>
          <cell r="J68">
            <v>263604</v>
          </cell>
          <cell r="K68">
            <v>12152873</v>
          </cell>
          <cell r="L68">
            <v>32059024</v>
          </cell>
          <cell r="M68">
            <v>28397134</v>
          </cell>
          <cell r="N68">
            <v>887846</v>
          </cell>
          <cell r="O68">
            <v>5423296</v>
          </cell>
          <cell r="P68">
            <v>13711673</v>
          </cell>
          <cell r="Q68">
            <v>1595329</v>
          </cell>
          <cell r="R68">
            <v>463674</v>
          </cell>
        </row>
        <row r="69">
          <cell r="A69" t="str">
            <v/>
          </cell>
        </row>
        <row r="70">
          <cell r="A70" t="str">
            <v>DIR451.02</v>
          </cell>
          <cell r="B70" t="str">
            <v>Seasonal Svc. Chgs.</v>
          </cell>
          <cell r="C70" t="str">
            <v>CUS</v>
          </cell>
          <cell r="E70">
            <v>0.66666666666666663</v>
          </cell>
          <cell r="F70">
            <v>0</v>
          </cell>
          <cell r="G70">
            <v>0.33333333333333331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</row>
        <row r="71">
          <cell r="A71" t="str">
            <v/>
          </cell>
          <cell r="B71" t="str">
            <v>Historical Test Year Twelve Months ended September 2005</v>
          </cell>
          <cell r="D71">
            <v>15</v>
          </cell>
          <cell r="E71">
            <v>10</v>
          </cell>
          <cell r="F71">
            <v>0</v>
          </cell>
          <cell r="G71">
            <v>5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</row>
        <row r="72">
          <cell r="A72" t="str">
            <v/>
          </cell>
        </row>
        <row r="73">
          <cell r="A73" t="str">
            <v>DIR454.04</v>
          </cell>
          <cell r="B73" t="str">
            <v>Equip. (Transf.) Rentals</v>
          </cell>
          <cell r="C73" t="str">
            <v>CUS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0.18608247472875239</v>
          </cell>
          <cell r="J73">
            <v>0</v>
          </cell>
          <cell r="K73">
            <v>7.379199687406481E-3</v>
          </cell>
          <cell r="L73">
            <v>2.9581580722156012E-2</v>
          </cell>
          <cell r="M73">
            <v>0.37268792038131571</v>
          </cell>
          <cell r="N73">
            <v>0</v>
          </cell>
          <cell r="O73">
            <v>0.40280687371579604</v>
          </cell>
          <cell r="P73">
            <v>0</v>
          </cell>
          <cell r="Q73">
            <v>0</v>
          </cell>
          <cell r="R73">
            <v>1.4619507645733426E-3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</row>
        <row r="74">
          <cell r="A74" t="str">
            <v/>
          </cell>
          <cell r="B74" t="str">
            <v>Historical Test Year Twelve Months ended September 2005</v>
          </cell>
          <cell r="D74">
            <v>2341392.12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435692.04</v>
          </cell>
          <cell r="J74">
            <v>0</v>
          </cell>
          <cell r="K74">
            <v>17277.599999999999</v>
          </cell>
          <cell r="L74">
            <v>69262.080000000002</v>
          </cell>
          <cell r="M74">
            <v>872608.56</v>
          </cell>
          <cell r="N74">
            <v>0</v>
          </cell>
          <cell r="O74">
            <v>943128.84</v>
          </cell>
          <cell r="P74">
            <v>0</v>
          </cell>
          <cell r="Q74">
            <v>0</v>
          </cell>
          <cell r="R74">
            <v>3423</v>
          </cell>
        </row>
        <row r="75">
          <cell r="A75" t="str">
            <v/>
          </cell>
        </row>
        <row r="76">
          <cell r="A76" t="str">
            <v>DIR451.05</v>
          </cell>
          <cell r="B76" t="str">
            <v>Water Htr. Rentals</v>
          </cell>
          <cell r="C76" t="str">
            <v>CUS</v>
          </cell>
          <cell r="E76">
            <v>0.88884733624138956</v>
          </cell>
          <cell r="F76">
            <v>0.10182153912342941</v>
          </cell>
          <cell r="G76">
            <v>7.6917606525047219E-3</v>
          </cell>
          <cell r="H76">
            <v>0</v>
          </cell>
          <cell r="I76">
            <v>1.4329176928539154E-3</v>
          </cell>
          <cell r="J76">
            <v>0</v>
          </cell>
          <cell r="K76">
            <v>2.0644628982228634E-4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</row>
        <row r="77">
          <cell r="A77" t="str">
            <v/>
          </cell>
          <cell r="B77" t="str">
            <v>Historical Test Year Twelve Months ended September 2005</v>
          </cell>
          <cell r="D77">
            <v>56528.020000000004</v>
          </cell>
          <cell r="E77">
            <v>50244.78</v>
          </cell>
          <cell r="F77">
            <v>5755.77</v>
          </cell>
          <cell r="G77">
            <v>434.8</v>
          </cell>
          <cell r="H77">
            <v>0</v>
          </cell>
          <cell r="I77">
            <v>81</v>
          </cell>
          <cell r="J77">
            <v>0</v>
          </cell>
          <cell r="K77">
            <v>11.67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</row>
        <row r="78">
          <cell r="A78" t="str">
            <v/>
          </cell>
        </row>
        <row r="79">
          <cell r="A79" t="str">
            <v>OH_NCP</v>
          </cell>
          <cell r="B79" t="str">
            <v>Allocate Overhead Lines - 12 NCP</v>
          </cell>
          <cell r="C79" t="str">
            <v>DEM</v>
          </cell>
          <cell r="E79">
            <v>0.67850441517067683</v>
          </cell>
          <cell r="F79">
            <v>0.1193320644177162</v>
          </cell>
          <cell r="G79">
            <v>9.9606983278469105E-2</v>
          </cell>
          <cell r="H79">
            <v>3.8059754740595461E-2</v>
          </cell>
          <cell r="I79">
            <v>4.1890607131768585E-2</v>
          </cell>
          <cell r="J79">
            <v>1.4926150268150023E-3</v>
          </cell>
          <cell r="K79">
            <v>1.5026429313879196E-2</v>
          </cell>
          <cell r="L79">
            <v>1.0895704007112099E-3</v>
          </cell>
          <cell r="M79">
            <v>0</v>
          </cell>
          <cell r="N79">
            <v>8.6779943419476879E-6</v>
          </cell>
          <cell r="O79">
            <v>0</v>
          </cell>
          <cell r="P79">
            <v>4.398778909773928E-3</v>
          </cell>
          <cell r="Q79">
            <v>0</v>
          </cell>
          <cell r="R79">
            <v>5.9010361525244277E-4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</row>
        <row r="80">
          <cell r="A80" t="str">
            <v/>
          </cell>
          <cell r="B80" t="str">
            <v>Historical Test Year Twelve Months ended September 2005</v>
          </cell>
          <cell r="D80">
            <v>10371.060000000001</v>
          </cell>
          <cell r="E80">
            <v>7036.81</v>
          </cell>
          <cell r="F80">
            <v>1237.5999999999999</v>
          </cell>
          <cell r="G80">
            <v>1033.03</v>
          </cell>
          <cell r="H80">
            <v>394.72</v>
          </cell>
          <cell r="I80">
            <v>434.45</v>
          </cell>
          <cell r="J80">
            <v>15.48</v>
          </cell>
          <cell r="K80">
            <v>155.84</v>
          </cell>
          <cell r="L80">
            <v>11.3</v>
          </cell>
          <cell r="M80">
            <v>0</v>
          </cell>
          <cell r="N80">
            <v>0.09</v>
          </cell>
          <cell r="O80">
            <v>0</v>
          </cell>
          <cell r="P80">
            <v>45.62</v>
          </cell>
          <cell r="Q80">
            <v>0</v>
          </cell>
          <cell r="R80">
            <v>6.12</v>
          </cell>
        </row>
        <row r="81">
          <cell r="A81" t="str">
            <v/>
          </cell>
        </row>
        <row r="82">
          <cell r="A82" t="str">
            <v>UG_NCP</v>
          </cell>
          <cell r="B82" t="str">
            <v>Allocate Underground Lines - 12 NCP</v>
          </cell>
          <cell r="C82" t="str">
            <v>DEM</v>
          </cell>
          <cell r="E82">
            <v>0.66860465116279089</v>
          </cell>
          <cell r="F82">
            <v>0.11270310970228871</v>
          </cell>
          <cell r="G82">
            <v>0.10752795570990165</v>
          </cell>
          <cell r="H82">
            <v>5.0724192280843489E-2</v>
          </cell>
          <cell r="I82">
            <v>3.3557827818291183E-2</v>
          </cell>
          <cell r="J82">
            <v>4.2586633065666839E-4</v>
          </cell>
          <cell r="K82">
            <v>1.5545218662604108E-2</v>
          </cell>
          <cell r="L82">
            <v>5.3211339459369282E-3</v>
          </cell>
          <cell r="M82">
            <v>0</v>
          </cell>
          <cell r="N82">
            <v>1.1085695720701935E-4</v>
          </cell>
          <cell r="O82">
            <v>0</v>
          </cell>
          <cell r="P82">
            <v>5.2179601441799004E-3</v>
          </cell>
          <cell r="Q82">
            <v>0</v>
          </cell>
          <cell r="R82">
            <v>2.6122728529970893E-4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</row>
        <row r="83">
          <cell r="A83" t="str">
            <v/>
          </cell>
          <cell r="B83" t="str">
            <v>Historical Test Year Twelve Months ended September 2005</v>
          </cell>
          <cell r="D83">
            <v>9110.8399999999983</v>
          </cell>
          <cell r="E83">
            <v>6091.55</v>
          </cell>
          <cell r="F83">
            <v>1026.82</v>
          </cell>
          <cell r="G83">
            <v>979.67000000000007</v>
          </cell>
          <cell r="H83">
            <v>462.14</v>
          </cell>
          <cell r="I83">
            <v>305.74</v>
          </cell>
          <cell r="J83">
            <v>3.88</v>
          </cell>
          <cell r="K83">
            <v>141.63</v>
          </cell>
          <cell r="L83">
            <v>48.48</v>
          </cell>
          <cell r="M83">
            <v>0</v>
          </cell>
          <cell r="N83">
            <v>1.01</v>
          </cell>
          <cell r="O83">
            <v>0</v>
          </cell>
          <cell r="P83">
            <v>47.54</v>
          </cell>
          <cell r="Q83">
            <v>0</v>
          </cell>
          <cell r="R83">
            <v>2.38</v>
          </cell>
        </row>
        <row r="84">
          <cell r="A84" t="str">
            <v/>
          </cell>
        </row>
        <row r="85">
          <cell r="A85" t="str">
            <v>DIR235.00</v>
          </cell>
          <cell r="B85" t="str">
            <v>Customer Deposits</v>
          </cell>
          <cell r="C85" t="str">
            <v>CUS</v>
          </cell>
          <cell r="E85">
            <v>0.80262092099597404</v>
          </cell>
          <cell r="F85">
            <v>0.12226930454285714</v>
          </cell>
          <cell r="G85">
            <v>5.1959679991550198E-2</v>
          </cell>
          <cell r="H85">
            <v>1.2335830518469927E-2</v>
          </cell>
          <cell r="I85">
            <v>1.0814263951148656E-2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</row>
        <row r="86">
          <cell r="A86" t="str">
            <v/>
          </cell>
          <cell r="B86" t="str">
            <v>Historical Test Year Twelve Months ended September 2005</v>
          </cell>
          <cell r="D86">
            <v>8634522</v>
          </cell>
          <cell r="E86">
            <v>6930248</v>
          </cell>
          <cell r="F86">
            <v>1055737</v>
          </cell>
          <cell r="G86">
            <v>448647</v>
          </cell>
          <cell r="H86">
            <v>106514</v>
          </cell>
          <cell r="I86">
            <v>93376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</row>
        <row r="87">
          <cell r="A87" t="str">
            <v/>
          </cell>
        </row>
        <row r="88">
          <cell r="A88" t="str">
            <v>RESID</v>
          </cell>
          <cell r="B88" t="str">
            <v>Residential Allocation Only</v>
          </cell>
          <cell r="C88" t="str">
            <v>CUS</v>
          </cell>
          <cell r="E88">
            <v>1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</row>
        <row r="89">
          <cell r="A89" t="str">
            <v/>
          </cell>
          <cell r="B89" t="str">
            <v>Historical Test Year Twelve Months ended September 2005</v>
          </cell>
          <cell r="D89">
            <v>1</v>
          </cell>
          <cell r="E89">
            <v>1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</row>
        <row r="90">
          <cell r="A90" t="str">
            <v/>
          </cell>
        </row>
        <row r="91">
          <cell r="A91" t="str">
            <v>PROFORMA_RETAIL</v>
          </cell>
          <cell r="B91" t="str">
            <v>Proforma Retail Revenue - No Transportation</v>
          </cell>
          <cell r="C91" t="str">
            <v>CUS</v>
          </cell>
          <cell r="E91">
            <v>0.54304393662276029</v>
          </cell>
          <cell r="F91">
            <v>0.12297150390713425</v>
          </cell>
          <cell r="G91">
            <v>0.14220684686756624</v>
          </cell>
          <cell r="H91">
            <v>8.3473272199611703E-2</v>
          </cell>
          <cell r="I91">
            <v>5.4473541664006239E-2</v>
          </cell>
          <cell r="J91">
            <v>1.6388697396732226E-4</v>
          </cell>
          <cell r="K91">
            <v>7.5556424825843826E-3</v>
          </cell>
          <cell r="L91">
            <v>1.9931626347497608E-2</v>
          </cell>
          <cell r="M91">
            <v>1.7654968667412337E-2</v>
          </cell>
          <cell r="N91">
            <v>0</v>
          </cell>
          <cell r="O91">
            <v>0</v>
          </cell>
          <cell r="P91">
            <v>8.5247742674596574E-3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</row>
        <row r="92">
          <cell r="A92" t="str">
            <v/>
          </cell>
          <cell r="B92" t="str">
            <v>Historical Test Year Twelve Months ended September 2005</v>
          </cell>
          <cell r="D92">
            <v>1608449980</v>
          </cell>
          <cell r="E92">
            <v>873459009</v>
          </cell>
          <cell r="F92">
            <v>197793513</v>
          </cell>
          <cell r="G92">
            <v>228732600</v>
          </cell>
          <cell r="H92">
            <v>134262583</v>
          </cell>
          <cell r="I92">
            <v>87617967</v>
          </cell>
          <cell r="J92">
            <v>263604</v>
          </cell>
          <cell r="K92">
            <v>12152873</v>
          </cell>
          <cell r="L92">
            <v>32059024</v>
          </cell>
          <cell r="M92">
            <v>28397134</v>
          </cell>
          <cell r="N92">
            <v>0</v>
          </cell>
          <cell r="O92">
            <v>0</v>
          </cell>
          <cell r="P92">
            <v>13711673</v>
          </cell>
          <cell r="Q92">
            <v>0</v>
          </cell>
          <cell r="R92">
            <v>0</v>
          </cell>
        </row>
        <row r="93">
          <cell r="A93" t="str">
            <v/>
          </cell>
        </row>
        <row r="94">
          <cell r="A94" t="str">
            <v>OH_TFMRC</v>
          </cell>
          <cell r="B94" t="str">
            <v>Allocate Overhead Transformers</v>
          </cell>
          <cell r="C94" t="str">
            <v>CUS</v>
          </cell>
          <cell r="E94">
            <v>0.83789404821706592</v>
          </cell>
          <cell r="F94">
            <v>0.13766780913971724</v>
          </cell>
          <cell r="G94">
            <v>2.3098181861595655E-2</v>
          </cell>
          <cell r="H94">
            <v>2.7852109380830493E-4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1.061439687812837E-3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</row>
        <row r="95">
          <cell r="A95" t="str">
            <v/>
          </cell>
          <cell r="B95" t="str">
            <v>Historical Test Year Twelve Months ended September 2005</v>
          </cell>
          <cell r="D95">
            <v>235199421</v>
          </cell>
          <cell r="E95">
            <v>197072195</v>
          </cell>
          <cell r="F95">
            <v>32379389</v>
          </cell>
          <cell r="G95">
            <v>5432679</v>
          </cell>
          <cell r="H95">
            <v>65508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249650</v>
          </cell>
          <cell r="Q95">
            <v>0</v>
          </cell>
          <cell r="R95">
            <v>0</v>
          </cell>
        </row>
        <row r="96">
          <cell r="A96" t="str">
            <v/>
          </cell>
        </row>
        <row r="97">
          <cell r="A97" t="str">
            <v>OH_TFMR</v>
          </cell>
          <cell r="B97" t="str">
            <v>Allocate Overhead Transformers</v>
          </cell>
          <cell r="C97" t="str">
            <v>DEM</v>
          </cell>
          <cell r="E97">
            <v>0.83789404821706592</v>
          </cell>
          <cell r="F97">
            <v>0.13766780913971724</v>
          </cell>
          <cell r="G97">
            <v>2.3098181861595655E-2</v>
          </cell>
          <cell r="H97">
            <v>2.7852109380830493E-4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1.061439687812837E-3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</row>
        <row r="98">
          <cell r="A98" t="str">
            <v/>
          </cell>
          <cell r="B98" t="str">
            <v>Historical Test Year Twelve Months ended September 2005</v>
          </cell>
          <cell r="D98">
            <v>235199421</v>
          </cell>
          <cell r="E98">
            <v>197072195</v>
          </cell>
          <cell r="F98">
            <v>32379389</v>
          </cell>
          <cell r="G98">
            <v>5432679</v>
          </cell>
          <cell r="H98">
            <v>65508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249650</v>
          </cell>
          <cell r="Q98">
            <v>0</v>
          </cell>
          <cell r="R98">
            <v>0</v>
          </cell>
        </row>
        <row r="99">
          <cell r="A99" t="str">
            <v/>
          </cell>
        </row>
        <row r="100">
          <cell r="A100" t="str">
            <v>UG_TFMRC</v>
          </cell>
          <cell r="B100" t="str">
            <v>Allocate Underground Transformers</v>
          </cell>
          <cell r="C100" t="str">
            <v>CUS</v>
          </cell>
          <cell r="E100">
            <v>0.63241112403193611</v>
          </cell>
          <cell r="F100">
            <v>0.17588735914830722</v>
          </cell>
          <cell r="G100">
            <v>0.149112597009986</v>
          </cell>
          <cell r="H100">
            <v>3.9865203927957484E-2</v>
          </cell>
          <cell r="I100">
            <v>0</v>
          </cell>
          <cell r="J100">
            <v>0</v>
          </cell>
          <cell r="K100">
            <v>0</v>
          </cell>
          <cell r="L100">
            <v>2.3679182100649074E-3</v>
          </cell>
          <cell r="M100">
            <v>0</v>
          </cell>
          <cell r="N100">
            <v>0</v>
          </cell>
          <cell r="O100">
            <v>0</v>
          </cell>
          <cell r="P100">
            <v>2.3956549961804866E-4</v>
          </cell>
          <cell r="Q100">
            <v>0</v>
          </cell>
          <cell r="R100">
            <v>1.1623217213027623E-4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</row>
        <row r="101">
          <cell r="A101" t="str">
            <v/>
          </cell>
          <cell r="B101" t="str">
            <v>Historical Test Year Twelve Months ended September 2005</v>
          </cell>
          <cell r="D101">
            <v>208135145</v>
          </cell>
          <cell r="E101">
            <v>131626981</v>
          </cell>
          <cell r="F101">
            <v>36608341</v>
          </cell>
          <cell r="G101">
            <v>31035572</v>
          </cell>
          <cell r="H101">
            <v>8297350</v>
          </cell>
          <cell r="I101">
            <v>0</v>
          </cell>
          <cell r="J101">
            <v>0</v>
          </cell>
          <cell r="K101">
            <v>0</v>
          </cell>
          <cell r="L101">
            <v>492847</v>
          </cell>
          <cell r="M101">
            <v>0</v>
          </cell>
          <cell r="N101">
            <v>0</v>
          </cell>
          <cell r="O101">
            <v>0</v>
          </cell>
          <cell r="P101">
            <v>49862</v>
          </cell>
          <cell r="Q101">
            <v>0</v>
          </cell>
          <cell r="R101">
            <v>24192</v>
          </cell>
        </row>
        <row r="102">
          <cell r="A102" t="str">
            <v/>
          </cell>
        </row>
        <row r="103">
          <cell r="A103" t="str">
            <v>UG_TFMR</v>
          </cell>
          <cell r="B103" t="str">
            <v>Allocate Underground Transformers</v>
          </cell>
          <cell r="C103" t="str">
            <v>DEM</v>
          </cell>
          <cell r="E103">
            <v>0.63241112403193611</v>
          </cell>
          <cell r="F103">
            <v>0.17588735914830722</v>
          </cell>
          <cell r="G103">
            <v>0.149112597009986</v>
          </cell>
          <cell r="H103">
            <v>3.9865203927957484E-2</v>
          </cell>
          <cell r="I103">
            <v>0</v>
          </cell>
          <cell r="J103">
            <v>0</v>
          </cell>
          <cell r="K103">
            <v>0</v>
          </cell>
          <cell r="L103">
            <v>2.3679182100649074E-3</v>
          </cell>
          <cell r="M103">
            <v>0</v>
          </cell>
          <cell r="N103">
            <v>0</v>
          </cell>
          <cell r="O103">
            <v>0</v>
          </cell>
          <cell r="P103">
            <v>2.3956549961804866E-4</v>
          </cell>
          <cell r="Q103">
            <v>0</v>
          </cell>
          <cell r="R103">
            <v>1.1623217213027623E-4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</row>
        <row r="104">
          <cell r="A104" t="str">
            <v/>
          </cell>
          <cell r="B104" t="str">
            <v>Historical Test Year Twelve Months ended September 2005</v>
          </cell>
          <cell r="D104">
            <v>208135145</v>
          </cell>
          <cell r="E104">
            <v>131626981</v>
          </cell>
          <cell r="F104">
            <v>36608341</v>
          </cell>
          <cell r="G104">
            <v>31035572</v>
          </cell>
          <cell r="H104">
            <v>8297350</v>
          </cell>
          <cell r="I104">
            <v>0</v>
          </cell>
          <cell r="J104">
            <v>0</v>
          </cell>
          <cell r="K104">
            <v>0</v>
          </cell>
          <cell r="L104">
            <v>492847</v>
          </cell>
          <cell r="M104">
            <v>0</v>
          </cell>
          <cell r="N104">
            <v>0</v>
          </cell>
          <cell r="O104">
            <v>0</v>
          </cell>
          <cell r="P104">
            <v>49862</v>
          </cell>
          <cell r="Q104">
            <v>0</v>
          </cell>
          <cell r="R104">
            <v>24192</v>
          </cell>
        </row>
        <row r="105">
          <cell r="A105" t="str">
            <v/>
          </cell>
        </row>
        <row r="106">
          <cell r="A106" t="str">
            <v>DIR108.09</v>
          </cell>
          <cell r="B106" t="str">
            <v>Dist Accum Depr - Subs &amp; Lines</v>
          </cell>
          <cell r="C106" t="str">
            <v>DEM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5.2637416600764637E-3</v>
          </cell>
          <cell r="J106">
            <v>0</v>
          </cell>
          <cell r="K106">
            <v>0</v>
          </cell>
          <cell r="L106">
            <v>0.44453099339040236</v>
          </cell>
          <cell r="M106">
            <v>0.23934085332917032</v>
          </cell>
          <cell r="N106">
            <v>0</v>
          </cell>
          <cell r="O106">
            <v>0.28983347232394158</v>
          </cell>
          <cell r="P106">
            <v>0</v>
          </cell>
          <cell r="Q106">
            <v>1.9024591142274214E-2</v>
          </cell>
          <cell r="R106">
            <v>2.0063481541350214E-3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</row>
        <row r="107">
          <cell r="A107" t="str">
            <v/>
          </cell>
          <cell r="B107" t="str">
            <v>Historical Test Year Twelve Months ended September 2005</v>
          </cell>
          <cell r="D107">
            <v>-15399122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-81057</v>
          </cell>
          <cell r="J107">
            <v>0</v>
          </cell>
          <cell r="K107">
            <v>0</v>
          </cell>
          <cell r="L107">
            <v>-6845387</v>
          </cell>
          <cell r="M107">
            <v>-3685639</v>
          </cell>
          <cell r="N107">
            <v>0</v>
          </cell>
          <cell r="O107">
            <v>-4463181</v>
          </cell>
          <cell r="P107">
            <v>0</v>
          </cell>
          <cell r="Q107">
            <v>-292962</v>
          </cell>
          <cell r="R107">
            <v>-30896</v>
          </cell>
        </row>
        <row r="108">
          <cell r="A108" t="str">
            <v/>
          </cell>
        </row>
        <row r="109">
          <cell r="A109" t="str">
            <v>DIR451.06</v>
          </cell>
          <cell r="B109" t="str">
            <v>Acct. Svc. Chgs. Rev.</v>
          </cell>
          <cell r="C109" t="str">
            <v>CUS</v>
          </cell>
          <cell r="E109">
            <v>0.91815628370642788</v>
          </cell>
          <cell r="F109">
            <v>7.8816257864066236E-2</v>
          </cell>
          <cell r="G109">
            <v>2.8095285425570687E-3</v>
          </cell>
          <cell r="H109">
            <v>1.7817240757306358E-4</v>
          </cell>
          <cell r="I109">
            <v>3.9021229757737065E-5</v>
          </cell>
          <cell r="J109">
            <v>0</v>
          </cell>
          <cell r="K109">
            <v>0</v>
          </cell>
          <cell r="L109">
            <v>0</v>
          </cell>
          <cell r="M109">
            <v>4.4174977084230635E-6</v>
          </cell>
          <cell r="N109">
            <v>0</v>
          </cell>
          <cell r="O109">
            <v>0</v>
          </cell>
          <cell r="P109">
            <v>-3.6812480903525531E-6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</row>
        <row r="110">
          <cell r="A110" t="str">
            <v/>
          </cell>
          <cell r="B110" t="str">
            <v>Historical Test Year Twelve Months ended September 2005</v>
          </cell>
          <cell r="D110">
            <v>1358235</v>
          </cell>
          <cell r="E110">
            <v>1247072</v>
          </cell>
          <cell r="F110">
            <v>107051</v>
          </cell>
          <cell r="G110">
            <v>3816</v>
          </cell>
          <cell r="H110">
            <v>242</v>
          </cell>
          <cell r="I110">
            <v>53</v>
          </cell>
          <cell r="J110">
            <v>0</v>
          </cell>
          <cell r="K110">
            <v>0</v>
          </cell>
          <cell r="L110">
            <v>0</v>
          </cell>
          <cell r="M110">
            <v>6</v>
          </cell>
          <cell r="N110">
            <v>0</v>
          </cell>
          <cell r="O110">
            <v>0</v>
          </cell>
          <cell r="P110">
            <v>-5</v>
          </cell>
          <cell r="Q110">
            <v>0</v>
          </cell>
          <cell r="R110">
            <v>0</v>
          </cell>
        </row>
        <row r="111">
          <cell r="A111" t="str">
            <v/>
          </cell>
        </row>
        <row r="112">
          <cell r="A112" t="str">
            <v>SEC24</v>
          </cell>
          <cell r="B112" t="str">
            <v>Secondary Schedule 24 Only</v>
          </cell>
          <cell r="C112" t="str">
            <v>CUS</v>
          </cell>
          <cell r="E112">
            <v>0</v>
          </cell>
          <cell r="F112">
            <v>1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</row>
        <row r="113">
          <cell r="A113" t="str">
            <v/>
          </cell>
          <cell r="B113" t="str">
            <v>Historical Test Year Twelve Months ended September 2005</v>
          </cell>
          <cell r="D113">
            <v>1</v>
          </cell>
          <cell r="E113">
            <v>0</v>
          </cell>
          <cell r="F113">
            <v>1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</row>
        <row r="114">
          <cell r="A114" t="str">
            <v/>
          </cell>
        </row>
        <row r="115">
          <cell r="A115" t="str">
            <v>DEM_1A</v>
          </cell>
          <cell r="B115" t="str">
            <v>200 CP Demand Excl. Interruptible</v>
          </cell>
          <cell r="C115" t="str">
            <v>DEM</v>
          </cell>
          <cell r="E115">
            <v>0.55501262252979222</v>
          </cell>
          <cell r="F115">
            <v>0.11227872654301817</v>
          </cell>
          <cell r="G115">
            <v>0.11965556518921859</v>
          </cell>
          <cell r="H115">
            <v>6.6026286390319502E-2</v>
          </cell>
          <cell r="I115">
            <v>4.6979481955364506E-2</v>
          </cell>
          <cell r="J115">
            <v>7.4593892202377206E-7</v>
          </cell>
          <cell r="K115">
            <v>0</v>
          </cell>
          <cell r="L115">
            <v>1.5916844718143249E-2</v>
          </cell>
          <cell r="M115">
            <v>1.3775005426705659E-2</v>
          </cell>
          <cell r="N115">
            <v>3.466378170644469E-3</v>
          </cell>
          <cell r="O115">
            <v>5.8868256494579385E-2</v>
          </cell>
          <cell r="P115">
            <v>3.4430054177543908E-3</v>
          </cell>
          <cell r="Q115">
            <v>4.1993874846864955E-3</v>
          </cell>
          <cell r="R115">
            <v>3.7769374085136991E-4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</row>
        <row r="116">
          <cell r="A116" t="str">
            <v/>
          </cell>
          <cell r="B116" t="str">
            <v>Historical Test Year Twelve Months ended September 2005</v>
          </cell>
          <cell r="D116">
            <v>4021777</v>
          </cell>
          <cell r="E116">
            <v>2232137</v>
          </cell>
          <cell r="F116">
            <v>451560</v>
          </cell>
          <cell r="G116">
            <v>481228</v>
          </cell>
          <cell r="H116">
            <v>265543</v>
          </cell>
          <cell r="I116">
            <v>188941</v>
          </cell>
          <cell r="J116">
            <v>3</v>
          </cell>
          <cell r="K116">
            <v>0</v>
          </cell>
          <cell r="L116">
            <v>64014</v>
          </cell>
          <cell r="M116">
            <v>55400</v>
          </cell>
          <cell r="N116">
            <v>13941</v>
          </cell>
          <cell r="O116">
            <v>236755</v>
          </cell>
          <cell r="P116">
            <v>13847</v>
          </cell>
          <cell r="Q116">
            <v>16889</v>
          </cell>
          <cell r="R116">
            <v>1519</v>
          </cell>
        </row>
        <row r="117">
          <cell r="A117" t="str">
            <v/>
          </cell>
        </row>
        <row r="118">
          <cell r="A118" t="str">
            <v>DEM_12CP</v>
          </cell>
          <cell r="B118" t="str">
            <v>12 Monthly CP Demand</v>
          </cell>
          <cell r="C118" t="str">
            <v>DEM</v>
          </cell>
          <cell r="E118">
            <v>0.52186887011442418</v>
          </cell>
          <cell r="F118">
            <v>0.11015252524075382</v>
          </cell>
          <cell r="G118">
            <v>0.13078093354233808</v>
          </cell>
          <cell r="H118">
            <v>6.9672550184117818E-2</v>
          </cell>
          <cell r="I118">
            <v>5.2520689205552536E-2</v>
          </cell>
          <cell r="J118">
            <v>8.7952623439857886E-7</v>
          </cell>
          <cell r="K118">
            <v>1.7700025704154201E-2</v>
          </cell>
          <cell r="L118">
            <v>1.6314991766535038E-2</v>
          </cell>
          <cell r="M118">
            <v>1.4606512056215798E-2</v>
          </cell>
          <cell r="N118">
            <v>3.3690252408637563E-3</v>
          </cell>
          <cell r="O118">
            <v>5.4951919598988812E-2</v>
          </cell>
          <cell r="P118">
            <v>3.8584815903065653E-3</v>
          </cell>
          <cell r="Q118">
            <v>3.8844276142213237E-3</v>
          </cell>
          <cell r="R118">
            <v>3.1816861529368592E-4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</row>
        <row r="119">
          <cell r="A119" t="str">
            <v/>
          </cell>
          <cell r="B119" t="str">
            <v>Historical Test Year Twelve Months ended September 2005</v>
          </cell>
          <cell r="D119">
            <v>4547903</v>
          </cell>
          <cell r="E119">
            <v>2373409</v>
          </cell>
          <cell r="F119">
            <v>500963</v>
          </cell>
          <cell r="G119">
            <v>594779</v>
          </cell>
          <cell r="H119">
            <v>316864</v>
          </cell>
          <cell r="I119">
            <v>238859</v>
          </cell>
          <cell r="J119">
            <v>4</v>
          </cell>
          <cell r="K119">
            <v>80498</v>
          </cell>
          <cell r="L119">
            <v>74199</v>
          </cell>
          <cell r="M119">
            <v>66429</v>
          </cell>
          <cell r="N119">
            <v>15322</v>
          </cell>
          <cell r="O119">
            <v>249916</v>
          </cell>
          <cell r="P119">
            <v>17548</v>
          </cell>
          <cell r="Q119">
            <v>17666</v>
          </cell>
          <cell r="R119">
            <v>1447</v>
          </cell>
        </row>
        <row r="120">
          <cell r="A120" t="str">
            <v/>
          </cell>
        </row>
        <row r="121">
          <cell r="A121" t="str">
            <v>BPAX</v>
          </cell>
          <cell r="B121" t="str">
            <v>BPA Residential Exchange kWh</v>
          </cell>
          <cell r="C121" t="str">
            <v>NRG</v>
          </cell>
          <cell r="E121">
            <v>0.95103584675056285</v>
          </cell>
          <cell r="F121">
            <v>2.5916994088286835E-2</v>
          </cell>
          <cell r="G121">
            <v>1.7676337029349256E-2</v>
          </cell>
          <cell r="H121">
            <v>1.9693832800008583E-3</v>
          </cell>
          <cell r="I121">
            <v>2.6419381960398379E-3</v>
          </cell>
          <cell r="J121">
            <v>5.5009468573624372E-4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2.094059700241021E-4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</row>
        <row r="122">
          <cell r="A122" t="str">
            <v/>
          </cell>
          <cell r="B122" t="str">
            <v>Historical Test Year Twelve Months ended September 2005</v>
          </cell>
          <cell r="D122">
            <v>10675980249</v>
          </cell>
          <cell r="E122">
            <v>10153239916</v>
          </cell>
          <cell r="F122">
            <v>276689317</v>
          </cell>
          <cell r="G122">
            <v>188712225</v>
          </cell>
          <cell r="H122">
            <v>21025097</v>
          </cell>
          <cell r="I122">
            <v>28205280</v>
          </cell>
          <cell r="J122">
            <v>5872800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2235614</v>
          </cell>
          <cell r="Q122">
            <v>0</v>
          </cell>
          <cell r="R122">
            <v>0</v>
          </cell>
        </row>
        <row r="123">
          <cell r="A123" t="str">
            <v/>
          </cell>
        </row>
        <row r="124">
          <cell r="A124" t="str">
            <v>DIR_RESALE</v>
          </cell>
          <cell r="B124" t="str">
            <v>Firm Resale Allocation Only Excise Tax</v>
          </cell>
          <cell r="C124" t="str">
            <v>CUS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0.69679229155294187</v>
          </cell>
          <cell r="R124">
            <v>0.30320770844705813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</row>
        <row r="125">
          <cell r="A125" t="str">
            <v/>
          </cell>
          <cell r="B125" t="str">
            <v>Historical Test Year Twelve Months ended September 2005</v>
          </cell>
          <cell r="D125">
            <v>38525.01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26843.93</v>
          </cell>
          <cell r="R125">
            <v>11681.08</v>
          </cell>
        </row>
        <row r="126">
          <cell r="A126" t="str">
            <v/>
          </cell>
        </row>
        <row r="127">
          <cell r="A127" t="str">
            <v>DIR_449</v>
          </cell>
          <cell r="B127" t="str">
            <v>Schedule 449 / 459 Allocation Only</v>
          </cell>
          <cell r="C127" t="str">
            <v>CUS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0.14067913540845697</v>
          </cell>
          <cell r="O127">
            <v>0.859320864591543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</row>
        <row r="128">
          <cell r="A128" t="str">
            <v/>
          </cell>
          <cell r="B128" t="str">
            <v>Historical Test Year Twelve Months ended September 2005</v>
          </cell>
          <cell r="D128">
            <v>6311142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887846</v>
          </cell>
          <cell r="O128">
            <v>5423296</v>
          </cell>
          <cell r="P128">
            <v>0</v>
          </cell>
          <cell r="Q128">
            <v>0</v>
          </cell>
          <cell r="R128">
            <v>0</v>
          </cell>
        </row>
        <row r="129">
          <cell r="A129" t="str">
            <v/>
          </cell>
        </row>
        <row r="130">
          <cell r="A130" t="str">
            <v>DEM_12NCP2</v>
          </cell>
          <cell r="B130" t="str">
            <v>Dist 12 NCP Dem, Excl Dir Assn Transf (No HV, PRI &amp; FR)</v>
          </cell>
          <cell r="C130" t="str">
            <v>DEM</v>
          </cell>
          <cell r="E130">
            <v>0.61690246298523865</v>
          </cell>
          <cell r="F130">
            <v>0.13414853646184971</v>
          </cell>
          <cell r="G130">
            <v>0.15568045398670377</v>
          </cell>
          <cell r="H130">
            <v>8.7402937885279586E-2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5.8656086809282873E-3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</row>
        <row r="131">
          <cell r="A131" t="str">
            <v/>
          </cell>
          <cell r="B131" t="str">
            <v>Historical Test Year Twelve Months ended September 2005</v>
          </cell>
          <cell r="D131">
            <v>4172457</v>
          </cell>
          <cell r="E131">
            <v>2573999</v>
          </cell>
          <cell r="F131">
            <v>559729</v>
          </cell>
          <cell r="G131">
            <v>649570</v>
          </cell>
          <cell r="H131">
            <v>364685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24474</v>
          </cell>
          <cell r="Q131">
            <v>0</v>
          </cell>
          <cell r="R131">
            <v>0</v>
          </cell>
        </row>
        <row r="132">
          <cell r="A132" t="str">
            <v/>
          </cell>
        </row>
        <row r="133">
          <cell r="A133" t="str">
            <v>DIR451.07</v>
          </cell>
          <cell r="B133" t="str">
            <v>NSF Check Charge Revenue</v>
          </cell>
          <cell r="C133" t="str">
            <v>CUS</v>
          </cell>
          <cell r="E133">
            <v>0.94412098369570308</v>
          </cell>
          <cell r="F133">
            <v>5.2278757535697877E-2</v>
          </cell>
          <cell r="G133">
            <v>3.3752425955615559E-3</v>
          </cell>
          <cell r="H133">
            <v>7.5005391012479019E-5</v>
          </cell>
          <cell r="I133">
            <v>7.5005391012479019E-5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7.5005391012479019E-5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</row>
        <row r="134">
          <cell r="A134" t="str">
            <v/>
          </cell>
          <cell r="B134" t="str">
            <v>Historical Test Year Twelve Months ended September 2005</v>
          </cell>
          <cell r="D134">
            <v>213318</v>
          </cell>
          <cell r="E134">
            <v>201398</v>
          </cell>
          <cell r="F134">
            <v>11152</v>
          </cell>
          <cell r="G134">
            <v>720</v>
          </cell>
          <cell r="H134">
            <v>16</v>
          </cell>
          <cell r="I134">
            <v>16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16</v>
          </cell>
          <cell r="Q134">
            <v>0</v>
          </cell>
          <cell r="R134">
            <v>0</v>
          </cell>
        </row>
        <row r="135">
          <cell r="A135" t="str">
            <v/>
          </cell>
        </row>
        <row r="136">
          <cell r="A136" t="str">
            <v>DIR451.03</v>
          </cell>
          <cell r="B136" t="str">
            <v>Connect/Reconnect Revenue</v>
          </cell>
          <cell r="C136" t="str">
            <v>CUS</v>
          </cell>
          <cell r="E136">
            <v>0.97374060348969105</v>
          </cell>
          <cell r="F136">
            <v>2.5135104425604356E-2</v>
          </cell>
          <cell r="G136">
            <v>1.0505353344669281E-3</v>
          </cell>
          <cell r="H136">
            <v>0</v>
          </cell>
          <cell r="I136">
            <v>7.3756750237716017E-5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</row>
        <row r="137">
          <cell r="A137" t="str">
            <v/>
          </cell>
          <cell r="B137" t="str">
            <v>Historical Test Year Twelve Months ended September 2005</v>
          </cell>
          <cell r="D137">
            <v>1003298</v>
          </cell>
          <cell r="E137">
            <v>976952</v>
          </cell>
          <cell r="F137">
            <v>25218</v>
          </cell>
          <cell r="G137">
            <v>1054</v>
          </cell>
          <cell r="H137">
            <v>0</v>
          </cell>
          <cell r="I137">
            <v>74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</row>
        <row r="138">
          <cell r="A138" t="str">
            <v/>
          </cell>
        </row>
        <row r="139">
          <cell r="A139" t="str">
            <v>DEM_12NCP1</v>
          </cell>
          <cell r="B139" t="str">
            <v>12 NCP Distribution Demand (No HV, LFR, Trans)</v>
          </cell>
          <cell r="C139" t="str">
            <v>DEM</v>
          </cell>
          <cell r="E139">
            <v>0.5716406604117813</v>
          </cell>
          <cell r="F139">
            <v>0.12430613034877867</v>
          </cell>
          <cell r="G139">
            <v>0.14425826264255767</v>
          </cell>
          <cell r="H139">
            <v>8.0990231248058167E-2</v>
          </cell>
          <cell r="I139">
            <v>5.4799573690039613E-2</v>
          </cell>
          <cell r="J139">
            <v>4.5771245486446628E-4</v>
          </cell>
          <cell r="K139">
            <v>1.7697770756016164E-2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5.4352521205011869E-3</v>
          </cell>
          <cell r="Q139">
            <v>0</v>
          </cell>
          <cell r="R139">
            <v>4.1440632740276275E-4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</row>
        <row r="140">
          <cell r="A140" t="str">
            <v/>
          </cell>
          <cell r="B140" t="str">
            <v>Historical Test Year Twelve Months ended September 2005</v>
          </cell>
          <cell r="D140">
            <v>4502827</v>
          </cell>
          <cell r="E140">
            <v>2573999</v>
          </cell>
          <cell r="F140">
            <v>559729</v>
          </cell>
          <cell r="G140">
            <v>649570</v>
          </cell>
          <cell r="H140">
            <v>364685</v>
          </cell>
          <cell r="I140">
            <v>246753</v>
          </cell>
          <cell r="J140">
            <v>2061</v>
          </cell>
          <cell r="K140">
            <v>79690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24474</v>
          </cell>
          <cell r="Q140">
            <v>0</v>
          </cell>
          <cell r="R140">
            <v>1866</v>
          </cell>
        </row>
        <row r="141">
          <cell r="A141" t="str">
            <v/>
          </cell>
        </row>
        <row r="142">
          <cell r="A142" t="str">
            <v>OH_SVC</v>
          </cell>
          <cell r="B142" t="str">
            <v>Dist OH Services</v>
          </cell>
          <cell r="C142" t="str">
            <v>CUS</v>
          </cell>
          <cell r="E142">
            <v>0.86817585956139687</v>
          </cell>
          <cell r="F142">
            <v>0.12612575364387879</v>
          </cell>
          <cell r="G142">
            <v>5.6351524555596361E-3</v>
          </cell>
          <cell r="H142">
            <v>6.3234339164674384E-5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</row>
        <row r="143">
          <cell r="A143" t="str">
            <v/>
          </cell>
          <cell r="B143" t="str">
            <v>Historical Test Year Twelve Months ended September 2005</v>
          </cell>
          <cell r="D143">
            <v>411169</v>
          </cell>
          <cell r="E143">
            <v>356967</v>
          </cell>
          <cell r="F143">
            <v>51859</v>
          </cell>
          <cell r="G143">
            <v>2317</v>
          </cell>
          <cell r="H143">
            <v>26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</row>
        <row r="144">
          <cell r="A144" t="str">
            <v/>
          </cell>
        </row>
        <row r="145">
          <cell r="A145" t="str">
            <v>ENERGY_2</v>
          </cell>
          <cell r="B145" t="str">
            <v>Energy - NO RETAIL WHEELING</v>
          </cell>
          <cell r="C145" t="str">
            <v>NRG</v>
          </cell>
          <cell r="E145">
            <v>0.50898010759620138</v>
          </cell>
          <cell r="F145">
            <v>0.1233295607610793</v>
          </cell>
          <cell r="G145">
            <v>0.14667595726803034</v>
          </cell>
          <cell r="H145">
            <v>9.4776894694337671E-2</v>
          </cell>
          <cell r="I145">
            <v>6.6524014882480942E-2</v>
          </cell>
          <cell r="J145">
            <v>2.7153137999111706E-4</v>
          </cell>
          <cell r="K145">
            <v>8.2255229292589604E-3</v>
          </cell>
          <cell r="L145">
            <v>2.4333806121729022E-2</v>
          </cell>
          <cell r="M145">
            <v>2.2351074030810918E-2</v>
          </cell>
          <cell r="N145">
            <v>0</v>
          </cell>
          <cell r="O145">
            <v>0</v>
          </cell>
          <cell r="P145">
            <v>4.1762290459519116E-3</v>
          </cell>
          <cell r="Q145">
            <v>0</v>
          </cell>
          <cell r="R145">
            <v>3.5530129012848063E-4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</row>
        <row r="146">
          <cell r="A146" t="str">
            <v/>
          </cell>
          <cell r="B146" t="str">
            <v>Historical Test Year Twelve Months ended September 2005</v>
          </cell>
          <cell r="D146">
            <v>21759006271</v>
          </cell>
          <cell r="E146">
            <v>11074901353</v>
          </cell>
          <cell r="F146">
            <v>2683528686</v>
          </cell>
          <cell r="G146">
            <v>3191523074</v>
          </cell>
          <cell r="H146">
            <v>2062251046</v>
          </cell>
          <cell r="I146">
            <v>1447496457</v>
          </cell>
          <cell r="J146">
            <v>5908253</v>
          </cell>
          <cell r="K146">
            <v>178979205</v>
          </cell>
          <cell r="L146">
            <v>529479440</v>
          </cell>
          <cell r="M146">
            <v>486337160</v>
          </cell>
          <cell r="N146">
            <v>0</v>
          </cell>
          <cell r="O146">
            <v>0</v>
          </cell>
          <cell r="P146">
            <v>90870594</v>
          </cell>
          <cell r="Q146">
            <v>0</v>
          </cell>
          <cell r="R146">
            <v>7731003</v>
          </cell>
        </row>
        <row r="147">
          <cell r="A147" t="str">
            <v/>
          </cell>
        </row>
        <row r="148">
          <cell r="A148" t="str">
            <v>DEM_2A</v>
          </cell>
          <cell r="B148" t="str">
            <v>200 CP Demand - NO RETAIL WHEELING &amp; INTERRUPT</v>
          </cell>
          <cell r="C148" t="str">
            <v>DEM</v>
          </cell>
          <cell r="E148">
            <v>0.59457188124635074</v>
          </cell>
          <cell r="F148">
            <v>0.12028154127439407</v>
          </cell>
          <cell r="G148">
            <v>0.12818417385152384</v>
          </cell>
          <cell r="H148">
            <v>7.0732397277496722E-2</v>
          </cell>
          <cell r="I148">
            <v>5.0328006665615398E-2</v>
          </cell>
          <cell r="J148">
            <v>7.9910670525108997E-7</v>
          </cell>
          <cell r="K148">
            <v>0</v>
          </cell>
          <cell r="L148">
            <v>1.7051338876647757E-2</v>
          </cell>
          <cell r="M148">
            <v>1.4756837156970128E-2</v>
          </cell>
          <cell r="N148">
            <v>0</v>
          </cell>
          <cell r="O148">
            <v>0</v>
          </cell>
          <cell r="P148">
            <v>3.6884101825372809E-3</v>
          </cell>
          <cell r="Q148">
            <v>0</v>
          </cell>
          <cell r="R148">
            <v>4.0461436175880187E-4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</row>
        <row r="149">
          <cell r="A149" t="str">
            <v/>
          </cell>
          <cell r="B149" t="str">
            <v>Historical Test Year Twelve Months ended September 2005</v>
          </cell>
          <cell r="D149">
            <v>3754192</v>
          </cell>
          <cell r="E149">
            <v>2232137</v>
          </cell>
          <cell r="F149">
            <v>451560</v>
          </cell>
          <cell r="G149">
            <v>481228</v>
          </cell>
          <cell r="H149">
            <v>265543</v>
          </cell>
          <cell r="I149">
            <v>188941</v>
          </cell>
          <cell r="J149">
            <v>3</v>
          </cell>
          <cell r="K149">
            <v>0</v>
          </cell>
          <cell r="L149">
            <v>64014</v>
          </cell>
          <cell r="M149">
            <v>55400</v>
          </cell>
          <cell r="N149">
            <v>0</v>
          </cell>
          <cell r="O149">
            <v>0</v>
          </cell>
          <cell r="P149">
            <v>13847</v>
          </cell>
          <cell r="Q149">
            <v>0</v>
          </cell>
          <cell r="R149">
            <v>1519</v>
          </cell>
        </row>
        <row r="150">
          <cell r="A150" t="str">
            <v/>
          </cell>
        </row>
        <row r="151">
          <cell r="A151" t="str">
            <v>DIR_RESALE_SMALL</v>
          </cell>
          <cell r="B151" t="str">
            <v>Small Firm Resale Allocation Only</v>
          </cell>
          <cell r="C151" t="str">
            <v>CUS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1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</row>
        <row r="152">
          <cell r="A152" t="str">
            <v/>
          </cell>
          <cell r="B152" t="str">
            <v>Historical Test Year Twelve Months ended September 2005</v>
          </cell>
          <cell r="D152">
            <v>1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1</v>
          </cell>
        </row>
        <row r="153">
          <cell r="A153" t="str">
            <v/>
          </cell>
        </row>
        <row r="154">
          <cell r="A154" t="str">
            <v>DIR_RESALE_LARGE</v>
          </cell>
          <cell r="B154" t="str">
            <v>Large Firm Resale Allocation Only</v>
          </cell>
          <cell r="C154" t="str">
            <v>CUS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1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</row>
        <row r="155">
          <cell r="A155" t="str">
            <v/>
          </cell>
          <cell r="B155" t="str">
            <v>Historical Test Year Twelve Months ended September 2005</v>
          </cell>
          <cell r="D155">
            <v>1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1</v>
          </cell>
          <cell r="R155">
            <v>0</v>
          </cell>
        </row>
        <row r="156">
          <cell r="A156" t="str">
            <v/>
          </cell>
        </row>
        <row r="157">
          <cell r="A157" t="str">
            <v>DIR_449_HV</v>
          </cell>
          <cell r="B157" t="str">
            <v>Schedule 449 / 459 HV Allocation Only</v>
          </cell>
          <cell r="C157" t="str">
            <v>DEM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1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</row>
        <row r="158">
          <cell r="A158" t="str">
            <v/>
          </cell>
          <cell r="B158" t="str">
            <v>Historical Test Year Twelve Months ended September 2005</v>
          </cell>
          <cell r="D158">
            <v>1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1</v>
          </cell>
          <cell r="P158">
            <v>0</v>
          </cell>
          <cell r="Q158">
            <v>0</v>
          </cell>
          <cell r="R158">
            <v>0</v>
          </cell>
        </row>
        <row r="159">
          <cell r="A159" t="str">
            <v/>
          </cell>
        </row>
        <row r="160">
          <cell r="A160" t="str">
            <v>DIR_449_ENERGY</v>
          </cell>
          <cell r="B160" t="str">
            <v>Schedule 449 / 459 Energy Allocation</v>
          </cell>
          <cell r="C160" t="str">
            <v>NRG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5.7713334870122673E-2</v>
          </cell>
          <cell r="O160">
            <v>0.94228666512987735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</row>
        <row r="161">
          <cell r="A161" t="str">
            <v/>
          </cell>
          <cell r="B161" t="str">
            <v>Historical Test Year Twelve Months ended September 2005</v>
          </cell>
          <cell r="D161">
            <v>2086458169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120416459</v>
          </cell>
          <cell r="O161">
            <v>1966041710</v>
          </cell>
          <cell r="P161">
            <v>0</v>
          </cell>
          <cell r="Q161">
            <v>0</v>
          </cell>
          <cell r="R161">
            <v>0</v>
          </cell>
        </row>
        <row r="162">
          <cell r="A162" t="str">
            <v/>
          </cell>
        </row>
        <row r="163">
          <cell r="A163" t="str">
            <v>ANCIL</v>
          </cell>
          <cell r="B163" t="str">
            <v>Transportation Ancillary Exp</v>
          </cell>
          <cell r="C163" t="str">
            <v>DEM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4.3665730453056086E-2</v>
          </cell>
          <cell r="O163">
            <v>0.83479950857140728</v>
          </cell>
          <cell r="P163">
            <v>0</v>
          </cell>
          <cell r="Q163">
            <v>0.1215347609755366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</row>
        <row r="164">
          <cell r="A164" t="str">
            <v/>
          </cell>
          <cell r="B164" t="str">
            <v>Historical Test Year Twelve Months ended September 2005</v>
          </cell>
          <cell r="D164">
            <v>972438.33000000007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42462.23</v>
          </cell>
          <cell r="O164">
            <v>811791.04</v>
          </cell>
          <cell r="P164">
            <v>0</v>
          </cell>
          <cell r="Q164">
            <v>118185.06</v>
          </cell>
          <cell r="R164">
            <v>0</v>
          </cell>
        </row>
        <row r="165">
          <cell r="A165" t="str">
            <v/>
          </cell>
        </row>
        <row r="166">
          <cell r="A166" t="str">
            <v>DIR_449_OATT</v>
          </cell>
          <cell r="B166" t="str">
            <v>Transportation OATT Revenue</v>
          </cell>
          <cell r="C166" t="str">
            <v>CUS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5.221404014033313E-2</v>
          </cell>
          <cell r="O166">
            <v>0.94778595985966685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</row>
        <row r="167">
          <cell r="A167" t="str">
            <v/>
          </cell>
          <cell r="B167" t="str">
            <v>Historical Test Year Twelve Months ended September 2005</v>
          </cell>
          <cell r="D167">
            <v>1980000.01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103383.8</v>
          </cell>
          <cell r="O167">
            <v>1876616.21</v>
          </cell>
          <cell r="P167">
            <v>0</v>
          </cell>
          <cell r="Q167">
            <v>0</v>
          </cell>
          <cell r="R167">
            <v>0</v>
          </cell>
        </row>
        <row r="168">
          <cell r="A168" t="str">
            <v/>
          </cell>
        </row>
        <row r="169">
          <cell r="A169" t="str">
            <v>PROFORMA_RETAIL_TAX</v>
          </cell>
          <cell r="B169" t="str">
            <v>Proforma State Revenue</v>
          </cell>
          <cell r="C169" t="str">
            <v>CUS</v>
          </cell>
          <cell r="E169">
            <v>0.54092150046203558</v>
          </cell>
          <cell r="F169">
            <v>0.12249088134783567</v>
          </cell>
          <cell r="G169">
            <v>0.1416510447791175</v>
          </cell>
          <cell r="H169">
            <v>8.3147024764694571E-2</v>
          </cell>
          <cell r="I169">
            <v>5.4260636948874966E-2</v>
          </cell>
          <cell r="J169">
            <v>1.6324643714081197E-4</v>
          </cell>
          <cell r="K169">
            <v>7.5261119644420074E-3</v>
          </cell>
          <cell r="L169">
            <v>1.9853725460204634E-2</v>
          </cell>
          <cell r="M169">
            <v>1.7585965882574675E-2</v>
          </cell>
          <cell r="N169">
            <v>5.4983117187038639E-4</v>
          </cell>
          <cell r="O169">
            <v>3.3585747923400894E-3</v>
          </cell>
          <cell r="P169">
            <v>8.491455988869169E-3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</row>
        <row r="170">
          <cell r="A170" t="str">
            <v/>
          </cell>
          <cell r="B170" t="str">
            <v>Historical Test Year Twelve Months ended September 2005</v>
          </cell>
          <cell r="D170">
            <v>1614761122</v>
          </cell>
          <cell r="E170">
            <v>873459009</v>
          </cell>
          <cell r="F170">
            <v>197793513</v>
          </cell>
          <cell r="G170">
            <v>228732600</v>
          </cell>
          <cell r="H170">
            <v>134262583</v>
          </cell>
          <cell r="I170">
            <v>87617967</v>
          </cell>
          <cell r="J170">
            <v>263604</v>
          </cell>
          <cell r="K170">
            <v>12152873</v>
          </cell>
          <cell r="L170">
            <v>32059024</v>
          </cell>
          <cell r="M170">
            <v>28397134</v>
          </cell>
          <cell r="N170">
            <v>887846</v>
          </cell>
          <cell r="O170">
            <v>5423296</v>
          </cell>
          <cell r="P170">
            <v>13711673</v>
          </cell>
          <cell r="Q170">
            <v>0</v>
          </cell>
          <cell r="R170">
            <v>0</v>
          </cell>
        </row>
        <row r="171">
          <cell r="A171" t="str">
            <v/>
          </cell>
        </row>
        <row r="172">
          <cell r="A172" t="str">
            <v>DIR908.01</v>
          </cell>
          <cell r="B172" t="str">
            <v>Direct Assign A/C 908</v>
          </cell>
          <cell r="C172" t="str">
            <v>CUS</v>
          </cell>
          <cell r="E172">
            <v>0.88217227295718714</v>
          </cell>
          <cell r="F172">
            <v>0.10607200646231199</v>
          </cell>
          <cell r="G172">
            <v>7.9520661531376682E-3</v>
          </cell>
          <cell r="H172">
            <v>7.0587169492250512E-4</v>
          </cell>
          <cell r="I172">
            <v>4.8064703647129583E-4</v>
          </cell>
          <cell r="J172">
            <v>2.5164766307397686E-5</v>
          </cell>
          <cell r="K172">
            <v>1.9502693888233207E-4</v>
          </cell>
          <cell r="L172">
            <v>6.291191576849422E-5</v>
          </cell>
          <cell r="M172">
            <v>1.6357098099808495E-5</v>
          </cell>
          <cell r="N172">
            <v>1.2582383153698843E-6</v>
          </cell>
          <cell r="O172">
            <v>1.2582383153698843E-5</v>
          </cell>
          <cell r="P172">
            <v>2.2950266872346688E-3</v>
          </cell>
          <cell r="Q172">
            <v>1.2582383153698843E-6</v>
          </cell>
          <cell r="R172">
            <v>7.5494298922193058E-6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</row>
        <row r="173">
          <cell r="A173" t="str">
            <v/>
          </cell>
          <cell r="B173" t="str">
            <v>Historical Test Year Twelve Months ended September 2005</v>
          </cell>
          <cell r="D173">
            <v>794762</v>
          </cell>
          <cell r="E173">
            <v>701117</v>
          </cell>
          <cell r="F173">
            <v>84302</v>
          </cell>
          <cell r="G173">
            <v>6320</v>
          </cell>
          <cell r="H173">
            <v>561</v>
          </cell>
          <cell r="I173">
            <v>382</v>
          </cell>
          <cell r="J173">
            <v>20</v>
          </cell>
          <cell r="K173">
            <v>155</v>
          </cell>
          <cell r="L173">
            <v>50</v>
          </cell>
          <cell r="M173">
            <v>13</v>
          </cell>
          <cell r="N173">
            <v>1</v>
          </cell>
          <cell r="O173">
            <v>10</v>
          </cell>
          <cell r="P173">
            <v>1824</v>
          </cell>
          <cell r="Q173">
            <v>1</v>
          </cell>
          <cell r="R173">
            <v>6</v>
          </cell>
        </row>
        <row r="174">
          <cell r="A174" t="str">
            <v/>
          </cell>
        </row>
        <row r="175">
          <cell r="A175" t="str">
            <v>DIR556.01</v>
          </cell>
          <cell r="B175" t="str">
            <v>Direct Assign A/C 556</v>
          </cell>
          <cell r="C175" t="str">
            <v>DEM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0.11109005936592144</v>
          </cell>
          <cell r="O175">
            <v>0.83333333333333337</v>
          </cell>
          <cell r="P175">
            <v>0</v>
          </cell>
          <cell r="Q175">
            <v>5.5576607300745234E-2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</row>
        <row r="176">
          <cell r="A176" t="str">
            <v/>
          </cell>
          <cell r="B176" t="str">
            <v>Historical Test Year Twelve Months ended September 2005</v>
          </cell>
          <cell r="D176">
            <v>15834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1759</v>
          </cell>
          <cell r="O176">
            <v>13195</v>
          </cell>
          <cell r="P176">
            <v>0</v>
          </cell>
          <cell r="Q176">
            <v>880</v>
          </cell>
          <cell r="R176">
            <v>0</v>
          </cell>
        </row>
        <row r="177">
          <cell r="A177" t="str">
            <v/>
          </cell>
        </row>
        <row r="178">
          <cell r="A178" t="str">
            <v>DIR565.02</v>
          </cell>
          <cell r="B178" t="str">
            <v>Direct Assign A/C 565.02</v>
          </cell>
          <cell r="C178" t="str">
            <v>DEM</v>
          </cell>
          <cell r="E178">
            <v>1.5088871187966442E-7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0.11111444742818488</v>
          </cell>
          <cell r="O178">
            <v>0.83332817796901071</v>
          </cell>
          <cell r="P178">
            <v>0</v>
          </cell>
          <cell r="Q178">
            <v>5.5557223714092441E-2</v>
          </cell>
          <cell r="R178">
            <v>0</v>
          </cell>
          <cell r="S178">
            <v>0</v>
          </cell>
          <cell r="T178">
            <v>0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</row>
        <row r="179">
          <cell r="A179" t="str">
            <v/>
          </cell>
          <cell r="B179" t="str">
            <v>Historical Test Year Twelve Months ended September 2005</v>
          </cell>
          <cell r="D179">
            <v>66274.010000000009</v>
          </cell>
          <cell r="E179">
            <v>0.01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7364</v>
          </cell>
          <cell r="O179">
            <v>55228</v>
          </cell>
          <cell r="P179">
            <v>0</v>
          </cell>
          <cell r="Q179">
            <v>3682</v>
          </cell>
          <cell r="R179">
            <v>0</v>
          </cell>
        </row>
        <row r="180">
          <cell r="A180" t="str">
            <v/>
          </cell>
        </row>
        <row r="181">
          <cell r="A181" t="str">
            <v>DIR920.01</v>
          </cell>
          <cell r="B181" t="str">
            <v>Direct Assign A/C 920.01</v>
          </cell>
          <cell r="C181" t="str">
            <v>CUS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0.10921295592292486</v>
          </cell>
          <cell r="M181">
            <v>0.45245801924706192</v>
          </cell>
          <cell r="N181">
            <v>4.8704190472052655E-2</v>
          </cell>
          <cell r="O181">
            <v>0.36527273912193425</v>
          </cell>
          <cell r="P181">
            <v>0</v>
          </cell>
          <cell r="Q181">
            <v>2.4352095236026328E-2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</row>
        <row r="182">
          <cell r="A182" t="str">
            <v/>
          </cell>
          <cell r="B182" t="str">
            <v>Historical Test Year Twelve Months ended September 2005</v>
          </cell>
          <cell r="D182">
            <v>230165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25137</v>
          </cell>
          <cell r="M182">
            <v>104140</v>
          </cell>
          <cell r="N182">
            <v>11210</v>
          </cell>
          <cell r="O182">
            <v>84073</v>
          </cell>
          <cell r="P182">
            <v>0</v>
          </cell>
          <cell r="Q182">
            <v>5605</v>
          </cell>
          <cell r="R182">
            <v>0</v>
          </cell>
        </row>
        <row r="183">
          <cell r="A183" t="str">
            <v/>
          </cell>
        </row>
        <row r="184">
          <cell r="A184" t="str">
            <v>DIR450.02</v>
          </cell>
          <cell r="B184" t="str">
            <v>Direct Assign  Disconnect Call - A/C 450.02</v>
          </cell>
          <cell r="C184" t="str">
            <v>CUS</v>
          </cell>
          <cell r="E184">
            <v>0.89279790505829737</v>
          </cell>
          <cell r="F184">
            <v>0.10206489531398476</v>
          </cell>
          <cell r="G184">
            <v>4.1527529087591331E-3</v>
          </cell>
          <cell r="H184">
            <v>3.175634577286396E-5</v>
          </cell>
          <cell r="I184">
            <v>2.222944204100477E-4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7.3039595277587101E-4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  <cell r="V184">
            <v>0</v>
          </cell>
          <cell r="W184">
            <v>0</v>
          </cell>
          <cell r="X184">
            <v>0</v>
          </cell>
        </row>
        <row r="185">
          <cell r="A185" t="str">
            <v/>
          </cell>
          <cell r="B185" t="str">
            <v>Historical Test Year Twelve Months ended September 2005</v>
          </cell>
          <cell r="D185">
            <v>409367</v>
          </cell>
          <cell r="E185">
            <v>365482</v>
          </cell>
          <cell r="F185">
            <v>41782</v>
          </cell>
          <cell r="G185">
            <v>1700</v>
          </cell>
          <cell r="H185">
            <v>13</v>
          </cell>
          <cell r="I185">
            <v>91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299</v>
          </cell>
          <cell r="Q185">
            <v>0</v>
          </cell>
          <cell r="R185">
            <v>0</v>
          </cell>
        </row>
        <row r="186">
          <cell r="A186" t="str">
            <v/>
          </cell>
        </row>
        <row r="187">
          <cell r="A187" t="str">
            <v>DEM_12NCP_P</v>
          </cell>
          <cell r="B187" t="str">
            <v>12 NCP Distribution Demand (No HV)</v>
          </cell>
          <cell r="C187" t="str">
            <v>DMP</v>
          </cell>
          <cell r="E187">
            <v>0.5716406604117813</v>
          </cell>
          <cell r="F187">
            <v>0.12430613034877867</v>
          </cell>
          <cell r="G187">
            <v>0.14425826264255767</v>
          </cell>
          <cell r="H187">
            <v>8.0990231248058167E-2</v>
          </cell>
          <cell r="I187">
            <v>5.4799573690039613E-2</v>
          </cell>
          <cell r="J187">
            <v>4.5771245486446628E-4</v>
          </cell>
          <cell r="K187">
            <v>1.7697770756016164E-2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5.4352521205011869E-3</v>
          </cell>
          <cell r="Q187">
            <v>0</v>
          </cell>
          <cell r="R187">
            <v>4.1440632740276275E-4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</row>
        <row r="188">
          <cell r="A188" t="str">
            <v/>
          </cell>
          <cell r="B188" t="str">
            <v>Historical Test Year Twelve Months ended September 2005</v>
          </cell>
          <cell r="D188">
            <v>4502827</v>
          </cell>
          <cell r="E188">
            <v>2573999</v>
          </cell>
          <cell r="F188">
            <v>559729</v>
          </cell>
          <cell r="G188">
            <v>649570</v>
          </cell>
          <cell r="H188">
            <v>364685</v>
          </cell>
          <cell r="I188">
            <v>246753</v>
          </cell>
          <cell r="J188">
            <v>2061</v>
          </cell>
          <cell r="K188">
            <v>79690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24474</v>
          </cell>
          <cell r="Q188">
            <v>0</v>
          </cell>
          <cell r="R188">
            <v>1866</v>
          </cell>
        </row>
        <row r="189">
          <cell r="A189" t="str">
            <v/>
          </cell>
        </row>
        <row r="190">
          <cell r="A190" t="str">
            <v>DEM_12NCP_S</v>
          </cell>
          <cell r="B190" t="str">
            <v>Dist 12 NCP Dem, Excl Dir Assn Transf (No HV, PRI &amp; FR)</v>
          </cell>
          <cell r="C190" t="str">
            <v>DMS</v>
          </cell>
          <cell r="E190">
            <v>0.61690246298523865</v>
          </cell>
          <cell r="F190">
            <v>0.13414853646184971</v>
          </cell>
          <cell r="G190">
            <v>0.15568045398670377</v>
          </cell>
          <cell r="H190">
            <v>8.7402937885279586E-2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5.8656086809282873E-3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0</v>
          </cell>
          <cell r="V190">
            <v>0</v>
          </cell>
          <cell r="W190">
            <v>0</v>
          </cell>
          <cell r="X190">
            <v>0</v>
          </cell>
        </row>
        <row r="191">
          <cell r="A191" t="str">
            <v/>
          </cell>
          <cell r="B191" t="str">
            <v>Historical Test Year Twelve Months ended September 2005</v>
          </cell>
          <cell r="D191">
            <v>4172457</v>
          </cell>
          <cell r="E191">
            <v>2573999</v>
          </cell>
          <cell r="F191">
            <v>559729</v>
          </cell>
          <cell r="G191">
            <v>649570</v>
          </cell>
          <cell r="H191">
            <v>364685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24474</v>
          </cell>
          <cell r="Q191">
            <v>0</v>
          </cell>
          <cell r="R191">
            <v>0</v>
          </cell>
        </row>
        <row r="192">
          <cell r="A192" t="str">
            <v/>
          </cell>
        </row>
        <row r="193">
          <cell r="A193" t="str">
            <v>DIR_40</v>
          </cell>
          <cell r="B193" t="str">
            <v>Direct Assignment Schedule 40</v>
          </cell>
          <cell r="C193" t="str">
            <v>CUS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1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</row>
        <row r="194">
          <cell r="A194" t="str">
            <v/>
          </cell>
          <cell r="B194" t="str">
            <v>Historical Test Year Twelve Months ended September 2005</v>
          </cell>
          <cell r="D194">
            <v>1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1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R194">
            <v>0</v>
          </cell>
        </row>
        <row r="195">
          <cell r="A195" t="str">
            <v/>
          </cell>
        </row>
        <row r="196">
          <cell r="A196" t="str">
            <v>DEM_3B</v>
          </cell>
          <cell r="B196" t="str">
            <v>Top 75 CP - No Interruptibles</v>
          </cell>
          <cell r="C196" t="str">
            <v>DEM</v>
          </cell>
          <cell r="E196">
            <v>0.5550344459005877</v>
          </cell>
          <cell r="F196">
            <v>0.11431287341887425</v>
          </cell>
          <cell r="G196">
            <v>0.12019985625531962</v>
          </cell>
          <cell r="H196">
            <v>6.5487724457653038E-2</v>
          </cell>
          <cell r="I196">
            <v>4.7267476726340386E-2</v>
          </cell>
          <cell r="J196">
            <v>9.5606704611374291E-7</v>
          </cell>
          <cell r="K196">
            <v>0</v>
          </cell>
          <cell r="L196">
            <v>1.5715591087256175E-2</v>
          </cell>
          <cell r="M196">
            <v>1.3644510848612281E-2</v>
          </cell>
          <cell r="N196">
            <v>3.368224203458716E-3</v>
          </cell>
          <cell r="O196">
            <v>5.7168029022371253E-2</v>
          </cell>
          <cell r="P196">
            <v>3.386389477334877E-3</v>
          </cell>
          <cell r="Q196">
            <v>4.0362760519306934E-3</v>
          </cell>
          <cell r="R196">
            <v>3.7764648321492839E-4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</row>
        <row r="197">
          <cell r="A197" t="str">
            <v/>
          </cell>
          <cell r="B197" t="str">
            <v>Historical Test Year Twelve Months ended September 2005</v>
          </cell>
          <cell r="D197">
            <v>4183807</v>
          </cell>
          <cell r="E197">
            <v>2322157</v>
          </cell>
          <cell r="F197">
            <v>478263</v>
          </cell>
          <cell r="G197">
            <v>502893</v>
          </cell>
          <cell r="H197">
            <v>273988</v>
          </cell>
          <cell r="I197">
            <v>197758</v>
          </cell>
          <cell r="J197">
            <v>4</v>
          </cell>
          <cell r="K197">
            <v>0</v>
          </cell>
          <cell r="L197">
            <v>65751</v>
          </cell>
          <cell r="M197">
            <v>57086</v>
          </cell>
          <cell r="N197">
            <v>14092</v>
          </cell>
          <cell r="O197">
            <v>239180</v>
          </cell>
          <cell r="P197">
            <v>14168</v>
          </cell>
          <cell r="Q197">
            <v>16887</v>
          </cell>
          <cell r="R197">
            <v>1580</v>
          </cell>
        </row>
        <row r="198">
          <cell r="A198" t="str">
            <v/>
          </cell>
        </row>
        <row r="199">
          <cell r="A199" t="str">
            <v>DEM_3A</v>
          </cell>
          <cell r="B199" t="str">
            <v>Top 75 CP - No Interruptibles or Transportation</v>
          </cell>
          <cell r="C199" t="str">
            <v>DEM</v>
          </cell>
          <cell r="E199">
            <v>0.59334845647845691</v>
          </cell>
          <cell r="F199">
            <v>0.1222038875238652</v>
          </cell>
          <cell r="G199">
            <v>0.12849724860283807</v>
          </cell>
          <cell r="H199">
            <v>7.0008340044889067E-2</v>
          </cell>
          <cell r="I199">
            <v>5.0530349178055871E-2</v>
          </cell>
          <cell r="J199">
            <v>1.0220643246403356E-6</v>
          </cell>
          <cell r="K199">
            <v>0</v>
          </cell>
          <cell r="L199">
            <v>1.6800437852356676E-2</v>
          </cell>
          <cell r="M199">
            <v>1.4586391009104549E-2</v>
          </cell>
          <cell r="N199">
            <v>0</v>
          </cell>
          <cell r="O199">
            <v>0</v>
          </cell>
          <cell r="P199">
            <v>3.6201518378760687E-3</v>
          </cell>
          <cell r="Q199">
            <v>0</v>
          </cell>
          <cell r="R199">
            <v>4.0371540823293256E-4</v>
          </cell>
          <cell r="S199">
            <v>0</v>
          </cell>
          <cell r="T199">
            <v>0</v>
          </cell>
          <cell r="U199">
            <v>0</v>
          </cell>
          <cell r="V199">
            <v>0</v>
          </cell>
          <cell r="W199">
            <v>0</v>
          </cell>
          <cell r="X199">
            <v>0</v>
          </cell>
        </row>
        <row r="200">
          <cell r="A200" t="str">
            <v/>
          </cell>
          <cell r="B200" t="str">
            <v>Historical Test Year Twelve Months ended September 2005</v>
          </cell>
          <cell r="D200">
            <v>3913648</v>
          </cell>
          <cell r="E200">
            <v>2322157</v>
          </cell>
          <cell r="F200">
            <v>478263</v>
          </cell>
          <cell r="G200">
            <v>502893</v>
          </cell>
          <cell r="H200">
            <v>273988</v>
          </cell>
          <cell r="I200">
            <v>197758</v>
          </cell>
          <cell r="J200">
            <v>4</v>
          </cell>
          <cell r="K200">
            <v>0</v>
          </cell>
          <cell r="L200">
            <v>65751</v>
          </cell>
          <cell r="M200">
            <v>57086</v>
          </cell>
          <cell r="N200">
            <v>0</v>
          </cell>
          <cell r="O200">
            <v>0</v>
          </cell>
          <cell r="P200">
            <v>14168</v>
          </cell>
          <cell r="Q200">
            <v>0</v>
          </cell>
          <cell r="R200">
            <v>1580</v>
          </cell>
        </row>
        <row r="201">
          <cell r="A201" t="str">
            <v/>
          </cell>
        </row>
      </sheetData>
      <sheetData sheetId="4" refreshError="1">
        <row r="4">
          <cell r="A4" t="str">
            <v>D361.T</v>
          </cell>
          <cell r="B4" t="str">
            <v>Total Struct and Improvements</v>
          </cell>
          <cell r="C4">
            <v>5822059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273947.40000000002</v>
          </cell>
          <cell r="K4">
            <v>309229</v>
          </cell>
          <cell r="L4">
            <v>4143093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  <cell r="T4">
            <v>0</v>
          </cell>
          <cell r="U4">
            <v>0</v>
          </cell>
          <cell r="V4">
            <v>0</v>
          </cell>
          <cell r="W4">
            <v>0</v>
          </cell>
          <cell r="X4">
            <v>0</v>
          </cell>
          <cell r="Y4">
            <v>0</v>
          </cell>
          <cell r="Z4">
            <v>0</v>
          </cell>
          <cell r="AA4">
            <v>0</v>
          </cell>
          <cell r="AB4">
            <v>0</v>
          </cell>
          <cell r="AC4">
            <v>0</v>
          </cell>
          <cell r="AD4">
            <v>0</v>
          </cell>
          <cell r="AE4">
            <v>0</v>
          </cell>
          <cell r="AF4">
            <v>1095789.6000000001</v>
          </cell>
          <cell r="AG4">
            <v>0</v>
          </cell>
          <cell r="AH4">
            <v>0</v>
          </cell>
          <cell r="AI4">
            <v>0</v>
          </cell>
          <cell r="AJ4">
            <v>0</v>
          </cell>
          <cell r="AK4">
            <v>0</v>
          </cell>
          <cell r="AL4">
            <v>0</v>
          </cell>
          <cell r="AM4">
            <v>0</v>
          </cell>
          <cell r="AN4">
            <v>0</v>
          </cell>
          <cell r="AO4">
            <v>0</v>
          </cell>
          <cell r="AP4">
            <v>0</v>
          </cell>
          <cell r="AQ4">
            <v>0</v>
          </cell>
          <cell r="AR4">
            <v>0</v>
          </cell>
          <cell r="AS4">
            <v>0</v>
          </cell>
          <cell r="AT4">
            <v>0</v>
          </cell>
          <cell r="AU4">
            <v>0</v>
          </cell>
          <cell r="AV4">
            <v>0</v>
          </cell>
          <cell r="AW4">
            <v>0</v>
          </cell>
          <cell r="AX4">
            <v>0</v>
          </cell>
          <cell r="AY4">
            <v>0</v>
          </cell>
          <cell r="AZ4">
            <v>0</v>
          </cell>
          <cell r="BA4">
            <v>0</v>
          </cell>
          <cell r="BB4">
            <v>0</v>
          </cell>
          <cell r="BC4">
            <v>0</v>
          </cell>
          <cell r="BD4">
            <v>0</v>
          </cell>
          <cell r="BE4">
            <v>0</v>
          </cell>
          <cell r="BF4">
            <v>0</v>
          </cell>
          <cell r="BG4">
            <v>0</v>
          </cell>
          <cell r="BH4">
            <v>0</v>
          </cell>
          <cell r="BI4">
            <v>0</v>
          </cell>
          <cell r="BJ4">
            <v>0</v>
          </cell>
          <cell r="BK4">
            <v>0</v>
          </cell>
          <cell r="BL4">
            <v>0</v>
          </cell>
          <cell r="BM4">
            <v>0</v>
          </cell>
          <cell r="BN4">
            <v>0</v>
          </cell>
          <cell r="BO4">
            <v>0</v>
          </cell>
          <cell r="BP4">
            <v>0</v>
          </cell>
          <cell r="BQ4">
            <v>0</v>
          </cell>
          <cell r="BR4">
            <v>0</v>
          </cell>
          <cell r="BS4">
            <v>0</v>
          </cell>
          <cell r="BT4">
            <v>0</v>
          </cell>
          <cell r="BU4">
            <v>0</v>
          </cell>
          <cell r="BV4">
            <v>0</v>
          </cell>
          <cell r="BW4">
            <v>0</v>
          </cell>
          <cell r="BX4">
            <v>0</v>
          </cell>
          <cell r="BY4">
            <v>0</v>
          </cell>
        </row>
        <row r="5">
          <cell r="A5" t="str">
            <v/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4.7053353461378532E-2</v>
          </cell>
          <cell r="K5">
            <v>5.3113340143066227E-2</v>
          </cell>
          <cell r="L5">
            <v>0.7116198925500411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0.18821341384551413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  <cell r="AO5">
            <v>0</v>
          </cell>
          <cell r="AP5">
            <v>0</v>
          </cell>
          <cell r="AQ5">
            <v>0</v>
          </cell>
          <cell r="AR5">
            <v>0</v>
          </cell>
          <cell r="AS5">
            <v>0</v>
          </cell>
          <cell r="AT5">
            <v>0</v>
          </cell>
          <cell r="AU5">
            <v>0</v>
          </cell>
          <cell r="AV5">
            <v>0</v>
          </cell>
          <cell r="AW5">
            <v>0</v>
          </cell>
          <cell r="AX5">
            <v>0</v>
          </cell>
          <cell r="AY5">
            <v>0</v>
          </cell>
          <cell r="AZ5">
            <v>0</v>
          </cell>
          <cell r="BA5">
            <v>0</v>
          </cell>
          <cell r="BB5">
            <v>0</v>
          </cell>
          <cell r="BC5">
            <v>0</v>
          </cell>
          <cell r="BD5">
            <v>0</v>
          </cell>
          <cell r="BE5">
            <v>0</v>
          </cell>
          <cell r="BF5">
            <v>0</v>
          </cell>
          <cell r="BG5">
            <v>0</v>
          </cell>
          <cell r="BH5">
            <v>0</v>
          </cell>
          <cell r="BI5">
            <v>0</v>
          </cell>
          <cell r="BJ5">
            <v>0</v>
          </cell>
          <cell r="BK5">
            <v>0</v>
          </cell>
          <cell r="BL5">
            <v>0</v>
          </cell>
          <cell r="BM5">
            <v>0</v>
          </cell>
          <cell r="BN5">
            <v>0</v>
          </cell>
          <cell r="BO5">
            <v>0</v>
          </cell>
          <cell r="BP5">
            <v>0</v>
          </cell>
          <cell r="BQ5">
            <v>0</v>
          </cell>
          <cell r="BR5">
            <v>0</v>
          </cell>
          <cell r="BS5">
            <v>0</v>
          </cell>
          <cell r="BT5">
            <v>0</v>
          </cell>
          <cell r="BU5">
            <v>0</v>
          </cell>
          <cell r="BV5">
            <v>0</v>
          </cell>
          <cell r="BW5">
            <v>0</v>
          </cell>
          <cell r="BX5">
            <v>0</v>
          </cell>
          <cell r="BY5">
            <v>0</v>
          </cell>
        </row>
        <row r="6">
          <cell r="A6" t="str">
            <v/>
          </cell>
        </row>
        <row r="7">
          <cell r="A7" t="str">
            <v>D362.T</v>
          </cell>
          <cell r="B7" t="str">
            <v>Total Station Equip</v>
          </cell>
          <cell r="C7">
            <v>339335987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19069282.600000001</v>
          </cell>
          <cell r="K7">
            <v>0</v>
          </cell>
          <cell r="L7">
            <v>0</v>
          </cell>
          <cell r="M7">
            <v>22575914</v>
          </cell>
          <cell r="N7">
            <v>221413660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76277130.400000006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0</v>
          </cell>
          <cell r="AS7">
            <v>0</v>
          </cell>
          <cell r="AT7">
            <v>0</v>
          </cell>
          <cell r="AU7">
            <v>0</v>
          </cell>
          <cell r="AV7">
            <v>0</v>
          </cell>
          <cell r="AW7">
            <v>0</v>
          </cell>
          <cell r="AX7">
            <v>0</v>
          </cell>
          <cell r="AY7">
            <v>0</v>
          </cell>
          <cell r="AZ7">
            <v>0</v>
          </cell>
          <cell r="BA7">
            <v>0</v>
          </cell>
          <cell r="BB7">
            <v>0</v>
          </cell>
          <cell r="BC7">
            <v>0</v>
          </cell>
          <cell r="BD7">
            <v>0</v>
          </cell>
          <cell r="BE7">
            <v>0</v>
          </cell>
          <cell r="BF7">
            <v>0</v>
          </cell>
          <cell r="BG7">
            <v>0</v>
          </cell>
          <cell r="BH7">
            <v>0</v>
          </cell>
          <cell r="BI7">
            <v>0</v>
          </cell>
          <cell r="BJ7">
            <v>0</v>
          </cell>
          <cell r="BK7">
            <v>0</v>
          </cell>
          <cell r="BL7">
            <v>0</v>
          </cell>
          <cell r="BM7">
            <v>0</v>
          </cell>
          <cell r="BN7">
            <v>0</v>
          </cell>
          <cell r="BO7">
            <v>0</v>
          </cell>
          <cell r="BP7">
            <v>0</v>
          </cell>
          <cell r="BQ7">
            <v>0</v>
          </cell>
          <cell r="BR7">
            <v>0</v>
          </cell>
          <cell r="BS7">
            <v>0</v>
          </cell>
          <cell r="BT7">
            <v>0</v>
          </cell>
          <cell r="BU7">
            <v>0</v>
          </cell>
          <cell r="BV7">
            <v>0</v>
          </cell>
          <cell r="BW7">
            <v>0</v>
          </cell>
          <cell r="BX7">
            <v>0</v>
          </cell>
          <cell r="BY7">
            <v>0</v>
          </cell>
        </row>
        <row r="8">
          <cell r="A8" t="str">
            <v/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5.6195874680394574E-2</v>
          </cell>
          <cell r="K8">
            <v>0</v>
          </cell>
          <cell r="L8">
            <v>0</v>
          </cell>
          <cell r="M8">
            <v>6.6529678150522839E-2</v>
          </cell>
          <cell r="N8">
            <v>0.65249094844750433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0.2247834987215783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  <cell r="AP8">
            <v>0</v>
          </cell>
          <cell r="AQ8">
            <v>0</v>
          </cell>
          <cell r="AR8">
            <v>0</v>
          </cell>
          <cell r="AS8">
            <v>0</v>
          </cell>
          <cell r="AT8">
            <v>0</v>
          </cell>
          <cell r="AU8">
            <v>0</v>
          </cell>
          <cell r="AV8">
            <v>0</v>
          </cell>
          <cell r="AW8">
            <v>0</v>
          </cell>
          <cell r="AX8">
            <v>0</v>
          </cell>
          <cell r="AY8">
            <v>0</v>
          </cell>
          <cell r="AZ8">
            <v>0</v>
          </cell>
          <cell r="BA8">
            <v>0</v>
          </cell>
          <cell r="BB8">
            <v>0</v>
          </cell>
          <cell r="BC8">
            <v>0</v>
          </cell>
          <cell r="BD8">
            <v>0</v>
          </cell>
          <cell r="BE8">
            <v>0</v>
          </cell>
          <cell r="BF8">
            <v>0</v>
          </cell>
          <cell r="BG8">
            <v>0</v>
          </cell>
          <cell r="BH8">
            <v>0</v>
          </cell>
          <cell r="BI8">
            <v>0</v>
          </cell>
          <cell r="BJ8">
            <v>0</v>
          </cell>
          <cell r="BK8">
            <v>0</v>
          </cell>
          <cell r="BL8">
            <v>0</v>
          </cell>
          <cell r="BM8">
            <v>0</v>
          </cell>
          <cell r="BN8">
            <v>0</v>
          </cell>
          <cell r="BO8">
            <v>0</v>
          </cell>
          <cell r="BP8">
            <v>0</v>
          </cell>
          <cell r="BQ8">
            <v>0</v>
          </cell>
          <cell r="BR8">
            <v>0</v>
          </cell>
          <cell r="BS8">
            <v>0</v>
          </cell>
          <cell r="BT8">
            <v>0</v>
          </cell>
          <cell r="BU8">
            <v>0</v>
          </cell>
          <cell r="BV8">
            <v>0</v>
          </cell>
          <cell r="BW8">
            <v>0</v>
          </cell>
          <cell r="BX8">
            <v>0</v>
          </cell>
          <cell r="BY8">
            <v>0</v>
          </cell>
        </row>
        <row r="9">
          <cell r="A9" t="str">
            <v/>
          </cell>
        </row>
        <row r="10">
          <cell r="A10" t="str">
            <v>D364.T</v>
          </cell>
          <cell r="B10" t="str">
            <v>Total OVHD Lines</v>
          </cell>
          <cell r="C10">
            <v>451209396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450003391</v>
          </cell>
          <cell r="P10">
            <v>1206005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S10">
            <v>0</v>
          </cell>
          <cell r="AT10">
            <v>0</v>
          </cell>
          <cell r="AU10">
            <v>0</v>
          </cell>
          <cell r="AV10">
            <v>0</v>
          </cell>
          <cell r="AW10">
            <v>0</v>
          </cell>
          <cell r="AX10">
            <v>0</v>
          </cell>
          <cell r="AY10">
            <v>0</v>
          </cell>
          <cell r="AZ10">
            <v>0</v>
          </cell>
          <cell r="BA10">
            <v>0</v>
          </cell>
          <cell r="BB10">
            <v>0</v>
          </cell>
          <cell r="BC10">
            <v>0</v>
          </cell>
          <cell r="BD10">
            <v>0</v>
          </cell>
          <cell r="BE10">
            <v>0</v>
          </cell>
          <cell r="BF10">
            <v>0</v>
          </cell>
          <cell r="BG10">
            <v>0</v>
          </cell>
          <cell r="BH10">
            <v>0</v>
          </cell>
          <cell r="BI10">
            <v>0</v>
          </cell>
          <cell r="BJ10">
            <v>0</v>
          </cell>
          <cell r="BK10">
            <v>0</v>
          </cell>
          <cell r="BL10">
            <v>0</v>
          </cell>
          <cell r="BM10">
            <v>0</v>
          </cell>
          <cell r="BN10">
            <v>0</v>
          </cell>
          <cell r="BO10">
            <v>0</v>
          </cell>
          <cell r="BP10">
            <v>0</v>
          </cell>
          <cell r="BQ10">
            <v>0</v>
          </cell>
          <cell r="BR10">
            <v>0</v>
          </cell>
          <cell r="BS10">
            <v>0</v>
          </cell>
          <cell r="BT10">
            <v>0</v>
          </cell>
          <cell r="BU10">
            <v>0</v>
          </cell>
          <cell r="BV10">
            <v>0</v>
          </cell>
          <cell r="BW10">
            <v>0</v>
          </cell>
          <cell r="BX10">
            <v>0</v>
          </cell>
          <cell r="BY10">
            <v>0</v>
          </cell>
        </row>
        <row r="11">
          <cell r="A11" t="str">
            <v/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0.99732717223823064</v>
          </cell>
          <cell r="P11">
            <v>2.6728277617693937E-3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  <cell r="AV11">
            <v>0</v>
          </cell>
          <cell r="AW11">
            <v>0</v>
          </cell>
          <cell r="AX11">
            <v>0</v>
          </cell>
          <cell r="AY11">
            <v>0</v>
          </cell>
          <cell r="AZ11">
            <v>0</v>
          </cell>
          <cell r="BA11">
            <v>0</v>
          </cell>
          <cell r="BB11">
            <v>0</v>
          </cell>
          <cell r="BC11">
            <v>0</v>
          </cell>
          <cell r="BD11">
            <v>0</v>
          </cell>
          <cell r="BE11">
            <v>0</v>
          </cell>
          <cell r="BF11">
            <v>0</v>
          </cell>
          <cell r="BG11">
            <v>0</v>
          </cell>
          <cell r="BH11">
            <v>0</v>
          </cell>
          <cell r="BI11">
            <v>0</v>
          </cell>
          <cell r="BJ11">
            <v>0</v>
          </cell>
          <cell r="BK11">
            <v>0</v>
          </cell>
          <cell r="BL11">
            <v>0</v>
          </cell>
          <cell r="BM11">
            <v>0</v>
          </cell>
          <cell r="BN11">
            <v>0</v>
          </cell>
          <cell r="BO11">
            <v>0</v>
          </cell>
          <cell r="BP11">
            <v>0</v>
          </cell>
          <cell r="BQ11">
            <v>0</v>
          </cell>
          <cell r="BR11">
            <v>0</v>
          </cell>
          <cell r="BS11">
            <v>0</v>
          </cell>
          <cell r="BT11">
            <v>0</v>
          </cell>
          <cell r="BU11">
            <v>0</v>
          </cell>
          <cell r="BV11">
            <v>0</v>
          </cell>
          <cell r="BW11">
            <v>0</v>
          </cell>
          <cell r="BX11">
            <v>0</v>
          </cell>
          <cell r="BY11">
            <v>0</v>
          </cell>
        </row>
        <row r="12">
          <cell r="A12" t="str">
            <v/>
          </cell>
        </row>
        <row r="13">
          <cell r="A13" t="str">
            <v>D366.T</v>
          </cell>
          <cell r="B13" t="str">
            <v>Total UNGD Lines</v>
          </cell>
          <cell r="C13">
            <v>940340482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927232068</v>
          </cell>
          <cell r="R13">
            <v>13108414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  <cell r="AU13">
            <v>0</v>
          </cell>
          <cell r="AV13">
            <v>0</v>
          </cell>
          <cell r="AW13">
            <v>0</v>
          </cell>
          <cell r="AX13">
            <v>0</v>
          </cell>
          <cell r="AY13">
            <v>0</v>
          </cell>
          <cell r="AZ13">
            <v>0</v>
          </cell>
          <cell r="BA13">
            <v>0</v>
          </cell>
          <cell r="BB13">
            <v>0</v>
          </cell>
          <cell r="BC13">
            <v>0</v>
          </cell>
          <cell r="BD13">
            <v>0</v>
          </cell>
          <cell r="BE13">
            <v>0</v>
          </cell>
          <cell r="BF13">
            <v>0</v>
          </cell>
          <cell r="BG13">
            <v>0</v>
          </cell>
          <cell r="BH13">
            <v>0</v>
          </cell>
          <cell r="BI13">
            <v>0</v>
          </cell>
          <cell r="BJ13">
            <v>0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  <cell r="BO13">
            <v>0</v>
          </cell>
          <cell r="BP13">
            <v>0</v>
          </cell>
          <cell r="BQ13">
            <v>0</v>
          </cell>
          <cell r="BR13">
            <v>0</v>
          </cell>
          <cell r="BS13">
            <v>0</v>
          </cell>
          <cell r="BT13">
            <v>0</v>
          </cell>
          <cell r="BU13">
            <v>0</v>
          </cell>
          <cell r="BV13">
            <v>0</v>
          </cell>
          <cell r="BW13">
            <v>0</v>
          </cell>
          <cell r="BX13">
            <v>0</v>
          </cell>
          <cell r="BY13">
            <v>0</v>
          </cell>
        </row>
        <row r="14">
          <cell r="A14" t="str">
            <v/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0.98605992802509168</v>
          </cell>
          <cell r="R14">
            <v>1.394007197490834E-2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  <cell r="AV14">
            <v>0</v>
          </cell>
          <cell r="AW14">
            <v>0</v>
          </cell>
          <cell r="AX14">
            <v>0</v>
          </cell>
          <cell r="AY14">
            <v>0</v>
          </cell>
          <cell r="AZ14">
            <v>0</v>
          </cell>
          <cell r="BA14">
            <v>0</v>
          </cell>
          <cell r="BB14">
            <v>0</v>
          </cell>
          <cell r="BC14">
            <v>0</v>
          </cell>
          <cell r="BD14">
            <v>0</v>
          </cell>
          <cell r="BE14">
            <v>0</v>
          </cell>
          <cell r="BF14">
            <v>0</v>
          </cell>
          <cell r="BG14">
            <v>0</v>
          </cell>
          <cell r="BH14">
            <v>0</v>
          </cell>
          <cell r="BI14">
            <v>0</v>
          </cell>
          <cell r="BJ14">
            <v>0</v>
          </cell>
          <cell r="BK14">
            <v>0</v>
          </cell>
          <cell r="BL14">
            <v>0</v>
          </cell>
          <cell r="BM14">
            <v>0</v>
          </cell>
          <cell r="BN14">
            <v>0</v>
          </cell>
          <cell r="BO14">
            <v>0</v>
          </cell>
          <cell r="BP14">
            <v>0</v>
          </cell>
          <cell r="BQ14">
            <v>0</v>
          </cell>
          <cell r="BR14">
            <v>0</v>
          </cell>
          <cell r="BS14">
            <v>0</v>
          </cell>
          <cell r="BT14">
            <v>0</v>
          </cell>
          <cell r="BU14">
            <v>0</v>
          </cell>
          <cell r="BV14">
            <v>0</v>
          </cell>
          <cell r="BW14">
            <v>0</v>
          </cell>
          <cell r="BX14">
            <v>0</v>
          </cell>
          <cell r="BY14">
            <v>0</v>
          </cell>
        </row>
        <row r="15">
          <cell r="A15" t="str">
            <v/>
          </cell>
        </row>
        <row r="16">
          <cell r="A16" t="str">
            <v>D368.T</v>
          </cell>
          <cell r="B16" t="str">
            <v>Total Transformers</v>
          </cell>
          <cell r="C16">
            <v>326103464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115456007</v>
          </cell>
          <cell r="AJ16">
            <v>208973323</v>
          </cell>
          <cell r="AK16">
            <v>1674134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  <cell r="AV16">
            <v>0</v>
          </cell>
          <cell r="AW16">
            <v>0</v>
          </cell>
          <cell r="AX16">
            <v>0</v>
          </cell>
          <cell r="AY16">
            <v>0</v>
          </cell>
          <cell r="AZ16">
            <v>0</v>
          </cell>
          <cell r="BA16">
            <v>0</v>
          </cell>
          <cell r="BB16">
            <v>0</v>
          </cell>
          <cell r="BC16">
            <v>0</v>
          </cell>
          <cell r="BD16">
            <v>0</v>
          </cell>
          <cell r="BE16">
            <v>0</v>
          </cell>
          <cell r="BF16">
            <v>0</v>
          </cell>
          <cell r="BG16">
            <v>0</v>
          </cell>
          <cell r="BH16">
            <v>0</v>
          </cell>
          <cell r="BI16">
            <v>0</v>
          </cell>
          <cell r="BJ16">
            <v>0</v>
          </cell>
          <cell r="BK16">
            <v>0</v>
          </cell>
          <cell r="BL16">
            <v>0</v>
          </cell>
          <cell r="BM16">
            <v>0</v>
          </cell>
          <cell r="BN16">
            <v>0</v>
          </cell>
          <cell r="BO16">
            <v>0</v>
          </cell>
          <cell r="BP16">
            <v>0</v>
          </cell>
          <cell r="BQ16">
            <v>0</v>
          </cell>
          <cell r="BR16">
            <v>0</v>
          </cell>
          <cell r="BS16">
            <v>0</v>
          </cell>
          <cell r="BT16">
            <v>0</v>
          </cell>
          <cell r="BU16">
            <v>0</v>
          </cell>
          <cell r="BV16">
            <v>0</v>
          </cell>
          <cell r="BW16">
            <v>0</v>
          </cell>
          <cell r="BX16">
            <v>0</v>
          </cell>
          <cell r="BY16">
            <v>0</v>
          </cell>
        </row>
        <row r="17">
          <cell r="A17" t="str">
            <v/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0.35404716522729118</v>
          </cell>
          <cell r="AJ17">
            <v>0.64081908372491259</v>
          </cell>
          <cell r="AK17">
            <v>5.133751047796291E-3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  <cell r="AV17">
            <v>0</v>
          </cell>
          <cell r="AW17">
            <v>0</v>
          </cell>
          <cell r="AX17">
            <v>0</v>
          </cell>
          <cell r="AY17">
            <v>0</v>
          </cell>
          <cell r="AZ17">
            <v>0</v>
          </cell>
          <cell r="BA17">
            <v>0</v>
          </cell>
          <cell r="BB17">
            <v>0</v>
          </cell>
          <cell r="BC17">
            <v>0</v>
          </cell>
          <cell r="BD17">
            <v>0</v>
          </cell>
          <cell r="BE17">
            <v>0</v>
          </cell>
          <cell r="BF17">
            <v>0</v>
          </cell>
          <cell r="BG17">
            <v>0</v>
          </cell>
          <cell r="BH17">
            <v>0</v>
          </cell>
          <cell r="BI17">
            <v>0</v>
          </cell>
          <cell r="BJ17">
            <v>0</v>
          </cell>
          <cell r="BK17">
            <v>0</v>
          </cell>
          <cell r="BL17">
            <v>0</v>
          </cell>
          <cell r="BM17">
            <v>0</v>
          </cell>
          <cell r="BN17">
            <v>0</v>
          </cell>
          <cell r="BO17">
            <v>0</v>
          </cell>
          <cell r="BP17">
            <v>0</v>
          </cell>
          <cell r="BQ17">
            <v>0</v>
          </cell>
          <cell r="BR17">
            <v>0</v>
          </cell>
          <cell r="BS17">
            <v>0</v>
          </cell>
          <cell r="BT17">
            <v>0</v>
          </cell>
          <cell r="BU17">
            <v>0</v>
          </cell>
          <cell r="BV17">
            <v>0</v>
          </cell>
          <cell r="BW17">
            <v>0</v>
          </cell>
          <cell r="BX17">
            <v>0</v>
          </cell>
          <cell r="BY17">
            <v>0</v>
          </cell>
        </row>
        <row r="18">
          <cell r="A18" t="str">
            <v/>
          </cell>
        </row>
        <row r="19">
          <cell r="A19" t="str">
            <v>D370.T</v>
          </cell>
          <cell r="B19" t="str">
            <v>Total Meters</v>
          </cell>
          <cell r="C19">
            <v>121949908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121949908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0</v>
          </cell>
          <cell r="AW19">
            <v>0</v>
          </cell>
          <cell r="AX19">
            <v>0</v>
          </cell>
          <cell r="AY19">
            <v>0</v>
          </cell>
          <cell r="AZ19">
            <v>0</v>
          </cell>
          <cell r="BA19">
            <v>0</v>
          </cell>
          <cell r="BB19">
            <v>0</v>
          </cell>
          <cell r="BC19">
            <v>0</v>
          </cell>
          <cell r="BD19">
            <v>0</v>
          </cell>
          <cell r="BE19">
            <v>0</v>
          </cell>
          <cell r="BF19">
            <v>0</v>
          </cell>
          <cell r="BG19">
            <v>0</v>
          </cell>
          <cell r="BH19">
            <v>0</v>
          </cell>
          <cell r="BI19">
            <v>0</v>
          </cell>
          <cell r="BJ19">
            <v>0</v>
          </cell>
          <cell r="BK19">
            <v>0</v>
          </cell>
          <cell r="BL19">
            <v>0</v>
          </cell>
          <cell r="BM19">
            <v>0</v>
          </cell>
          <cell r="BN19">
            <v>0</v>
          </cell>
          <cell r="BO19">
            <v>0</v>
          </cell>
          <cell r="BP19">
            <v>0</v>
          </cell>
          <cell r="BQ19">
            <v>0</v>
          </cell>
          <cell r="BR19">
            <v>0</v>
          </cell>
          <cell r="BS19">
            <v>0</v>
          </cell>
          <cell r="BT19">
            <v>0</v>
          </cell>
          <cell r="BU19">
            <v>0</v>
          </cell>
          <cell r="BV19">
            <v>0</v>
          </cell>
          <cell r="BW19">
            <v>0</v>
          </cell>
          <cell r="BX19">
            <v>0</v>
          </cell>
          <cell r="BY19">
            <v>0</v>
          </cell>
        </row>
        <row r="20">
          <cell r="A20" t="str">
            <v/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1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0</v>
          </cell>
          <cell r="AW20">
            <v>0</v>
          </cell>
          <cell r="AX20">
            <v>0</v>
          </cell>
          <cell r="AY20">
            <v>0</v>
          </cell>
          <cell r="AZ20">
            <v>0</v>
          </cell>
          <cell r="BA20">
            <v>0</v>
          </cell>
          <cell r="BB20">
            <v>0</v>
          </cell>
          <cell r="BC20">
            <v>0</v>
          </cell>
          <cell r="BD20">
            <v>0</v>
          </cell>
          <cell r="BE20">
            <v>0</v>
          </cell>
          <cell r="BF20">
            <v>0</v>
          </cell>
          <cell r="BG20">
            <v>0</v>
          </cell>
          <cell r="BH20">
            <v>0</v>
          </cell>
          <cell r="BI20">
            <v>0</v>
          </cell>
          <cell r="BJ20">
            <v>0</v>
          </cell>
          <cell r="BK20">
            <v>0</v>
          </cell>
          <cell r="BL20">
            <v>0</v>
          </cell>
          <cell r="BM20">
            <v>0</v>
          </cell>
          <cell r="BN20">
            <v>0</v>
          </cell>
          <cell r="BO20">
            <v>0</v>
          </cell>
          <cell r="BP20">
            <v>0</v>
          </cell>
          <cell r="BQ20">
            <v>0</v>
          </cell>
          <cell r="BR20">
            <v>0</v>
          </cell>
          <cell r="BS20">
            <v>0</v>
          </cell>
          <cell r="BT20">
            <v>0</v>
          </cell>
          <cell r="BU20">
            <v>0</v>
          </cell>
          <cell r="BV20">
            <v>0</v>
          </cell>
          <cell r="BW20">
            <v>0</v>
          </cell>
          <cell r="BX20">
            <v>0</v>
          </cell>
          <cell r="BY20">
            <v>0</v>
          </cell>
        </row>
        <row r="21">
          <cell r="A21" t="str">
            <v/>
          </cell>
        </row>
        <row r="22">
          <cell r="A22" t="str">
            <v>D108.05.T</v>
          </cell>
          <cell r="B22" t="str">
            <v>Total Dist Acc Depr - Subs &amp; Lines</v>
          </cell>
          <cell r="C22">
            <v>1720363718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12652224</v>
          </cell>
          <cell r="J22">
            <v>20983856.400000002</v>
          </cell>
          <cell r="K22">
            <v>0</v>
          </cell>
          <cell r="L22">
            <v>4143093</v>
          </cell>
          <cell r="M22">
            <v>0</v>
          </cell>
          <cell r="N22">
            <v>221413660</v>
          </cell>
          <cell r="O22">
            <v>450003391</v>
          </cell>
          <cell r="P22">
            <v>0</v>
          </cell>
          <cell r="Q22">
            <v>927232068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83935425.600000009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AZ22">
            <v>0</v>
          </cell>
          <cell r="BA22">
            <v>0</v>
          </cell>
          <cell r="BB22">
            <v>0</v>
          </cell>
          <cell r="BC22">
            <v>0</v>
          </cell>
          <cell r="BD22">
            <v>0</v>
          </cell>
          <cell r="BE22">
            <v>0</v>
          </cell>
          <cell r="BF22">
            <v>0</v>
          </cell>
          <cell r="BG22">
            <v>0</v>
          </cell>
          <cell r="BH22">
            <v>0</v>
          </cell>
          <cell r="BI22">
            <v>0</v>
          </cell>
          <cell r="BJ22">
            <v>0</v>
          </cell>
          <cell r="BK22">
            <v>0</v>
          </cell>
          <cell r="BL22">
            <v>0</v>
          </cell>
          <cell r="BM22">
            <v>0</v>
          </cell>
          <cell r="BN22">
            <v>0</v>
          </cell>
          <cell r="BO22">
            <v>0</v>
          </cell>
          <cell r="BP22">
            <v>0</v>
          </cell>
          <cell r="BQ22">
            <v>0</v>
          </cell>
          <cell r="BR22">
            <v>0</v>
          </cell>
          <cell r="BS22">
            <v>0</v>
          </cell>
          <cell r="BT22">
            <v>0</v>
          </cell>
          <cell r="BU22">
            <v>0</v>
          </cell>
          <cell r="BV22">
            <v>0</v>
          </cell>
          <cell r="BW22">
            <v>0</v>
          </cell>
          <cell r="BX22">
            <v>0</v>
          </cell>
          <cell r="BY22">
            <v>0</v>
          </cell>
        </row>
        <row r="23"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7.3543889978735302E-3</v>
          </cell>
          <cell r="J23">
            <v>1.2197337214478503E-2</v>
          </cell>
          <cell r="K23">
            <v>0</v>
          </cell>
          <cell r="L23">
            <v>2.4082657386058637E-3</v>
          </cell>
          <cell r="M23">
            <v>0</v>
          </cell>
          <cell r="N23">
            <v>0.12870165633195479</v>
          </cell>
          <cell r="O23">
            <v>0.26157456489674702</v>
          </cell>
          <cell r="P23">
            <v>0</v>
          </cell>
          <cell r="Q23">
            <v>0.53897443796242628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4.8789348857914014E-2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</row>
        <row r="25">
          <cell r="A25" t="str">
            <v>D108.10.T</v>
          </cell>
          <cell r="B25" t="str">
            <v>Total Dist Acc Depr - Other</v>
          </cell>
          <cell r="C25">
            <v>705188683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1922251.4758986074</v>
          </cell>
          <cell r="P25">
            <v>5151.6164934657127</v>
          </cell>
          <cell r="Q25">
            <v>3960799.5114274989</v>
          </cell>
          <cell r="R25">
            <v>55994.396180427822</v>
          </cell>
          <cell r="S25">
            <v>0</v>
          </cell>
          <cell r="T25">
            <v>0</v>
          </cell>
          <cell r="U25">
            <v>0</v>
          </cell>
          <cell r="V25">
            <v>1255565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115456007</v>
          </cell>
          <cell r="AJ25">
            <v>208973323</v>
          </cell>
          <cell r="AK25">
            <v>1674134</v>
          </cell>
          <cell r="AL25">
            <v>43231546</v>
          </cell>
          <cell r="AM25">
            <v>125725426</v>
          </cell>
          <cell r="AN25">
            <v>121949908</v>
          </cell>
          <cell r="AO25">
            <v>2152931</v>
          </cell>
          <cell r="AP25">
            <v>29334640</v>
          </cell>
          <cell r="AQ25">
            <v>0</v>
          </cell>
          <cell r="AR25">
            <v>0</v>
          </cell>
          <cell r="AS25">
            <v>14843197.701933347</v>
          </cell>
          <cell r="AT25">
            <v>26084483.951444812</v>
          </cell>
          <cell r="AU25">
            <v>7814967.0161784003</v>
          </cell>
          <cell r="AV25">
            <v>371888.33044344105</v>
          </cell>
          <cell r="AW25">
            <v>376469</v>
          </cell>
          <cell r="AX25">
            <v>0</v>
          </cell>
          <cell r="AY25">
            <v>0</v>
          </cell>
          <cell r="AZ25">
            <v>0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0</v>
          </cell>
          <cell r="BN25">
            <v>0</v>
          </cell>
          <cell r="BO25">
            <v>0</v>
          </cell>
          <cell r="BP25">
            <v>0</v>
          </cell>
          <cell r="BQ25">
            <v>0</v>
          </cell>
          <cell r="BR25">
            <v>0</v>
          </cell>
          <cell r="BS25">
            <v>0</v>
          </cell>
          <cell r="BT25">
            <v>0</v>
          </cell>
          <cell r="BU25">
            <v>0</v>
          </cell>
          <cell r="BV25">
            <v>0</v>
          </cell>
          <cell r="BW25">
            <v>0</v>
          </cell>
          <cell r="BX25">
            <v>0</v>
          </cell>
          <cell r="BY25">
            <v>0</v>
          </cell>
        </row>
        <row r="26">
          <cell r="A26" t="str">
            <v/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2.7258682991352081E-3</v>
          </cell>
          <cell r="P26">
            <v>7.3053022795967259E-6</v>
          </cell>
          <cell r="Q26">
            <v>5.6166521200787601E-3</v>
          </cell>
          <cell r="R26">
            <v>7.9403424261174395E-5</v>
          </cell>
          <cell r="S26">
            <v>0</v>
          </cell>
          <cell r="T26">
            <v>0</v>
          </cell>
          <cell r="U26">
            <v>0</v>
          </cell>
          <cell r="V26">
            <v>1.7804667463728995E-3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0.16372356758311732</v>
          </cell>
          <cell r="AJ26">
            <v>0.29633675077000632</v>
          </cell>
          <cell r="AK26">
            <v>2.3740227833463404E-3</v>
          </cell>
          <cell r="AL26">
            <v>6.1304934469573726E-2</v>
          </cell>
          <cell r="AM26">
            <v>0.17828622187347268</v>
          </cell>
          <cell r="AN26">
            <v>0.1729323100892701</v>
          </cell>
          <cell r="AO26">
            <v>3.0529857496309253E-3</v>
          </cell>
          <cell r="AP26">
            <v>4.1598285263463312E-2</v>
          </cell>
          <cell r="AQ26">
            <v>0</v>
          </cell>
          <cell r="AR26">
            <v>0</v>
          </cell>
          <cell r="AS26">
            <v>2.1048547799700505E-2</v>
          </cell>
          <cell r="AT26">
            <v>3.6989368349583697E-2</v>
          </cell>
          <cell r="AU26">
            <v>1.1082093636177086E-2</v>
          </cell>
          <cell r="AV26">
            <v>5.2736003768716333E-4</v>
          </cell>
          <cell r="AW26">
            <v>5.3385570284314953E-4</v>
          </cell>
          <cell r="AX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0</v>
          </cell>
          <cell r="BH26">
            <v>0</v>
          </cell>
          <cell r="BI26">
            <v>0</v>
          </cell>
          <cell r="BJ26">
            <v>0</v>
          </cell>
          <cell r="BK26">
            <v>0</v>
          </cell>
          <cell r="BL26">
            <v>0</v>
          </cell>
          <cell r="BM26">
            <v>0</v>
          </cell>
          <cell r="BN26">
            <v>0</v>
          </cell>
          <cell r="BO26">
            <v>0</v>
          </cell>
          <cell r="BP26">
            <v>0</v>
          </cell>
          <cell r="BQ26">
            <v>0</v>
          </cell>
          <cell r="BR26">
            <v>0</v>
          </cell>
          <cell r="BS26">
            <v>0</v>
          </cell>
          <cell r="BT26">
            <v>0</v>
          </cell>
          <cell r="BU26">
            <v>0</v>
          </cell>
          <cell r="BV26">
            <v>0</v>
          </cell>
          <cell r="BW26">
            <v>0</v>
          </cell>
          <cell r="BX26">
            <v>0</v>
          </cell>
          <cell r="BY26">
            <v>0</v>
          </cell>
        </row>
        <row r="27">
          <cell r="A27" t="str">
            <v/>
          </cell>
        </row>
        <row r="28">
          <cell r="A28" t="str">
            <v>D372.T</v>
          </cell>
          <cell r="B28" t="str">
            <v>Leased Property Assignment Factor</v>
          </cell>
          <cell r="C28">
            <v>2152931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2152931</v>
          </cell>
          <cell r="AP28">
            <v>0</v>
          </cell>
          <cell r="AQ28">
            <v>0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0</v>
          </cell>
          <cell r="AW28">
            <v>0</v>
          </cell>
          <cell r="AX28">
            <v>0</v>
          </cell>
          <cell r="AY28">
            <v>0</v>
          </cell>
          <cell r="AZ28">
            <v>0</v>
          </cell>
          <cell r="BA28">
            <v>0</v>
          </cell>
          <cell r="BB28">
            <v>0</v>
          </cell>
          <cell r="BC28">
            <v>0</v>
          </cell>
          <cell r="BD28">
            <v>0</v>
          </cell>
          <cell r="BE28">
            <v>0</v>
          </cell>
          <cell r="BF28">
            <v>0</v>
          </cell>
          <cell r="BG28">
            <v>0</v>
          </cell>
          <cell r="BH28">
            <v>0</v>
          </cell>
          <cell r="BI28">
            <v>0</v>
          </cell>
          <cell r="BJ28">
            <v>0</v>
          </cell>
          <cell r="BK28">
            <v>0</v>
          </cell>
          <cell r="BL28">
            <v>0</v>
          </cell>
          <cell r="BM28">
            <v>0</v>
          </cell>
          <cell r="BN28">
            <v>0</v>
          </cell>
          <cell r="BO28">
            <v>0</v>
          </cell>
          <cell r="BP28">
            <v>0</v>
          </cell>
          <cell r="BQ28">
            <v>0</v>
          </cell>
          <cell r="BR28">
            <v>0</v>
          </cell>
          <cell r="BS28">
            <v>0</v>
          </cell>
          <cell r="BT28">
            <v>0</v>
          </cell>
          <cell r="BU28">
            <v>0</v>
          </cell>
          <cell r="BV28">
            <v>0</v>
          </cell>
          <cell r="BW28">
            <v>0</v>
          </cell>
          <cell r="BX28">
            <v>0</v>
          </cell>
          <cell r="BY28">
            <v>0</v>
          </cell>
        </row>
        <row r="29">
          <cell r="A29" t="str">
            <v/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1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</row>
        <row r="30">
          <cell r="A30" t="str">
            <v/>
          </cell>
        </row>
        <row r="31">
          <cell r="A31" t="str">
            <v>ADJPTDCE.T</v>
          </cell>
          <cell r="B31" t="str">
            <v>Adj Total Prod Trans Dist &amp; Cust Exp</v>
          </cell>
          <cell r="C31">
            <v>186758210</v>
          </cell>
          <cell r="D31">
            <v>0</v>
          </cell>
          <cell r="E31">
            <v>14590907.200000001</v>
          </cell>
          <cell r="F31">
            <v>278602.99666853523</v>
          </cell>
          <cell r="G31">
            <v>535312.60333146469</v>
          </cell>
          <cell r="H31">
            <v>0</v>
          </cell>
          <cell r="I31">
            <v>0</v>
          </cell>
          <cell r="J31">
            <v>276225.11296018958</v>
          </cell>
          <cell r="K31">
            <v>43.517236190581819</v>
          </cell>
          <cell r="L31">
            <v>583.04996181000536</v>
          </cell>
          <cell r="M31">
            <v>326974.23265779892</v>
          </cell>
          <cell r="N31">
            <v>3206805.3403487797</v>
          </cell>
          <cell r="O31">
            <v>28192488.090587143</v>
          </cell>
          <cell r="P31">
            <v>75555.611979129608</v>
          </cell>
          <cell r="Q31">
            <v>13426019.134766128</v>
          </cell>
          <cell r="R31">
            <v>189805.57647240069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31669</v>
          </cell>
          <cell r="AA31">
            <v>82108</v>
          </cell>
          <cell r="AB31">
            <v>5707562.4261067724</v>
          </cell>
          <cell r="AC31">
            <v>58363628.800000004</v>
          </cell>
          <cell r="AD31">
            <v>1114411.9866741409</v>
          </cell>
          <cell r="AE31">
            <v>2141250.4133258588</v>
          </cell>
          <cell r="AF31">
            <v>1104900.4518407583</v>
          </cell>
          <cell r="AG31">
            <v>7939405</v>
          </cell>
          <cell r="AH31">
            <v>0</v>
          </cell>
          <cell r="AI31">
            <v>134565.9152092454</v>
          </cell>
          <cell r="AJ31">
            <v>243561.91760392554</v>
          </cell>
          <cell r="AK31">
            <v>1951.2312936035873</v>
          </cell>
          <cell r="AL31">
            <v>0</v>
          </cell>
          <cell r="AM31">
            <v>2222</v>
          </cell>
          <cell r="AN31">
            <v>5670551.7877452234</v>
          </cell>
          <cell r="AO31">
            <v>31261.988619043648</v>
          </cell>
          <cell r="AP31">
            <v>2973381.6146118571</v>
          </cell>
          <cell r="AQ31">
            <v>0</v>
          </cell>
          <cell r="AR31">
            <v>0</v>
          </cell>
          <cell r="AS31">
            <v>14843197.701933347</v>
          </cell>
          <cell r="AT31">
            <v>13183812.951444812</v>
          </cell>
          <cell r="AU31">
            <v>7814967.0161784003</v>
          </cell>
          <cell r="AV31">
            <v>3898008.3304434409</v>
          </cell>
          <cell r="AW31">
            <v>376469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</row>
        <row r="32">
          <cell r="A32" t="str">
            <v/>
          </cell>
          <cell r="D32">
            <v>0</v>
          </cell>
          <cell r="E32">
            <v>7.8127259840410773E-2</v>
          </cell>
          <cell r="F32">
            <v>1.4917844664956643E-3</v>
          </cell>
          <cell r="G32">
            <v>2.8663404052301886E-3</v>
          </cell>
          <cell r="H32">
            <v>0</v>
          </cell>
          <cell r="I32">
            <v>0</v>
          </cell>
          <cell r="J32">
            <v>1.4790520478868885E-3</v>
          </cell>
          <cell r="K32">
            <v>2.3301377856738839E-7</v>
          </cell>
          <cell r="L32">
            <v>3.1219509000970044E-6</v>
          </cell>
          <cell r="M32">
            <v>1.7507890692344873E-3</v>
          </cell>
          <cell r="N32">
            <v>1.7170893533134526E-2</v>
          </cell>
          <cell r="O32">
            <v>0.1509571551932691</v>
          </cell>
          <cell r="P32">
            <v>4.045638046066602E-4</v>
          </cell>
          <cell r="Q32">
            <v>7.1889846956479861E-2</v>
          </cell>
          <cell r="R32">
            <v>1.0163171754130685E-3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1.6957219712054425E-4</v>
          </cell>
          <cell r="AA32">
            <v>4.3964867729241996E-4</v>
          </cell>
          <cell r="AB32">
            <v>3.0561239723312685E-2</v>
          </cell>
          <cell r="AC32">
            <v>0.31250903936164309</v>
          </cell>
          <cell r="AD32">
            <v>5.9671378659826571E-3</v>
          </cell>
          <cell r="AE32">
            <v>1.1465361620920754E-2</v>
          </cell>
          <cell r="AF32">
            <v>5.9162081915475539E-3</v>
          </cell>
          <cell r="AG32">
            <v>4.2511678603045083E-2</v>
          </cell>
          <cell r="AH32">
            <v>0</v>
          </cell>
          <cell r="AI32">
            <v>7.2053547316203875E-4</v>
          </cell>
          <cell r="AJ32">
            <v>1.3041564148849227E-3</v>
          </cell>
          <cell r="AK32">
            <v>1.0447901024557835E-5</v>
          </cell>
          <cell r="AL32">
            <v>0</v>
          </cell>
          <cell r="AM32">
            <v>1.1897736651042008E-5</v>
          </cell>
          <cell r="AN32">
            <v>3.0363065633072964E-2</v>
          </cell>
          <cell r="AO32">
            <v>1.6739284778454264E-4</v>
          </cell>
          <cell r="AP32">
            <v>1.5921022238389718E-2</v>
          </cell>
          <cell r="AQ32">
            <v>0</v>
          </cell>
          <cell r="AR32">
            <v>0</v>
          </cell>
          <cell r="AS32">
            <v>7.9478153607990501E-2</v>
          </cell>
          <cell r="AT32">
            <v>7.0592949843783642E-2</v>
          </cell>
          <cell r="AU32">
            <v>4.184537331011258E-2</v>
          </cell>
          <cell r="AV32">
            <v>2.0871951655798377E-2</v>
          </cell>
          <cell r="AW32">
            <v>2.0158096396404742E-3</v>
          </cell>
          <cell r="AX32">
            <v>0</v>
          </cell>
          <cell r="AY32">
            <v>0</v>
          </cell>
          <cell r="AZ32">
            <v>0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I32">
            <v>0</v>
          </cell>
          <cell r="BJ32">
            <v>0</v>
          </cell>
          <cell r="BK32">
            <v>0</v>
          </cell>
          <cell r="BL32">
            <v>0</v>
          </cell>
          <cell r="BM32">
            <v>0</v>
          </cell>
          <cell r="BN32">
            <v>0</v>
          </cell>
          <cell r="BO32">
            <v>0</v>
          </cell>
          <cell r="BP32">
            <v>0</v>
          </cell>
          <cell r="BQ32">
            <v>0</v>
          </cell>
          <cell r="BR32">
            <v>0</v>
          </cell>
          <cell r="BS32">
            <v>0</v>
          </cell>
          <cell r="BT32">
            <v>0</v>
          </cell>
          <cell r="BU32">
            <v>0</v>
          </cell>
          <cell r="BV32">
            <v>0</v>
          </cell>
          <cell r="BW32">
            <v>0</v>
          </cell>
          <cell r="BX32">
            <v>0</v>
          </cell>
          <cell r="BY32">
            <v>0</v>
          </cell>
        </row>
        <row r="33">
          <cell r="A33" t="str">
            <v/>
          </cell>
        </row>
        <row r="34">
          <cell r="A34" t="str">
            <v>CAE.T</v>
          </cell>
          <cell r="B34" t="str">
            <v>Cust Accts Exp - Total</v>
          </cell>
          <cell r="C34">
            <v>35587389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0</v>
          </cell>
          <cell r="AR34">
            <v>0</v>
          </cell>
          <cell r="AS34">
            <v>14843197.701933347</v>
          </cell>
          <cell r="AT34">
            <v>13183812.951444812</v>
          </cell>
          <cell r="AU34">
            <v>7814967.0161784003</v>
          </cell>
          <cell r="AV34">
            <v>-254588.66955655898</v>
          </cell>
          <cell r="AW34">
            <v>0</v>
          </cell>
          <cell r="AX34">
            <v>0</v>
          </cell>
          <cell r="AY34">
            <v>0</v>
          </cell>
          <cell r="AZ34">
            <v>0</v>
          </cell>
          <cell r="BA34">
            <v>0</v>
          </cell>
          <cell r="BB34">
            <v>0</v>
          </cell>
          <cell r="BC34">
            <v>0</v>
          </cell>
          <cell r="BD34">
            <v>0</v>
          </cell>
          <cell r="BE34">
            <v>0</v>
          </cell>
          <cell r="BF34">
            <v>0</v>
          </cell>
          <cell r="BG34">
            <v>0</v>
          </cell>
          <cell r="BH34">
            <v>0</v>
          </cell>
          <cell r="BI34">
            <v>0</v>
          </cell>
          <cell r="BJ34">
            <v>0</v>
          </cell>
          <cell r="BK34">
            <v>0</v>
          </cell>
          <cell r="BL34">
            <v>0</v>
          </cell>
          <cell r="BM34">
            <v>0</v>
          </cell>
          <cell r="BN34">
            <v>0</v>
          </cell>
          <cell r="BO34">
            <v>0</v>
          </cell>
          <cell r="BP34">
            <v>0</v>
          </cell>
          <cell r="BQ34">
            <v>0</v>
          </cell>
          <cell r="BR34">
            <v>0</v>
          </cell>
          <cell r="BS34">
            <v>0</v>
          </cell>
          <cell r="BT34">
            <v>0</v>
          </cell>
          <cell r="BU34">
            <v>0</v>
          </cell>
          <cell r="BV34">
            <v>0</v>
          </cell>
          <cell r="BW34">
            <v>0</v>
          </cell>
          <cell r="BX34">
            <v>0</v>
          </cell>
          <cell r="BY34">
            <v>0</v>
          </cell>
        </row>
        <row r="35">
          <cell r="A35" t="str">
            <v/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0.41709150682376128</v>
          </cell>
          <cell r="AT35">
            <v>0.37046305789516654</v>
          </cell>
          <cell r="AU35">
            <v>0.2195993366127085</v>
          </cell>
          <cell r="AV35">
            <v>-7.153901331636299E-3</v>
          </cell>
          <cell r="AW35">
            <v>0</v>
          </cell>
          <cell r="AX35">
            <v>0</v>
          </cell>
          <cell r="AY35">
            <v>0</v>
          </cell>
          <cell r="AZ35">
            <v>0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I35">
            <v>0</v>
          </cell>
          <cell r="BJ35">
            <v>0</v>
          </cell>
          <cell r="BK35">
            <v>0</v>
          </cell>
          <cell r="BL35">
            <v>0</v>
          </cell>
          <cell r="BM35">
            <v>0</v>
          </cell>
          <cell r="BN35">
            <v>0</v>
          </cell>
          <cell r="BO35">
            <v>0</v>
          </cell>
          <cell r="BP35">
            <v>0</v>
          </cell>
          <cell r="BQ35">
            <v>0</v>
          </cell>
          <cell r="BR35">
            <v>0</v>
          </cell>
          <cell r="BS35">
            <v>0</v>
          </cell>
          <cell r="BT35">
            <v>0</v>
          </cell>
          <cell r="BU35">
            <v>0</v>
          </cell>
          <cell r="BV35">
            <v>0</v>
          </cell>
          <cell r="BW35">
            <v>0</v>
          </cell>
          <cell r="BX35">
            <v>0</v>
          </cell>
          <cell r="BY35">
            <v>0</v>
          </cell>
        </row>
        <row r="36">
          <cell r="A36" t="str">
            <v/>
          </cell>
        </row>
        <row r="37">
          <cell r="A37" t="str">
            <v>CAES1.T</v>
          </cell>
          <cell r="B37" t="str">
            <v>Cust Accts Exp - Subtotal ID902.00 to ID905.00</v>
          </cell>
          <cell r="C37">
            <v>34823097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14524418</v>
          </cell>
          <cell r="AT37">
            <v>12900671</v>
          </cell>
          <cell r="AU37">
            <v>7647129</v>
          </cell>
          <cell r="AV37">
            <v>-249121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0</v>
          </cell>
          <cell r="BD37">
            <v>0</v>
          </cell>
          <cell r="BE37">
            <v>0</v>
          </cell>
          <cell r="BF37">
            <v>0</v>
          </cell>
          <cell r="BG37">
            <v>0</v>
          </cell>
          <cell r="BH37">
            <v>0</v>
          </cell>
          <cell r="BI37">
            <v>0</v>
          </cell>
          <cell r="BJ37">
            <v>0</v>
          </cell>
          <cell r="BK37">
            <v>0</v>
          </cell>
          <cell r="BL37">
            <v>0</v>
          </cell>
          <cell r="BM37">
            <v>0</v>
          </cell>
          <cell r="BN37">
            <v>0</v>
          </cell>
          <cell r="BO37">
            <v>0</v>
          </cell>
          <cell r="BP37">
            <v>0</v>
          </cell>
          <cell r="BQ37">
            <v>0</v>
          </cell>
          <cell r="BR37">
            <v>0</v>
          </cell>
          <cell r="BS37">
            <v>0</v>
          </cell>
          <cell r="BT37">
            <v>0</v>
          </cell>
          <cell r="BU37">
            <v>0</v>
          </cell>
          <cell r="BV37">
            <v>0</v>
          </cell>
          <cell r="BW37">
            <v>0</v>
          </cell>
          <cell r="BX37">
            <v>0</v>
          </cell>
          <cell r="BY37">
            <v>0</v>
          </cell>
        </row>
        <row r="38">
          <cell r="A38" t="str">
            <v/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0</v>
          </cell>
          <cell r="AQ38">
            <v>0</v>
          </cell>
          <cell r="AR38">
            <v>0</v>
          </cell>
          <cell r="AS38">
            <v>0.41709150682376123</v>
          </cell>
          <cell r="AT38">
            <v>0.37046305789516654</v>
          </cell>
          <cell r="AU38">
            <v>0.2195993366127085</v>
          </cell>
          <cell r="AV38">
            <v>-7.153901331636299E-3</v>
          </cell>
          <cell r="AW38">
            <v>0</v>
          </cell>
          <cell r="AX38">
            <v>0</v>
          </cell>
          <cell r="AY38">
            <v>0</v>
          </cell>
          <cell r="AZ38">
            <v>0</v>
          </cell>
          <cell r="BA38">
            <v>0</v>
          </cell>
          <cell r="BB38">
            <v>0</v>
          </cell>
          <cell r="BC38">
            <v>0</v>
          </cell>
          <cell r="BD38">
            <v>0</v>
          </cell>
          <cell r="BE38">
            <v>0</v>
          </cell>
          <cell r="BF38">
            <v>0</v>
          </cell>
          <cell r="BG38">
            <v>0</v>
          </cell>
          <cell r="BH38">
            <v>0</v>
          </cell>
          <cell r="BI38">
            <v>0</v>
          </cell>
          <cell r="BJ38">
            <v>0</v>
          </cell>
          <cell r="BK38">
            <v>0</v>
          </cell>
          <cell r="BL38">
            <v>0</v>
          </cell>
          <cell r="BM38">
            <v>0</v>
          </cell>
          <cell r="BN38">
            <v>0</v>
          </cell>
          <cell r="BO38">
            <v>0</v>
          </cell>
          <cell r="BP38">
            <v>0</v>
          </cell>
          <cell r="BQ38">
            <v>0</v>
          </cell>
          <cell r="BR38">
            <v>0</v>
          </cell>
          <cell r="BS38">
            <v>0</v>
          </cell>
          <cell r="BT38">
            <v>0</v>
          </cell>
          <cell r="BU38">
            <v>0</v>
          </cell>
          <cell r="BV38">
            <v>0</v>
          </cell>
          <cell r="BW38">
            <v>0</v>
          </cell>
          <cell r="BX38">
            <v>0</v>
          </cell>
          <cell r="BY38">
            <v>0</v>
          </cell>
        </row>
        <row r="39">
          <cell r="A39" t="str">
            <v/>
          </cell>
        </row>
        <row r="40">
          <cell r="A40" t="str">
            <v>DES1.T</v>
          </cell>
          <cell r="B40" t="str">
            <v>Dist O&amp;M - ID581.00 to ID587.01 Subtotal</v>
          </cell>
          <cell r="C40">
            <v>17586747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78382.343179462434</v>
          </cell>
          <cell r="K40">
            <v>0</v>
          </cell>
          <cell r="L40">
            <v>0</v>
          </cell>
          <cell r="M40">
            <v>92795.994262418157</v>
          </cell>
          <cell r="N40">
            <v>910098.28984026972</v>
          </cell>
          <cell r="O40">
            <v>3606667.1647617975</v>
          </cell>
          <cell r="P40">
            <v>9665.835238202797</v>
          </cell>
          <cell r="Q40">
            <v>2606314.1593588013</v>
          </cell>
          <cell r="R40">
            <v>36845.840641198731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4469064</v>
          </cell>
          <cell r="AC40">
            <v>0</v>
          </cell>
          <cell r="AD40">
            <v>0</v>
          </cell>
          <cell r="AE40">
            <v>0</v>
          </cell>
          <cell r="AF40">
            <v>313529.37271784974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4217179</v>
          </cell>
          <cell r="AO40">
            <v>5017</v>
          </cell>
          <cell r="AP40">
            <v>1241188</v>
          </cell>
          <cell r="AQ40">
            <v>0</v>
          </cell>
          <cell r="AR40">
            <v>0</v>
          </cell>
          <cell r="AS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X40">
            <v>0</v>
          </cell>
          <cell r="AY40">
            <v>0</v>
          </cell>
          <cell r="AZ40">
            <v>0</v>
          </cell>
          <cell r="BA40">
            <v>0</v>
          </cell>
          <cell r="BB40">
            <v>0</v>
          </cell>
          <cell r="BC40">
            <v>0</v>
          </cell>
          <cell r="BD40">
            <v>0</v>
          </cell>
          <cell r="BE40">
            <v>0</v>
          </cell>
          <cell r="BF40">
            <v>0</v>
          </cell>
          <cell r="BG40">
            <v>0</v>
          </cell>
          <cell r="BH40">
            <v>0</v>
          </cell>
          <cell r="BI40">
            <v>0</v>
          </cell>
          <cell r="BJ40">
            <v>0</v>
          </cell>
          <cell r="BK40">
            <v>0</v>
          </cell>
          <cell r="BL40">
            <v>0</v>
          </cell>
          <cell r="BM40">
            <v>0</v>
          </cell>
          <cell r="BN40">
            <v>0</v>
          </cell>
          <cell r="BO40">
            <v>0</v>
          </cell>
          <cell r="BP40">
            <v>0</v>
          </cell>
          <cell r="BQ40">
            <v>0</v>
          </cell>
          <cell r="BR40">
            <v>0</v>
          </cell>
          <cell r="BS40">
            <v>0</v>
          </cell>
          <cell r="BT40">
            <v>0</v>
          </cell>
          <cell r="BU40">
            <v>0</v>
          </cell>
          <cell r="BV40">
            <v>0</v>
          </cell>
          <cell r="BW40">
            <v>0</v>
          </cell>
          <cell r="BX40">
            <v>0</v>
          </cell>
          <cell r="BY40">
            <v>0</v>
          </cell>
        </row>
        <row r="41">
          <cell r="A41" t="str">
            <v/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4.4568983211882469E-3</v>
          </cell>
          <cell r="K41">
            <v>0</v>
          </cell>
          <cell r="L41">
            <v>0</v>
          </cell>
          <cell r="M41">
            <v>5.2764729180682568E-3</v>
          </cell>
          <cell r="N41">
            <v>5.1749097763234421E-2</v>
          </cell>
          <cell r="O41">
            <v>0.20507869731461978</v>
          </cell>
          <cell r="P41">
            <v>5.4960904584587457E-4</v>
          </cell>
          <cell r="Q41">
            <v>0.14819762627840163</v>
          </cell>
          <cell r="R41">
            <v>2.0950913003524034E-3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0.25411544272513842</v>
          </cell>
          <cell r="AC41">
            <v>0</v>
          </cell>
          <cell r="AD41">
            <v>0</v>
          </cell>
          <cell r="AE41">
            <v>0</v>
          </cell>
          <cell r="AF41">
            <v>1.7827593284752988E-2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0.23979301004330136</v>
          </cell>
          <cell r="AO41">
            <v>2.852716309616554E-4</v>
          </cell>
          <cell r="AP41">
            <v>7.057518937413497E-2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0</v>
          </cell>
          <cell r="AX41">
            <v>0</v>
          </cell>
          <cell r="AY41">
            <v>0</v>
          </cell>
          <cell r="AZ41">
            <v>0</v>
          </cell>
          <cell r="BA41">
            <v>0</v>
          </cell>
          <cell r="BB41">
            <v>0</v>
          </cell>
          <cell r="BC41">
            <v>0</v>
          </cell>
          <cell r="BD41">
            <v>0</v>
          </cell>
          <cell r="BE41">
            <v>0</v>
          </cell>
          <cell r="BF41">
            <v>0</v>
          </cell>
          <cell r="BG41">
            <v>0</v>
          </cell>
          <cell r="BH41">
            <v>0</v>
          </cell>
          <cell r="BI41">
            <v>0</v>
          </cell>
          <cell r="BJ41">
            <v>0</v>
          </cell>
          <cell r="BK41">
            <v>0</v>
          </cell>
          <cell r="BL41">
            <v>0</v>
          </cell>
          <cell r="BM41">
            <v>0</v>
          </cell>
          <cell r="BN41">
            <v>0</v>
          </cell>
          <cell r="BO41">
            <v>0</v>
          </cell>
          <cell r="BP41">
            <v>0</v>
          </cell>
          <cell r="BQ41">
            <v>0</v>
          </cell>
          <cell r="BR41">
            <v>0</v>
          </cell>
          <cell r="BS41">
            <v>0</v>
          </cell>
          <cell r="BT41">
            <v>0</v>
          </cell>
          <cell r="BU41">
            <v>0</v>
          </cell>
          <cell r="BV41">
            <v>0</v>
          </cell>
          <cell r="BW41">
            <v>0</v>
          </cell>
          <cell r="BX41">
            <v>0</v>
          </cell>
          <cell r="BY41">
            <v>0</v>
          </cell>
        </row>
        <row r="42">
          <cell r="A42" t="str">
            <v/>
          </cell>
        </row>
        <row r="43">
          <cell r="A43" t="str">
            <v>DES2.T</v>
          </cell>
          <cell r="B43" t="str">
            <v>Dist O&amp;M - ID591.00 to ID597.00 Subtotal</v>
          </cell>
          <cell r="C43">
            <v>39493252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178632.84775025709</v>
          </cell>
          <cell r="K43">
            <v>43.499825577171244</v>
          </cell>
          <cell r="L43">
            <v>582.81669199848363</v>
          </cell>
          <cell r="M43">
            <v>211435.84118047581</v>
          </cell>
          <cell r="N43">
            <v>2073660.6035506632</v>
          </cell>
          <cell r="O43">
            <v>23695705.723914292</v>
          </cell>
          <cell r="P43">
            <v>63504.276085708996</v>
          </cell>
          <cell r="Q43">
            <v>10179253.420531576</v>
          </cell>
          <cell r="R43">
            <v>143905.5794684228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714531.39100102836</v>
          </cell>
          <cell r="AG43">
            <v>0</v>
          </cell>
          <cell r="AH43">
            <v>0</v>
          </cell>
          <cell r="AI43">
            <v>134512.07734330907</v>
          </cell>
          <cell r="AJ43">
            <v>243464.47202235486</v>
          </cell>
          <cell r="AK43">
            <v>1950.4506343361015</v>
          </cell>
          <cell r="AL43">
            <v>0</v>
          </cell>
          <cell r="AM43">
            <v>0</v>
          </cell>
          <cell r="AN43">
            <v>423505</v>
          </cell>
          <cell r="AO43">
            <v>0</v>
          </cell>
          <cell r="AP43">
            <v>1428564</v>
          </cell>
          <cell r="AQ43">
            <v>0</v>
          </cell>
          <cell r="AR43">
            <v>0</v>
          </cell>
          <cell r="AS43">
            <v>0</v>
          </cell>
          <cell r="AT43">
            <v>0</v>
          </cell>
          <cell r="AU43">
            <v>0</v>
          </cell>
          <cell r="AV43">
            <v>0</v>
          </cell>
          <cell r="AW43">
            <v>0</v>
          </cell>
          <cell r="AX43">
            <v>0</v>
          </cell>
          <cell r="AY43">
            <v>0</v>
          </cell>
          <cell r="AZ43">
            <v>0</v>
          </cell>
          <cell r="BA43">
            <v>0</v>
          </cell>
          <cell r="BB43">
            <v>0</v>
          </cell>
          <cell r="BC43">
            <v>0</v>
          </cell>
          <cell r="BD43">
            <v>0</v>
          </cell>
          <cell r="BE43">
            <v>0</v>
          </cell>
          <cell r="BF43">
            <v>0</v>
          </cell>
          <cell r="BG43">
            <v>0</v>
          </cell>
          <cell r="BH43">
            <v>0</v>
          </cell>
          <cell r="BI43">
            <v>0</v>
          </cell>
          <cell r="BJ43">
            <v>0</v>
          </cell>
          <cell r="BK43">
            <v>0</v>
          </cell>
          <cell r="BL43">
            <v>0</v>
          </cell>
          <cell r="BM43">
            <v>0</v>
          </cell>
          <cell r="BN43">
            <v>0</v>
          </cell>
          <cell r="BO43">
            <v>0</v>
          </cell>
          <cell r="BP43">
            <v>0</v>
          </cell>
          <cell r="BQ43">
            <v>0</v>
          </cell>
          <cell r="BR43">
            <v>0</v>
          </cell>
          <cell r="BS43">
            <v>0</v>
          </cell>
          <cell r="BT43">
            <v>0</v>
          </cell>
          <cell r="BU43">
            <v>0</v>
          </cell>
          <cell r="BV43">
            <v>0</v>
          </cell>
          <cell r="BW43">
            <v>0</v>
          </cell>
          <cell r="BX43">
            <v>0</v>
          </cell>
          <cell r="BY43">
            <v>0</v>
          </cell>
        </row>
        <row r="44">
          <cell r="A44" t="str">
            <v/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4.5231232857263085E-3</v>
          </cell>
          <cell r="K44">
            <v>1.1014495736428907E-6</v>
          </cell>
          <cell r="L44">
            <v>1.47573740445199E-5</v>
          </cell>
          <cell r="M44">
            <v>5.3537207110844103E-3</v>
          </cell>
          <cell r="N44">
            <v>5.250670680527051E-2</v>
          </cell>
          <cell r="O44">
            <v>0.59999378435369899</v>
          </cell>
          <cell r="P44">
            <v>1.6079778916587824E-3</v>
          </cell>
          <cell r="Q44">
            <v>0.25774665050453621</v>
          </cell>
          <cell r="R44">
            <v>3.6438017175294351E-3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1.8092493142905234E-2</v>
          </cell>
          <cell r="AG44">
            <v>0</v>
          </cell>
          <cell r="AH44">
            <v>0</v>
          </cell>
          <cell r="AI44">
            <v>3.4059509037976683E-3</v>
          </cell>
          <cell r="AJ44">
            <v>6.1647106706319062E-3</v>
          </cell>
          <cell r="AK44">
            <v>4.9386934110569105E-5</v>
          </cell>
          <cell r="AL44">
            <v>0</v>
          </cell>
          <cell r="AM44">
            <v>0</v>
          </cell>
          <cell r="AN44">
            <v>1.0723477519653231E-2</v>
          </cell>
          <cell r="AO44">
            <v>0</v>
          </cell>
          <cell r="AP44">
            <v>3.6172356735778559E-2</v>
          </cell>
          <cell r="AQ44">
            <v>0</v>
          </cell>
          <cell r="AR44">
            <v>0</v>
          </cell>
          <cell r="AS44">
            <v>0</v>
          </cell>
          <cell r="AT44">
            <v>0</v>
          </cell>
          <cell r="AU44">
            <v>0</v>
          </cell>
          <cell r="AV44">
            <v>0</v>
          </cell>
          <cell r="AW44">
            <v>0</v>
          </cell>
          <cell r="AX44">
            <v>0</v>
          </cell>
          <cell r="AY44">
            <v>0</v>
          </cell>
          <cell r="AZ44">
            <v>0</v>
          </cell>
          <cell r="BA44">
            <v>0</v>
          </cell>
          <cell r="BB44">
            <v>0</v>
          </cell>
          <cell r="BC44">
            <v>0</v>
          </cell>
          <cell r="BD44">
            <v>0</v>
          </cell>
          <cell r="BE44">
            <v>0</v>
          </cell>
          <cell r="BF44">
            <v>0</v>
          </cell>
          <cell r="BG44">
            <v>0</v>
          </cell>
          <cell r="BH44">
            <v>0</v>
          </cell>
          <cell r="BI44">
            <v>0</v>
          </cell>
          <cell r="BJ44">
            <v>0</v>
          </cell>
          <cell r="BK44">
            <v>0</v>
          </cell>
          <cell r="BL44">
            <v>0</v>
          </cell>
          <cell r="BM44">
            <v>0</v>
          </cell>
          <cell r="BN44">
            <v>0</v>
          </cell>
          <cell r="BO44">
            <v>0</v>
          </cell>
          <cell r="BP44">
            <v>0</v>
          </cell>
          <cell r="BQ44">
            <v>0</v>
          </cell>
          <cell r="BR44">
            <v>0</v>
          </cell>
          <cell r="BS44">
            <v>0</v>
          </cell>
          <cell r="BT44">
            <v>0</v>
          </cell>
          <cell r="BU44">
            <v>0</v>
          </cell>
          <cell r="BV44">
            <v>0</v>
          </cell>
          <cell r="BW44">
            <v>0</v>
          </cell>
          <cell r="BX44">
            <v>0</v>
          </cell>
          <cell r="BY44">
            <v>0</v>
          </cell>
        </row>
        <row r="45">
          <cell r="A45" t="str">
            <v/>
          </cell>
        </row>
        <row r="46">
          <cell r="A46" t="str">
            <v>DP.T</v>
          </cell>
          <cell r="B46" t="str">
            <v>Total Distribution Plant</v>
          </cell>
          <cell r="C46">
            <v>2413916693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655736</v>
          </cell>
          <cell r="I46">
            <v>12652224</v>
          </cell>
          <cell r="J46">
            <v>20983856.400000002</v>
          </cell>
          <cell r="K46">
            <v>309229</v>
          </cell>
          <cell r="L46">
            <v>4143093</v>
          </cell>
          <cell r="M46">
            <v>22575914</v>
          </cell>
          <cell r="N46">
            <v>221413660</v>
          </cell>
          <cell r="O46">
            <v>451925642.47589862</v>
          </cell>
          <cell r="P46">
            <v>1211156.6164934656</v>
          </cell>
          <cell r="Q46">
            <v>931192867.51142752</v>
          </cell>
          <cell r="R46">
            <v>13164408.396180429</v>
          </cell>
          <cell r="S46">
            <v>0</v>
          </cell>
          <cell r="T46">
            <v>0</v>
          </cell>
          <cell r="U46">
            <v>0</v>
          </cell>
          <cell r="V46">
            <v>1255565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83935425.600000009</v>
          </cell>
          <cell r="AG46">
            <v>0</v>
          </cell>
          <cell r="AH46">
            <v>0</v>
          </cell>
          <cell r="AI46">
            <v>115456007</v>
          </cell>
          <cell r="AJ46">
            <v>208973323</v>
          </cell>
          <cell r="AK46">
            <v>1674134</v>
          </cell>
          <cell r="AL46">
            <v>43231546</v>
          </cell>
          <cell r="AM46">
            <v>125725426</v>
          </cell>
          <cell r="AN46">
            <v>121949908</v>
          </cell>
          <cell r="AO46">
            <v>2152931</v>
          </cell>
          <cell r="AP46">
            <v>29334640</v>
          </cell>
          <cell r="AQ46">
            <v>0</v>
          </cell>
          <cell r="AR46">
            <v>0</v>
          </cell>
          <cell r="AS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0</v>
          </cell>
          <cell r="BA46">
            <v>0</v>
          </cell>
          <cell r="BB46">
            <v>0</v>
          </cell>
          <cell r="BC46">
            <v>0</v>
          </cell>
          <cell r="BD46">
            <v>0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  <cell r="BI46">
            <v>0</v>
          </cell>
          <cell r="BJ46">
            <v>0</v>
          </cell>
          <cell r="BK46">
            <v>0</v>
          </cell>
          <cell r="BL46">
            <v>0</v>
          </cell>
          <cell r="BM46">
            <v>0</v>
          </cell>
          <cell r="BN46">
            <v>0</v>
          </cell>
          <cell r="BO46">
            <v>0</v>
          </cell>
          <cell r="BP46">
            <v>0</v>
          </cell>
          <cell r="BQ46">
            <v>0</v>
          </cell>
          <cell r="BR46">
            <v>0</v>
          </cell>
          <cell r="BS46">
            <v>0</v>
          </cell>
          <cell r="BT46">
            <v>0</v>
          </cell>
          <cell r="BU46">
            <v>0</v>
          </cell>
          <cell r="BV46">
            <v>0</v>
          </cell>
          <cell r="BW46">
            <v>0</v>
          </cell>
          <cell r="BX46">
            <v>0</v>
          </cell>
          <cell r="BY46">
            <v>0</v>
          </cell>
        </row>
        <row r="47">
          <cell r="A47" t="str">
            <v/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2.7164814838123328E-4</v>
          </cell>
          <cell r="I47">
            <v>5.2413672918744754E-3</v>
          </cell>
          <cell r="J47">
            <v>8.6928668503142917E-3</v>
          </cell>
          <cell r="K47">
            <v>1.281025981123202E-4</v>
          </cell>
          <cell r="L47">
            <v>1.7163363640569514E-3</v>
          </cell>
          <cell r="M47">
            <v>9.3523998013132752E-3</v>
          </cell>
          <cell r="N47">
            <v>9.1723819899032444E-2</v>
          </cell>
          <cell r="O47">
            <v>0.18721675184003486</v>
          </cell>
          <cell r="P47">
            <v>5.0173919423385238E-4</v>
          </cell>
          <cell r="Q47">
            <v>0.38576015080045994</v>
          </cell>
          <cell r="R47">
            <v>5.4535471063915575E-3</v>
          </cell>
          <cell r="S47">
            <v>0</v>
          </cell>
          <cell r="T47">
            <v>0</v>
          </cell>
          <cell r="U47">
            <v>0</v>
          </cell>
          <cell r="V47">
            <v>5.2013601117261094E-4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3.4771467401257167E-2</v>
          </cell>
          <cell r="AG47">
            <v>0</v>
          </cell>
          <cell r="AH47">
            <v>0</v>
          </cell>
          <cell r="AI47">
            <v>4.782932540083313E-2</v>
          </cell>
          <cell r="AJ47">
            <v>8.6570229869983334E-2</v>
          </cell>
          <cell r="AK47">
            <v>6.9353429008330741E-4</v>
          </cell>
          <cell r="AL47">
            <v>1.7909294933567951E-2</v>
          </cell>
          <cell r="AM47">
            <v>5.2083581162757221E-2</v>
          </cell>
          <cell r="AN47">
            <v>5.0519518073526164E-2</v>
          </cell>
          <cell r="AO47">
            <v>8.9188289150291737E-4</v>
          </cell>
          <cell r="AP47">
            <v>1.215230007111103E-2</v>
          </cell>
          <cell r="AQ47">
            <v>0</v>
          </cell>
          <cell r="AR47">
            <v>0</v>
          </cell>
          <cell r="AS47">
            <v>0</v>
          </cell>
          <cell r="AT47">
            <v>0</v>
          </cell>
          <cell r="AU47">
            <v>0</v>
          </cell>
          <cell r="AV47">
            <v>0</v>
          </cell>
          <cell r="AW47">
            <v>0</v>
          </cell>
          <cell r="AX47">
            <v>0</v>
          </cell>
          <cell r="AY47">
            <v>0</v>
          </cell>
          <cell r="AZ47">
            <v>0</v>
          </cell>
          <cell r="BA47">
            <v>0</v>
          </cell>
          <cell r="BB47">
            <v>0</v>
          </cell>
          <cell r="BC47">
            <v>0</v>
          </cell>
          <cell r="BD47">
            <v>0</v>
          </cell>
          <cell r="BE47">
            <v>0</v>
          </cell>
          <cell r="BF47">
            <v>0</v>
          </cell>
          <cell r="BG47">
            <v>0</v>
          </cell>
          <cell r="BH47">
            <v>0</v>
          </cell>
          <cell r="BI47">
            <v>0</v>
          </cell>
          <cell r="BJ47">
            <v>0</v>
          </cell>
          <cell r="BK47">
            <v>0</v>
          </cell>
          <cell r="BL47">
            <v>0</v>
          </cell>
          <cell r="BM47">
            <v>0</v>
          </cell>
          <cell r="BN47">
            <v>0</v>
          </cell>
          <cell r="BO47">
            <v>0</v>
          </cell>
          <cell r="BP47">
            <v>0</v>
          </cell>
          <cell r="BQ47">
            <v>0</v>
          </cell>
          <cell r="BR47">
            <v>0</v>
          </cell>
          <cell r="BS47">
            <v>0</v>
          </cell>
          <cell r="BT47">
            <v>0</v>
          </cell>
          <cell r="BU47">
            <v>0</v>
          </cell>
          <cell r="BV47">
            <v>0</v>
          </cell>
          <cell r="BW47">
            <v>0</v>
          </cell>
          <cell r="BX47">
            <v>0</v>
          </cell>
          <cell r="BY47">
            <v>0</v>
          </cell>
        </row>
        <row r="48">
          <cell r="A48" t="str">
            <v/>
          </cell>
        </row>
        <row r="49">
          <cell r="A49" t="str">
            <v>EPIS.T</v>
          </cell>
          <cell r="B49" t="str">
            <v>Total Elec Plant In Service</v>
          </cell>
          <cell r="C49">
            <v>5051680542</v>
          </cell>
          <cell r="D49">
            <v>0</v>
          </cell>
          <cell r="E49">
            <v>365118611.05329591</v>
          </cell>
          <cell r="F49">
            <v>36376444.498803161</v>
          </cell>
          <cell r="G49">
            <v>69894327.905468881</v>
          </cell>
          <cell r="H49">
            <v>712182.87643389963</v>
          </cell>
          <cell r="I49">
            <v>13741349.081956793</v>
          </cell>
          <cell r="J49">
            <v>22790182.649157427</v>
          </cell>
          <cell r="K49">
            <v>335847.96121728612</v>
          </cell>
          <cell r="L49">
            <v>4499737.5316791432</v>
          </cell>
          <cell r="M49">
            <v>24519287.29037958</v>
          </cell>
          <cell r="N49">
            <v>240473326.55299917</v>
          </cell>
          <cell r="O49">
            <v>490828174.74215776</v>
          </cell>
          <cell r="P49">
            <v>1315415.0495721842</v>
          </cell>
          <cell r="Q49">
            <v>1011351542.2350147</v>
          </cell>
          <cell r="R49">
            <v>14297623.18698738</v>
          </cell>
          <cell r="S49">
            <v>0</v>
          </cell>
          <cell r="T49">
            <v>0</v>
          </cell>
          <cell r="U49">
            <v>0</v>
          </cell>
          <cell r="V49">
            <v>1363646.1826859119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1460474444.2131836</v>
          </cell>
          <cell r="AD49">
            <v>145505777.99521264</v>
          </cell>
          <cell r="AE49">
            <v>279577311.62187552</v>
          </cell>
          <cell r="AF49">
            <v>91160730.596629709</v>
          </cell>
          <cell r="AG49">
            <v>0</v>
          </cell>
          <cell r="AH49">
            <v>0</v>
          </cell>
          <cell r="AI49">
            <v>125394657.55552912</v>
          </cell>
          <cell r="AJ49">
            <v>226962104.06640843</v>
          </cell>
          <cell r="AK49">
            <v>1818246.318115507</v>
          </cell>
          <cell r="AL49">
            <v>46952991.421798475</v>
          </cell>
          <cell r="AM49">
            <v>136548085.70759785</v>
          </cell>
          <cell r="AN49">
            <v>132447564.66060948</v>
          </cell>
          <cell r="AO49">
            <v>2338258.9827975156</v>
          </cell>
          <cell r="AP49">
            <v>34683691.763724253</v>
          </cell>
          <cell r="AQ49">
            <v>0</v>
          </cell>
          <cell r="AR49">
            <v>0</v>
          </cell>
          <cell r="AS49">
            <v>25986855.673212785</v>
          </cell>
          <cell r="AT49">
            <v>23081673.590267211</v>
          </cell>
          <cell r="AU49">
            <v>13682120.525410384</v>
          </cell>
          <cell r="AV49">
            <v>7448328.5098183705</v>
          </cell>
          <cell r="AW49">
            <v>0</v>
          </cell>
          <cell r="AX49">
            <v>0</v>
          </cell>
          <cell r="AY49">
            <v>0</v>
          </cell>
          <cell r="AZ49">
            <v>0</v>
          </cell>
          <cell r="BA49">
            <v>0</v>
          </cell>
          <cell r="BB49">
            <v>0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  <cell r="BM49">
            <v>0</v>
          </cell>
          <cell r="BN49">
            <v>0</v>
          </cell>
          <cell r="BO49">
            <v>0</v>
          </cell>
          <cell r="BP49">
            <v>0</v>
          </cell>
          <cell r="BQ49">
            <v>0</v>
          </cell>
          <cell r="BR49">
            <v>0</v>
          </cell>
          <cell r="BS49">
            <v>0</v>
          </cell>
          <cell r="BT49">
            <v>0</v>
          </cell>
          <cell r="BU49">
            <v>0</v>
          </cell>
          <cell r="BV49">
            <v>0</v>
          </cell>
          <cell r="BW49">
            <v>0</v>
          </cell>
          <cell r="BX49">
            <v>0</v>
          </cell>
          <cell r="BY49">
            <v>0</v>
          </cell>
        </row>
        <row r="50">
          <cell r="D50">
            <v>0</v>
          </cell>
          <cell r="E50">
            <v>7.2276662789278953E-2</v>
          </cell>
          <cell r="F50">
            <v>7.2008600299181711E-3</v>
          </cell>
          <cell r="G50">
            <v>1.3835856666779086E-2</v>
          </cell>
          <cell r="H50">
            <v>1.4097939695765894E-4</v>
          </cell>
          <cell r="I50">
            <v>2.7201540096825848E-3</v>
          </cell>
          <cell r="J50">
            <v>4.5114061468611031E-3</v>
          </cell>
          <cell r="K50">
            <v>6.6482422715574422E-5</v>
          </cell>
          <cell r="L50">
            <v>8.9074071376209034E-4</v>
          </cell>
          <cell r="M50">
            <v>4.8536892003610745E-3</v>
          </cell>
          <cell r="N50">
            <v>4.7602639270968999E-2</v>
          </cell>
          <cell r="O50">
            <v>9.7161364552128829E-2</v>
          </cell>
          <cell r="P50">
            <v>2.6039157437524762E-4</v>
          </cell>
          <cell r="Q50">
            <v>0.20020100911500091</v>
          </cell>
          <cell r="R50">
            <v>2.8302706531254328E-3</v>
          </cell>
          <cell r="S50">
            <v>0</v>
          </cell>
          <cell r="T50">
            <v>0</v>
          </cell>
          <cell r="U50">
            <v>0</v>
          </cell>
          <cell r="V50">
            <v>2.6993911656694616E-4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0.28910665115711581</v>
          </cell>
          <cell r="AD50">
            <v>2.8803440119672685E-2</v>
          </cell>
          <cell r="AE50">
            <v>5.5343426667116342E-2</v>
          </cell>
          <cell r="AF50">
            <v>1.8045624587444412E-2</v>
          </cell>
          <cell r="AG50">
            <v>0</v>
          </cell>
          <cell r="AH50">
            <v>0</v>
          </cell>
          <cell r="AI50">
            <v>2.4822364857197479E-2</v>
          </cell>
          <cell r="AJ50">
            <v>4.4928039724489853E-2</v>
          </cell>
          <cell r="AK50">
            <v>3.5992899847852396E-4</v>
          </cell>
          <cell r="AL50">
            <v>9.2945290248320836E-3</v>
          </cell>
          <cell r="AM50">
            <v>2.7030229756677644E-2</v>
          </cell>
          <cell r="AN50">
            <v>2.6218515513685363E-2</v>
          </cell>
          <cell r="AO50">
            <v>4.6286754741458382E-4</v>
          </cell>
          <cell r="AP50">
            <v>6.8657729789842782E-3</v>
          </cell>
          <cell r="AQ50">
            <v>0</v>
          </cell>
          <cell r="AR50">
            <v>0</v>
          </cell>
          <cell r="AS50">
            <v>5.1442001245241816E-3</v>
          </cell>
          <cell r="AT50">
            <v>4.5691079232672528E-3</v>
          </cell>
          <cell r="AU50">
            <v>2.7084294843382011E-3</v>
          </cell>
          <cell r="AV50">
            <v>1.4744258762786925E-3</v>
          </cell>
          <cell r="AW50">
            <v>0</v>
          </cell>
          <cell r="AX50">
            <v>0</v>
          </cell>
          <cell r="AY50">
            <v>0</v>
          </cell>
          <cell r="AZ50">
            <v>0</v>
          </cell>
          <cell r="BA50">
            <v>0</v>
          </cell>
          <cell r="BB50">
            <v>0</v>
          </cell>
          <cell r="BC50">
            <v>0</v>
          </cell>
          <cell r="BD50">
            <v>0</v>
          </cell>
          <cell r="BE50">
            <v>0</v>
          </cell>
          <cell r="BF50">
            <v>0</v>
          </cell>
          <cell r="BG50">
            <v>0</v>
          </cell>
          <cell r="BH50">
            <v>0</v>
          </cell>
          <cell r="BI50">
            <v>0</v>
          </cell>
          <cell r="BJ50">
            <v>0</v>
          </cell>
          <cell r="BK50">
            <v>0</v>
          </cell>
          <cell r="BL50">
            <v>0</v>
          </cell>
          <cell r="BM50">
            <v>0</v>
          </cell>
          <cell r="BN50">
            <v>0</v>
          </cell>
          <cell r="BO50">
            <v>0</v>
          </cell>
          <cell r="BP50">
            <v>0</v>
          </cell>
          <cell r="BQ50">
            <v>0</v>
          </cell>
          <cell r="BR50">
            <v>0</v>
          </cell>
          <cell r="BS50">
            <v>0</v>
          </cell>
          <cell r="BT50">
            <v>0</v>
          </cell>
          <cell r="BU50">
            <v>0</v>
          </cell>
          <cell r="BV50">
            <v>0</v>
          </cell>
          <cell r="BW50">
            <v>0</v>
          </cell>
          <cell r="BX50">
            <v>0</v>
          </cell>
          <cell r="BY50">
            <v>0</v>
          </cell>
        </row>
        <row r="52">
          <cell r="A52" t="str">
            <v>GP.T</v>
          </cell>
          <cell r="B52" t="str">
            <v>Total General Plant</v>
          </cell>
          <cell r="C52">
            <v>228124597</v>
          </cell>
          <cell r="D52">
            <v>0</v>
          </cell>
          <cell r="E52">
            <v>12473829.62728172</v>
          </cell>
          <cell r="F52">
            <v>804955.83202498453</v>
          </cell>
          <cell r="G52">
            <v>1546656.020074334</v>
          </cell>
          <cell r="H52">
            <v>30275.404930507848</v>
          </cell>
          <cell r="I52">
            <v>584154.60623099783</v>
          </cell>
          <cell r="J52">
            <v>968827.01195851481</v>
          </cell>
          <cell r="K52">
            <v>14277.137737223531</v>
          </cell>
          <cell r="L52">
            <v>191287.07016200505</v>
          </cell>
          <cell r="M52">
            <v>1042332.4905546152</v>
          </cell>
          <cell r="N52">
            <v>10222693.604813198</v>
          </cell>
          <cell r="O52">
            <v>20865457.782457795</v>
          </cell>
          <cell r="P52">
            <v>55919.237312887293</v>
          </cell>
          <cell r="Q52">
            <v>42993279.509298265</v>
          </cell>
          <cell r="R52">
            <v>607802.21745479864</v>
          </cell>
          <cell r="S52">
            <v>0</v>
          </cell>
          <cell r="T52">
            <v>0</v>
          </cell>
          <cell r="U52">
            <v>0</v>
          </cell>
          <cell r="V52">
            <v>57969.577378050133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49895318.509126879</v>
          </cell>
          <cell r="AD52">
            <v>3219823.3280999381</v>
          </cell>
          <cell r="AE52">
            <v>6186624.080297336</v>
          </cell>
          <cell r="AF52">
            <v>3875308.0478340592</v>
          </cell>
          <cell r="AG52">
            <v>0</v>
          </cell>
          <cell r="AH52">
            <v>0</v>
          </cell>
          <cell r="AI52">
            <v>5330616.8390702168</v>
          </cell>
          <cell r="AJ52">
            <v>9648321.8452224806</v>
          </cell>
          <cell r="AK52">
            <v>77294.95522272808</v>
          </cell>
          <cell r="AL52">
            <v>1996005.3450197591</v>
          </cell>
          <cell r="AM52">
            <v>5804757.0702395476</v>
          </cell>
          <cell r="AN52">
            <v>5630440.9792022686</v>
          </cell>
          <cell r="AO52">
            <v>99401.066606749038</v>
          </cell>
          <cell r="AP52">
            <v>2999707.824896493</v>
          </cell>
          <cell r="AQ52">
            <v>0</v>
          </cell>
          <cell r="AR52">
            <v>0</v>
          </cell>
          <cell r="AS52">
            <v>15141176.77634568</v>
          </cell>
          <cell r="AT52">
            <v>13448479.666756785</v>
          </cell>
          <cell r="AU52">
            <v>7971853.4691386316</v>
          </cell>
          <cell r="AV52">
            <v>4339750.0672505433</v>
          </cell>
          <cell r="AW52">
            <v>0</v>
          </cell>
          <cell r="AX52">
            <v>0</v>
          </cell>
          <cell r="AY52">
            <v>0</v>
          </cell>
          <cell r="AZ52">
            <v>0</v>
          </cell>
          <cell r="BA52">
            <v>0</v>
          </cell>
          <cell r="BB52">
            <v>0</v>
          </cell>
          <cell r="BC52">
            <v>0</v>
          </cell>
          <cell r="BD52">
            <v>0</v>
          </cell>
          <cell r="BE52">
            <v>0</v>
          </cell>
          <cell r="BF52">
            <v>0</v>
          </cell>
          <cell r="BG52">
            <v>0</v>
          </cell>
          <cell r="BH52">
            <v>0</v>
          </cell>
          <cell r="BI52">
            <v>0</v>
          </cell>
          <cell r="BJ52">
            <v>0</v>
          </cell>
          <cell r="BK52">
            <v>0</v>
          </cell>
          <cell r="BL52">
            <v>0</v>
          </cell>
          <cell r="BM52">
            <v>0</v>
          </cell>
          <cell r="BN52">
            <v>0</v>
          </cell>
          <cell r="BO52">
            <v>0</v>
          </cell>
          <cell r="BP52">
            <v>0</v>
          </cell>
          <cell r="BQ52">
            <v>0</v>
          </cell>
          <cell r="BR52">
            <v>0</v>
          </cell>
          <cell r="BS52">
            <v>0</v>
          </cell>
          <cell r="BT52">
            <v>0</v>
          </cell>
          <cell r="BU52">
            <v>0</v>
          </cell>
          <cell r="BV52">
            <v>0</v>
          </cell>
          <cell r="BW52">
            <v>0</v>
          </cell>
          <cell r="BX52">
            <v>0</v>
          </cell>
          <cell r="BY52">
            <v>0</v>
          </cell>
        </row>
        <row r="53">
          <cell r="A53" t="str">
            <v/>
          </cell>
          <cell r="D53">
            <v>0</v>
          </cell>
          <cell r="E53">
            <v>5.4679897702051478E-2</v>
          </cell>
          <cell r="F53">
            <v>3.5285797437484769E-3</v>
          </cell>
          <cell r="G53">
            <v>6.7798739829635028E-3</v>
          </cell>
          <cell r="H53">
            <v>1.3271433825484346E-4</v>
          </cell>
          <cell r="I53">
            <v>2.560682249582222E-3</v>
          </cell>
          <cell r="J53">
            <v>4.2469204316381319E-3</v>
          </cell>
          <cell r="K53">
            <v>6.2584823929457859E-5</v>
          </cell>
          <cell r="L53">
            <v>8.385201450328702E-4</v>
          </cell>
          <cell r="M53">
            <v>4.5691367974432639E-3</v>
          </cell>
          <cell r="N53">
            <v>4.4811886746316962E-2</v>
          </cell>
          <cell r="O53">
            <v>9.1465181996388562E-2</v>
          </cell>
          <cell r="P53">
            <v>2.4512585687060871E-4</v>
          </cell>
          <cell r="Q53">
            <v>0.18846402393556125</v>
          </cell>
          <cell r="R53">
            <v>2.6643431942360808E-3</v>
          </cell>
          <cell r="S53">
            <v>0</v>
          </cell>
          <cell r="T53">
            <v>0</v>
          </cell>
          <cell r="U53">
            <v>0</v>
          </cell>
          <cell r="V53">
            <v>2.5411366481471585E-4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0.21871959080820591</v>
          </cell>
          <cell r="AD53">
            <v>1.4114318974993907E-2</v>
          </cell>
          <cell r="AE53">
            <v>2.7119495931854011E-2</v>
          </cell>
          <cell r="AF53">
            <v>1.6987681726552527E-2</v>
          </cell>
          <cell r="AG53">
            <v>0</v>
          </cell>
          <cell r="AH53">
            <v>0</v>
          </cell>
          <cell r="AI53">
            <v>2.3367128793526006E-2</v>
          </cell>
          <cell r="AJ53">
            <v>4.2294088283792039E-2</v>
          </cell>
          <cell r="AK53">
            <v>3.3882779954117826E-4</v>
          </cell>
          <cell r="AL53">
            <v>8.7496279281964462E-3</v>
          </cell>
          <cell r="AM53">
            <v>2.5445555396376426E-2</v>
          </cell>
          <cell r="AN53">
            <v>2.4681428715914701E-2</v>
          </cell>
          <cell r="AO53">
            <v>4.3573147268617001E-4</v>
          </cell>
          <cell r="AP53">
            <v>1.3149427393384034E-2</v>
          </cell>
          <cell r="AQ53">
            <v>0</v>
          </cell>
          <cell r="AR53">
            <v>0</v>
          </cell>
          <cell r="AS53">
            <v>6.6372399011167038E-2</v>
          </cell>
          <cell r="AT53">
            <v>5.895234377885513E-2</v>
          </cell>
          <cell r="AU53">
            <v>3.4945172830874664E-2</v>
          </cell>
          <cell r="AV53">
            <v>1.9023595545247334E-2</v>
          </cell>
          <cell r="AW53">
            <v>0</v>
          </cell>
          <cell r="AX53">
            <v>0</v>
          </cell>
          <cell r="AY53">
            <v>0</v>
          </cell>
          <cell r="AZ53">
            <v>0</v>
          </cell>
          <cell r="BA53">
            <v>0</v>
          </cell>
          <cell r="BB53">
            <v>0</v>
          </cell>
          <cell r="BC53">
            <v>0</v>
          </cell>
          <cell r="BD53">
            <v>0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I53">
            <v>0</v>
          </cell>
          <cell r="BJ53">
            <v>0</v>
          </cell>
          <cell r="BK53">
            <v>0</v>
          </cell>
          <cell r="BL53">
            <v>0</v>
          </cell>
          <cell r="BM53">
            <v>0</v>
          </cell>
          <cell r="BN53">
            <v>0</v>
          </cell>
          <cell r="BO53">
            <v>0</v>
          </cell>
          <cell r="BP53">
            <v>0</v>
          </cell>
          <cell r="BQ53">
            <v>0</v>
          </cell>
          <cell r="BR53">
            <v>0</v>
          </cell>
          <cell r="BS53">
            <v>0</v>
          </cell>
          <cell r="BT53">
            <v>0</v>
          </cell>
          <cell r="BU53">
            <v>0</v>
          </cell>
          <cell r="BV53">
            <v>0</v>
          </cell>
          <cell r="BW53">
            <v>0</v>
          </cell>
          <cell r="BX53">
            <v>0</v>
          </cell>
          <cell r="BY53">
            <v>0</v>
          </cell>
        </row>
        <row r="54">
          <cell r="A54" t="str">
            <v/>
          </cell>
        </row>
        <row r="55">
          <cell r="A55" t="str">
            <v>LINE.T</v>
          </cell>
          <cell r="B55" t="str">
            <v>Total Distribution OH &amp; UG Lines</v>
          </cell>
          <cell r="C55">
            <v>1391549878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450003391</v>
          </cell>
          <cell r="P55">
            <v>1206005</v>
          </cell>
          <cell r="Q55">
            <v>927232068</v>
          </cell>
          <cell r="R55">
            <v>13108414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  <cell r="AV55">
            <v>0</v>
          </cell>
          <cell r="AW55">
            <v>0</v>
          </cell>
          <cell r="AX55">
            <v>0</v>
          </cell>
          <cell r="AY55">
            <v>0</v>
          </cell>
          <cell r="AZ55">
            <v>0</v>
          </cell>
          <cell r="BA55">
            <v>0</v>
          </cell>
          <cell r="BB55">
            <v>0</v>
          </cell>
          <cell r="BC55">
            <v>0</v>
          </cell>
          <cell r="BD55">
            <v>0</v>
          </cell>
          <cell r="BE55">
            <v>0</v>
          </cell>
          <cell r="BF55">
            <v>0</v>
          </cell>
          <cell r="BG55">
            <v>0</v>
          </cell>
          <cell r="BH55">
            <v>0</v>
          </cell>
          <cell r="BI55">
            <v>0</v>
          </cell>
          <cell r="BJ55">
            <v>0</v>
          </cell>
          <cell r="BK55">
            <v>0</v>
          </cell>
          <cell r="BL55">
            <v>0</v>
          </cell>
          <cell r="BM55">
            <v>0</v>
          </cell>
          <cell r="BN55">
            <v>0</v>
          </cell>
          <cell r="BO55">
            <v>0</v>
          </cell>
          <cell r="BP55">
            <v>0</v>
          </cell>
          <cell r="BQ55">
            <v>0</v>
          </cell>
          <cell r="BR55">
            <v>0</v>
          </cell>
          <cell r="BS55">
            <v>0</v>
          </cell>
          <cell r="BT55">
            <v>0</v>
          </cell>
          <cell r="BU55">
            <v>0</v>
          </cell>
          <cell r="BV55">
            <v>0</v>
          </cell>
          <cell r="BW55">
            <v>0</v>
          </cell>
          <cell r="BX55">
            <v>0</v>
          </cell>
          <cell r="BY55">
            <v>0</v>
          </cell>
        </row>
        <row r="56">
          <cell r="A56" t="str">
            <v/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0.3233828683501922</v>
          </cell>
          <cell r="P56">
            <v>8.6666314953318547E-4</v>
          </cell>
          <cell r="Q56">
            <v>0.66633045833230276</v>
          </cell>
          <cell r="R56">
            <v>9.4200101679718599E-3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  <cell r="AV56">
            <v>0</v>
          </cell>
          <cell r="AW56">
            <v>0</v>
          </cell>
          <cell r="AX56">
            <v>0</v>
          </cell>
          <cell r="AY56">
            <v>0</v>
          </cell>
          <cell r="AZ56">
            <v>0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I56">
            <v>0</v>
          </cell>
          <cell r="BJ56">
            <v>0</v>
          </cell>
          <cell r="BK56">
            <v>0</v>
          </cell>
          <cell r="BL56">
            <v>0</v>
          </cell>
          <cell r="BM56">
            <v>0</v>
          </cell>
          <cell r="BN56">
            <v>0</v>
          </cell>
          <cell r="BO56">
            <v>0</v>
          </cell>
          <cell r="BP56">
            <v>0</v>
          </cell>
          <cell r="BQ56">
            <v>0</v>
          </cell>
          <cell r="BR56">
            <v>0</v>
          </cell>
          <cell r="BS56">
            <v>0</v>
          </cell>
          <cell r="BT56">
            <v>0</v>
          </cell>
          <cell r="BU56">
            <v>0</v>
          </cell>
          <cell r="BV56">
            <v>0</v>
          </cell>
          <cell r="BW56">
            <v>0</v>
          </cell>
          <cell r="BX56">
            <v>0</v>
          </cell>
          <cell r="BY56">
            <v>0</v>
          </cell>
        </row>
        <row r="57">
          <cell r="A57" t="str">
            <v/>
          </cell>
        </row>
        <row r="58">
          <cell r="A58" t="str">
            <v>POWER.T</v>
          </cell>
          <cell r="B58" t="str">
            <v>Sales of Electricity - Non Firm</v>
          </cell>
          <cell r="C58">
            <v>968420020.98000026</v>
          </cell>
          <cell r="D58">
            <v>0</v>
          </cell>
          <cell r="E58">
            <v>190797182.13400003</v>
          </cell>
          <cell r="F58">
            <v>278602.99666853523</v>
          </cell>
          <cell r="G58">
            <v>535312.60333146469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2342772.31</v>
          </cell>
          <cell r="Z58">
            <v>31669</v>
          </cell>
          <cell r="AA58">
            <v>82108</v>
          </cell>
          <cell r="AB58">
            <v>0</v>
          </cell>
          <cell r="AC58">
            <v>763188728.53600013</v>
          </cell>
          <cell r="AD58">
            <v>1114411.9866741409</v>
          </cell>
          <cell r="AE58">
            <v>2141250.4133258588</v>
          </cell>
          <cell r="AF58">
            <v>0</v>
          </cell>
          <cell r="AG58">
            <v>7939405</v>
          </cell>
          <cell r="AH58">
            <v>-31422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  <cell r="AY58">
            <v>0</v>
          </cell>
          <cell r="AZ58">
            <v>0</v>
          </cell>
          <cell r="BA58">
            <v>0</v>
          </cell>
          <cell r="BB58">
            <v>0</v>
          </cell>
          <cell r="BC58">
            <v>0</v>
          </cell>
          <cell r="BD58">
            <v>0</v>
          </cell>
          <cell r="BE58">
            <v>0</v>
          </cell>
          <cell r="BF58">
            <v>0</v>
          </cell>
          <cell r="BG58">
            <v>0</v>
          </cell>
          <cell r="BH58">
            <v>0</v>
          </cell>
          <cell r="BI58">
            <v>0</v>
          </cell>
          <cell r="BJ58">
            <v>0</v>
          </cell>
          <cell r="BK58">
            <v>0</v>
          </cell>
          <cell r="BL58">
            <v>0</v>
          </cell>
          <cell r="BM58">
            <v>0</v>
          </cell>
          <cell r="BN58">
            <v>0</v>
          </cell>
          <cell r="BO58">
            <v>0</v>
          </cell>
          <cell r="BP58">
            <v>0</v>
          </cell>
          <cell r="BQ58">
            <v>0</v>
          </cell>
          <cell r="BR58">
            <v>0</v>
          </cell>
          <cell r="BS58">
            <v>0</v>
          </cell>
          <cell r="BT58">
            <v>0</v>
          </cell>
          <cell r="BU58">
            <v>0</v>
          </cell>
          <cell r="BV58">
            <v>0</v>
          </cell>
          <cell r="BW58">
            <v>0</v>
          </cell>
          <cell r="BX58">
            <v>0</v>
          </cell>
          <cell r="BY58">
            <v>0</v>
          </cell>
        </row>
        <row r="59">
          <cell r="D59">
            <v>0</v>
          </cell>
          <cell r="E59">
            <v>0.19701903926038344</v>
          </cell>
          <cell r="F59">
            <v>2.8768818346671597E-4</v>
          </cell>
          <cell r="G59">
            <v>5.527690379529234E-4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2.4191696363621367E-3</v>
          </cell>
          <cell r="Z59">
            <v>3.2701719619501782E-5</v>
          </cell>
          <cell r="AA59">
            <v>8.4785525103983457E-5</v>
          </cell>
          <cell r="AB59">
            <v>0</v>
          </cell>
          <cell r="AC59">
            <v>0.78807615704153378</v>
          </cell>
          <cell r="AD59">
            <v>1.1507527338668639E-3</v>
          </cell>
          <cell r="AE59">
            <v>2.2110761518116936E-3</v>
          </cell>
          <cell r="AF59">
            <v>0</v>
          </cell>
          <cell r="AG59">
            <v>8.1983073748988135E-3</v>
          </cell>
          <cell r="AH59">
            <v>-3.2446664999967948E-5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  <cell r="AY59">
            <v>0</v>
          </cell>
          <cell r="AZ59">
            <v>0</v>
          </cell>
          <cell r="BA59">
            <v>0</v>
          </cell>
          <cell r="BB59">
            <v>0</v>
          </cell>
          <cell r="BC59">
            <v>0</v>
          </cell>
          <cell r="BD59">
            <v>0</v>
          </cell>
          <cell r="BE59">
            <v>0</v>
          </cell>
          <cell r="BF59">
            <v>0</v>
          </cell>
          <cell r="BG59">
            <v>0</v>
          </cell>
          <cell r="BH59">
            <v>0</v>
          </cell>
          <cell r="BI59">
            <v>0</v>
          </cell>
          <cell r="BJ59">
            <v>0</v>
          </cell>
          <cell r="BK59">
            <v>0</v>
          </cell>
          <cell r="BL59">
            <v>0</v>
          </cell>
          <cell r="BM59">
            <v>0</v>
          </cell>
          <cell r="BN59">
            <v>0</v>
          </cell>
          <cell r="BO59">
            <v>0</v>
          </cell>
          <cell r="BP59">
            <v>0</v>
          </cell>
          <cell r="BQ59">
            <v>0</v>
          </cell>
          <cell r="BR59">
            <v>0</v>
          </cell>
          <cell r="BS59">
            <v>0</v>
          </cell>
          <cell r="BT59">
            <v>0</v>
          </cell>
          <cell r="BU59">
            <v>0</v>
          </cell>
          <cell r="BV59">
            <v>0</v>
          </cell>
          <cell r="BW59">
            <v>0</v>
          </cell>
          <cell r="BX59">
            <v>0</v>
          </cell>
          <cell r="BY59">
            <v>0</v>
          </cell>
        </row>
        <row r="61">
          <cell r="A61" t="str">
            <v>PP.T</v>
          </cell>
          <cell r="B61" t="str">
            <v>Total Production Plant</v>
          </cell>
          <cell r="C61">
            <v>1718411998</v>
          </cell>
          <cell r="D61">
            <v>0</v>
          </cell>
          <cell r="E61">
            <v>343682399.60000002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1374729598.4000001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  <cell r="AV61">
            <v>0</v>
          </cell>
          <cell r="AW61">
            <v>0</v>
          </cell>
          <cell r="AX61">
            <v>0</v>
          </cell>
          <cell r="AY61">
            <v>0</v>
          </cell>
          <cell r="AZ61">
            <v>0</v>
          </cell>
          <cell r="BA61">
            <v>0</v>
          </cell>
          <cell r="BB61">
            <v>0</v>
          </cell>
          <cell r="BC61">
            <v>0</v>
          </cell>
          <cell r="BD61">
            <v>0</v>
          </cell>
          <cell r="BE61">
            <v>0</v>
          </cell>
          <cell r="BF61">
            <v>0</v>
          </cell>
          <cell r="BG61">
            <v>0</v>
          </cell>
          <cell r="BH61">
            <v>0</v>
          </cell>
          <cell r="BI61">
            <v>0</v>
          </cell>
          <cell r="BJ61">
            <v>0</v>
          </cell>
          <cell r="BK61">
            <v>0</v>
          </cell>
          <cell r="BL61">
            <v>0</v>
          </cell>
          <cell r="BM61">
            <v>0</v>
          </cell>
          <cell r="BN61">
            <v>0</v>
          </cell>
          <cell r="BO61">
            <v>0</v>
          </cell>
          <cell r="BP61">
            <v>0</v>
          </cell>
          <cell r="BQ61">
            <v>0</v>
          </cell>
          <cell r="BR61">
            <v>0</v>
          </cell>
          <cell r="BS61">
            <v>0</v>
          </cell>
          <cell r="BT61">
            <v>0</v>
          </cell>
          <cell r="BU61">
            <v>0</v>
          </cell>
          <cell r="BV61">
            <v>0</v>
          </cell>
          <cell r="BW61">
            <v>0</v>
          </cell>
          <cell r="BX61">
            <v>0</v>
          </cell>
          <cell r="BY61">
            <v>0</v>
          </cell>
        </row>
        <row r="62">
          <cell r="D62">
            <v>0</v>
          </cell>
          <cell r="E62">
            <v>0.2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0.8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  <cell r="AV62">
            <v>0</v>
          </cell>
          <cell r="AW62">
            <v>0</v>
          </cell>
          <cell r="AX62">
            <v>0</v>
          </cell>
          <cell r="AY62">
            <v>0</v>
          </cell>
          <cell r="AZ62">
            <v>0</v>
          </cell>
          <cell r="BA62">
            <v>0</v>
          </cell>
          <cell r="BB62">
            <v>0</v>
          </cell>
          <cell r="BC62">
            <v>0</v>
          </cell>
          <cell r="BD62">
            <v>0</v>
          </cell>
          <cell r="BE62">
            <v>0</v>
          </cell>
          <cell r="BF62">
            <v>0</v>
          </cell>
          <cell r="BG62">
            <v>0</v>
          </cell>
          <cell r="BH62">
            <v>0</v>
          </cell>
          <cell r="BI62">
            <v>0</v>
          </cell>
          <cell r="BJ62">
            <v>0</v>
          </cell>
          <cell r="BK62">
            <v>0</v>
          </cell>
          <cell r="BL62">
            <v>0</v>
          </cell>
          <cell r="BM62">
            <v>0</v>
          </cell>
          <cell r="BN62">
            <v>0</v>
          </cell>
          <cell r="BO62">
            <v>0</v>
          </cell>
          <cell r="BP62">
            <v>0</v>
          </cell>
          <cell r="BQ62">
            <v>0</v>
          </cell>
          <cell r="BR62">
            <v>0</v>
          </cell>
          <cell r="BS62">
            <v>0</v>
          </cell>
          <cell r="BT62">
            <v>0</v>
          </cell>
          <cell r="BU62">
            <v>0</v>
          </cell>
          <cell r="BV62">
            <v>0</v>
          </cell>
          <cell r="BW62">
            <v>0</v>
          </cell>
          <cell r="BX62">
            <v>0</v>
          </cell>
          <cell r="BY62">
            <v>0</v>
          </cell>
        </row>
        <row r="64">
          <cell r="A64" t="str">
            <v>PTDGP.T</v>
          </cell>
          <cell r="B64" t="str">
            <v>Total Prod, Trans, Dist &amp; Gen Plant</v>
          </cell>
          <cell r="C64">
            <v>4870994604</v>
          </cell>
          <cell r="D64">
            <v>0</v>
          </cell>
          <cell r="E64">
            <v>356156229.22728175</v>
          </cell>
          <cell r="F64">
            <v>35756575.032024987</v>
          </cell>
          <cell r="G64">
            <v>68703300.020074338</v>
          </cell>
          <cell r="H64">
            <v>686011.40493050788</v>
          </cell>
          <cell r="I64">
            <v>13236378.606230998</v>
          </cell>
          <cell r="J64">
            <v>21952683.411958516</v>
          </cell>
          <cell r="K64">
            <v>323506.13773722353</v>
          </cell>
          <cell r="L64">
            <v>4334380.0701620048</v>
          </cell>
          <cell r="M64">
            <v>23618246.490554616</v>
          </cell>
          <cell r="N64">
            <v>231636353.60481319</v>
          </cell>
          <cell r="O64">
            <v>472791100.25835639</v>
          </cell>
          <cell r="P64">
            <v>1267075.8538063529</v>
          </cell>
          <cell r="Q64">
            <v>974186147.02072573</v>
          </cell>
          <cell r="R64">
            <v>13772210.613635227</v>
          </cell>
          <cell r="S64">
            <v>0</v>
          </cell>
          <cell r="T64">
            <v>0</v>
          </cell>
          <cell r="U64">
            <v>0</v>
          </cell>
          <cell r="V64">
            <v>1313534.5773780502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1424624916.909127</v>
          </cell>
          <cell r="AD64">
            <v>143026300.12809995</v>
          </cell>
          <cell r="AE64">
            <v>274813200.08029735</v>
          </cell>
          <cell r="AF64">
            <v>87810733.647834063</v>
          </cell>
          <cell r="AG64">
            <v>0</v>
          </cell>
          <cell r="AH64">
            <v>0</v>
          </cell>
          <cell r="AI64">
            <v>120786623.83907022</v>
          </cell>
          <cell r="AJ64">
            <v>218621644.84522247</v>
          </cell>
          <cell r="AK64">
            <v>1751428.9552227282</v>
          </cell>
          <cell r="AL64">
            <v>45227551.345019758</v>
          </cell>
          <cell r="AM64">
            <v>131530183.07023954</v>
          </cell>
          <cell r="AN64">
            <v>127580348.97920227</v>
          </cell>
          <cell r="AO64">
            <v>2252332.0666067488</v>
          </cell>
          <cell r="AP64">
            <v>32334347.824896492</v>
          </cell>
          <cell r="AQ64">
            <v>0</v>
          </cell>
          <cell r="AR64">
            <v>0</v>
          </cell>
          <cell r="AS64">
            <v>15141176.77634568</v>
          </cell>
          <cell r="AT64">
            <v>13448479.666756785</v>
          </cell>
          <cell r="AU64">
            <v>7971853.4691386316</v>
          </cell>
          <cell r="AV64">
            <v>4339750.0672505433</v>
          </cell>
          <cell r="AW64">
            <v>0</v>
          </cell>
          <cell r="AX64">
            <v>0</v>
          </cell>
          <cell r="AY64">
            <v>0</v>
          </cell>
          <cell r="AZ64">
            <v>0</v>
          </cell>
          <cell r="BA64">
            <v>0</v>
          </cell>
          <cell r="BB64">
            <v>0</v>
          </cell>
          <cell r="BC64">
            <v>0</v>
          </cell>
          <cell r="BD64">
            <v>0</v>
          </cell>
          <cell r="BE64">
            <v>0</v>
          </cell>
          <cell r="BF64">
            <v>0</v>
          </cell>
          <cell r="BG64">
            <v>0</v>
          </cell>
          <cell r="BH64">
            <v>0</v>
          </cell>
          <cell r="BI64">
            <v>0</v>
          </cell>
          <cell r="BJ64">
            <v>0</v>
          </cell>
          <cell r="BK64">
            <v>0</v>
          </cell>
          <cell r="BL64">
            <v>0</v>
          </cell>
          <cell r="BM64">
            <v>0</v>
          </cell>
          <cell r="BN64">
            <v>0</v>
          </cell>
          <cell r="BO64">
            <v>0</v>
          </cell>
          <cell r="BP64">
            <v>0</v>
          </cell>
          <cell r="BQ64">
            <v>0</v>
          </cell>
          <cell r="BR64">
            <v>0</v>
          </cell>
          <cell r="BS64">
            <v>0</v>
          </cell>
          <cell r="BT64">
            <v>0</v>
          </cell>
          <cell r="BU64">
            <v>0</v>
          </cell>
          <cell r="BV64">
            <v>0</v>
          </cell>
          <cell r="BW64">
            <v>0</v>
          </cell>
          <cell r="BX64">
            <v>0</v>
          </cell>
          <cell r="BY64">
            <v>0</v>
          </cell>
        </row>
        <row r="65">
          <cell r="D65">
            <v>0</v>
          </cell>
          <cell r="E65">
            <v>7.3117763040593531E-2</v>
          </cell>
          <cell r="F65">
            <v>7.3407133324808315E-3</v>
          </cell>
          <cell r="G65">
            <v>1.4104573214607145E-2</v>
          </cell>
          <cell r="H65">
            <v>1.4083600182335736E-4</v>
          </cell>
          <cell r="I65">
            <v>2.717387244765463E-3</v>
          </cell>
          <cell r="J65">
            <v>4.5068174359978235E-3</v>
          </cell>
          <cell r="K65">
            <v>6.6414801090431164E-5</v>
          </cell>
          <cell r="L65">
            <v>8.8983470985631267E-4</v>
          </cell>
          <cell r="M65">
            <v>4.8487523412897252E-3</v>
          </cell>
          <cell r="N65">
            <v>4.7554220941775693E-2</v>
          </cell>
          <cell r="O65">
            <v>9.7062538289429887E-2</v>
          </cell>
          <cell r="P65">
            <v>2.6012672088896301E-4</v>
          </cell>
          <cell r="Q65">
            <v>0.19999737758295527</v>
          </cell>
          <cell r="R65">
            <v>2.8273918846729289E-3</v>
          </cell>
          <cell r="S65">
            <v>0</v>
          </cell>
          <cell r="T65">
            <v>0</v>
          </cell>
          <cell r="U65">
            <v>0</v>
          </cell>
          <cell r="V65">
            <v>2.6966455193758415E-4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0.29247105216237412</v>
          </cell>
          <cell r="AD65">
            <v>2.9362853329923326E-2</v>
          </cell>
          <cell r="AE65">
            <v>5.641829285842858E-2</v>
          </cell>
          <cell r="AF65">
            <v>1.8027269743991294E-2</v>
          </cell>
          <cell r="AG65">
            <v>0</v>
          </cell>
          <cell r="AH65">
            <v>0</v>
          </cell>
          <cell r="AI65">
            <v>2.4797117151368172E-2</v>
          </cell>
          <cell r="AJ65">
            <v>4.4882341825156838E-2</v>
          </cell>
          <cell r="AK65">
            <v>3.5956290195527556E-4</v>
          </cell>
          <cell r="AL65">
            <v>9.2850752304014985E-3</v>
          </cell>
          <cell r="AM65">
            <v>2.7002736353316549E-2</v>
          </cell>
          <cell r="AN65">
            <v>2.6191847733609656E-2</v>
          </cell>
          <cell r="AO65">
            <v>4.6239674844992889E-4</v>
          </cell>
          <cell r="AP65">
            <v>6.638140760481223E-3</v>
          </cell>
          <cell r="AQ65">
            <v>0</v>
          </cell>
          <cell r="AR65">
            <v>0</v>
          </cell>
          <cell r="AS65">
            <v>3.1084363681930451E-3</v>
          </cell>
          <cell r="AT65">
            <v>2.7609309309669654E-3</v>
          </cell>
          <cell r="AU65">
            <v>1.6365966537085148E-3</v>
          </cell>
          <cell r="AV65">
            <v>8.9093715351004383E-4</v>
          </cell>
          <cell r="AW65">
            <v>0</v>
          </cell>
          <cell r="AX65">
            <v>0</v>
          </cell>
          <cell r="AY65">
            <v>0</v>
          </cell>
          <cell r="AZ65">
            <v>0</v>
          </cell>
          <cell r="BA65">
            <v>0</v>
          </cell>
          <cell r="BB65">
            <v>0</v>
          </cell>
          <cell r="BC65">
            <v>0</v>
          </cell>
          <cell r="BD65">
            <v>0</v>
          </cell>
          <cell r="BE65">
            <v>0</v>
          </cell>
          <cell r="BF65">
            <v>0</v>
          </cell>
          <cell r="BG65">
            <v>0</v>
          </cell>
          <cell r="BH65">
            <v>0</v>
          </cell>
          <cell r="BI65">
            <v>0</v>
          </cell>
          <cell r="BJ65">
            <v>0</v>
          </cell>
          <cell r="BK65">
            <v>0</v>
          </cell>
          <cell r="BL65">
            <v>0</v>
          </cell>
          <cell r="BM65">
            <v>0</v>
          </cell>
          <cell r="BN65">
            <v>0</v>
          </cell>
          <cell r="BO65">
            <v>0</v>
          </cell>
          <cell r="BP65">
            <v>0</v>
          </cell>
          <cell r="BQ65">
            <v>0</v>
          </cell>
          <cell r="BR65">
            <v>0</v>
          </cell>
          <cell r="BS65">
            <v>0</v>
          </cell>
          <cell r="BT65">
            <v>0</v>
          </cell>
          <cell r="BU65">
            <v>0</v>
          </cell>
          <cell r="BV65">
            <v>0</v>
          </cell>
          <cell r="BW65">
            <v>0</v>
          </cell>
          <cell r="BX65">
            <v>0</v>
          </cell>
          <cell r="BY65">
            <v>0</v>
          </cell>
        </row>
        <row r="67">
          <cell r="A67" t="str">
            <v>PTDP.T</v>
          </cell>
          <cell r="B67" t="str">
            <v>Prod Trans Dist Allocation Factor</v>
          </cell>
          <cell r="C67">
            <v>4642870007</v>
          </cell>
          <cell r="D67">
            <v>0</v>
          </cell>
          <cell r="E67">
            <v>343682399.60000002</v>
          </cell>
          <cell r="F67">
            <v>34951619.200000003</v>
          </cell>
          <cell r="G67">
            <v>67156644</v>
          </cell>
          <cell r="H67">
            <v>655736</v>
          </cell>
          <cell r="I67">
            <v>12652224</v>
          </cell>
          <cell r="J67">
            <v>20983856.400000002</v>
          </cell>
          <cell r="K67">
            <v>309229</v>
          </cell>
          <cell r="L67">
            <v>4143093</v>
          </cell>
          <cell r="M67">
            <v>22575914</v>
          </cell>
          <cell r="N67">
            <v>221413660</v>
          </cell>
          <cell r="O67">
            <v>451925642.47589862</v>
          </cell>
          <cell r="P67">
            <v>1211156.6164934656</v>
          </cell>
          <cell r="Q67">
            <v>931192867.51142752</v>
          </cell>
          <cell r="R67">
            <v>13164408.396180429</v>
          </cell>
          <cell r="S67">
            <v>0</v>
          </cell>
          <cell r="T67">
            <v>0</v>
          </cell>
          <cell r="U67">
            <v>0</v>
          </cell>
          <cell r="V67">
            <v>1255565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1374729598.4000001</v>
          </cell>
          <cell r="AD67">
            <v>139806476.80000001</v>
          </cell>
          <cell r="AE67">
            <v>268626576</v>
          </cell>
          <cell r="AF67">
            <v>83935425.600000009</v>
          </cell>
          <cell r="AG67">
            <v>0</v>
          </cell>
          <cell r="AH67">
            <v>0</v>
          </cell>
          <cell r="AI67">
            <v>115456007</v>
          </cell>
          <cell r="AJ67">
            <v>208973323</v>
          </cell>
          <cell r="AK67">
            <v>1674134</v>
          </cell>
          <cell r="AL67">
            <v>43231546</v>
          </cell>
          <cell r="AM67">
            <v>125725426</v>
          </cell>
          <cell r="AN67">
            <v>121949908</v>
          </cell>
          <cell r="AO67">
            <v>2152931</v>
          </cell>
          <cell r="AP67">
            <v>29334640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0</v>
          </cell>
          <cell r="AW67">
            <v>0</v>
          </cell>
          <cell r="AX67">
            <v>0</v>
          </cell>
          <cell r="AY67">
            <v>0</v>
          </cell>
          <cell r="AZ67">
            <v>0</v>
          </cell>
          <cell r="BA67">
            <v>0</v>
          </cell>
          <cell r="BB67">
            <v>0</v>
          </cell>
          <cell r="BC67">
            <v>0</v>
          </cell>
          <cell r="BD67">
            <v>0</v>
          </cell>
          <cell r="BE67">
            <v>0</v>
          </cell>
          <cell r="BF67">
            <v>0</v>
          </cell>
          <cell r="BG67">
            <v>0</v>
          </cell>
          <cell r="BH67">
            <v>0</v>
          </cell>
          <cell r="BI67">
            <v>0</v>
          </cell>
          <cell r="BJ67">
            <v>0</v>
          </cell>
          <cell r="BK67">
            <v>0</v>
          </cell>
          <cell r="BL67">
            <v>0</v>
          </cell>
          <cell r="BM67">
            <v>0</v>
          </cell>
          <cell r="BN67">
            <v>0</v>
          </cell>
          <cell r="BO67">
            <v>0</v>
          </cell>
          <cell r="BP67">
            <v>0</v>
          </cell>
          <cell r="BQ67">
            <v>0</v>
          </cell>
          <cell r="BR67">
            <v>0</v>
          </cell>
          <cell r="BS67">
            <v>0</v>
          </cell>
          <cell r="BT67">
            <v>0</v>
          </cell>
          <cell r="BU67">
            <v>0</v>
          </cell>
          <cell r="BV67">
            <v>0</v>
          </cell>
          <cell r="BW67">
            <v>0</v>
          </cell>
          <cell r="BX67">
            <v>0</v>
          </cell>
          <cell r="BY67">
            <v>0</v>
          </cell>
        </row>
        <row r="68">
          <cell r="D68">
            <v>0</v>
          </cell>
          <cell r="E68">
            <v>7.4023696352005147E-2</v>
          </cell>
          <cell r="F68">
            <v>7.5280202002864305E-3</v>
          </cell>
          <cell r="G68">
            <v>1.446446786120411E-2</v>
          </cell>
          <cell r="H68">
            <v>1.4123505482844763E-4</v>
          </cell>
          <cell r="I68">
            <v>2.725086849497055E-3</v>
          </cell>
          <cell r="J68">
            <v>4.5195873174055899E-3</v>
          </cell>
          <cell r="K68">
            <v>6.6602984691317889E-5</v>
          </cell>
          <cell r="L68">
            <v>8.9235601982254678E-4</v>
          </cell>
          <cell r="M68">
            <v>4.8624910811550966E-3</v>
          </cell>
          <cell r="N68">
            <v>4.7688963866353622E-2</v>
          </cell>
          <cell r="O68">
            <v>9.733756099019264E-2</v>
          </cell>
          <cell r="P68">
            <v>2.6086377922867086E-4</v>
          </cell>
          <cell r="Q68">
            <v>0.2005640619072856</v>
          </cell>
          <cell r="R68">
            <v>2.8354031830166698E-3</v>
          </cell>
          <cell r="S68">
            <v>0</v>
          </cell>
          <cell r="T68">
            <v>0</v>
          </cell>
          <cell r="U68">
            <v>0</v>
          </cell>
          <cell r="V68">
            <v>2.7042863532836362E-4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0.29609478540802059</v>
          </cell>
          <cell r="AD68">
            <v>3.0112080801145722E-2</v>
          </cell>
          <cell r="AE68">
            <v>5.7857871444816439E-2</v>
          </cell>
          <cell r="AF68">
            <v>1.807834926962236E-2</v>
          </cell>
          <cell r="AG68">
            <v>0</v>
          </cell>
          <cell r="AH68">
            <v>0</v>
          </cell>
          <cell r="AI68">
            <v>2.4867378760535692E-2</v>
          </cell>
          <cell r="AJ68">
            <v>4.5009514090408174E-2</v>
          </cell>
          <cell r="AK68">
            <v>3.605817086146991E-4</v>
          </cell>
          <cell r="AL68">
            <v>9.3113841082822293E-3</v>
          </cell>
          <cell r="AM68">
            <v>2.7079247493564385E-2</v>
          </cell>
          <cell r="AN68">
            <v>2.6266061254383081E-2</v>
          </cell>
          <cell r="AO68">
            <v>4.6370693057398797E-4</v>
          </cell>
          <cell r="AP68">
            <v>6.3182126477313626E-3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0</v>
          </cell>
          <cell r="AX68">
            <v>0</v>
          </cell>
          <cell r="AY68">
            <v>0</v>
          </cell>
          <cell r="AZ68">
            <v>0</v>
          </cell>
          <cell r="BA68">
            <v>0</v>
          </cell>
          <cell r="BB68">
            <v>0</v>
          </cell>
          <cell r="BC68">
            <v>0</v>
          </cell>
          <cell r="BD68">
            <v>0</v>
          </cell>
          <cell r="BE68">
            <v>0</v>
          </cell>
          <cell r="BF68">
            <v>0</v>
          </cell>
          <cell r="BG68">
            <v>0</v>
          </cell>
          <cell r="BH68">
            <v>0</v>
          </cell>
          <cell r="BI68">
            <v>0</v>
          </cell>
          <cell r="BJ68">
            <v>0</v>
          </cell>
          <cell r="BK68">
            <v>0</v>
          </cell>
          <cell r="BL68">
            <v>0</v>
          </cell>
          <cell r="BM68">
            <v>0</v>
          </cell>
          <cell r="BN68">
            <v>0</v>
          </cell>
          <cell r="BO68">
            <v>0</v>
          </cell>
          <cell r="BP68">
            <v>0</v>
          </cell>
          <cell r="BQ68">
            <v>0</v>
          </cell>
          <cell r="BR68">
            <v>0</v>
          </cell>
          <cell r="BS68">
            <v>0</v>
          </cell>
          <cell r="BT68">
            <v>0</v>
          </cell>
          <cell r="BU68">
            <v>0</v>
          </cell>
          <cell r="BV68">
            <v>0</v>
          </cell>
          <cell r="BW68">
            <v>0</v>
          </cell>
          <cell r="BX68">
            <v>0</v>
          </cell>
          <cell r="BY68">
            <v>0</v>
          </cell>
        </row>
        <row r="70">
          <cell r="A70" t="str">
            <v>RB.T</v>
          </cell>
          <cell r="B70" t="str">
            <v>Total Ratebase</v>
          </cell>
          <cell r="C70">
            <v>2973018832</v>
          </cell>
          <cell r="D70">
            <v>0</v>
          </cell>
          <cell r="E70">
            <v>251959233.5977357</v>
          </cell>
          <cell r="F70">
            <v>20196163.925389327</v>
          </cell>
          <cell r="G70">
            <v>36970828.203112632</v>
          </cell>
          <cell r="H70">
            <v>644804.85132929159</v>
          </cell>
          <cell r="I70">
            <v>7705208.9858028647</v>
          </cell>
          <cell r="J70">
            <v>12779176.126669664</v>
          </cell>
          <cell r="K70">
            <v>304074.13863461127</v>
          </cell>
          <cell r="L70">
            <v>2523145.1334261033</v>
          </cell>
          <cell r="M70">
            <v>22199572.496237621</v>
          </cell>
          <cell r="N70">
            <v>134840998.9114562</v>
          </cell>
          <cell r="O70">
            <v>275198976.94900107</v>
          </cell>
          <cell r="P70">
            <v>1188974.1199953721</v>
          </cell>
          <cell r="Q70">
            <v>567047541.44376349</v>
          </cell>
          <cell r="R70">
            <v>12923300.483982256</v>
          </cell>
          <cell r="S70">
            <v>0</v>
          </cell>
          <cell r="T70">
            <v>0</v>
          </cell>
          <cell r="U70">
            <v>0</v>
          </cell>
          <cell r="V70">
            <v>749027.01174798422</v>
          </cell>
          <cell r="W70">
            <v>-15399122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1007836934.3909428</v>
          </cell>
          <cell r="AD70">
            <v>80784655.701557308</v>
          </cell>
          <cell r="AE70">
            <v>147883312.81245053</v>
          </cell>
          <cell r="AF70">
            <v>51116704.506678656</v>
          </cell>
          <cell r="AG70">
            <v>0</v>
          </cell>
          <cell r="AH70">
            <v>0</v>
          </cell>
          <cell r="AI70">
            <v>68877093.508949637</v>
          </cell>
          <cell r="AJ70">
            <v>124666316.48838276</v>
          </cell>
          <cell r="AK70">
            <v>998730.91977372731</v>
          </cell>
          <cell r="AL70">
            <v>25790457.454313807</v>
          </cell>
          <cell r="AM70">
            <v>75003476.632051945</v>
          </cell>
          <cell r="AN70">
            <v>72751132.097646549</v>
          </cell>
          <cell r="AO70">
            <v>1284364.7867132318</v>
          </cell>
          <cell r="AP70">
            <v>18970403.101879254</v>
          </cell>
          <cell r="AQ70">
            <v>-10291319</v>
          </cell>
          <cell r="AR70">
            <v>-41895870</v>
          </cell>
          <cell r="AS70">
            <v>7790270.2810167633</v>
          </cell>
          <cell r="AT70">
            <v>1929844.1233757623</v>
          </cell>
          <cell r="AU70">
            <v>4101589.5978621263</v>
          </cell>
          <cell r="AV70">
            <v>3734434.9708235646</v>
          </cell>
          <cell r="AW70">
            <v>-145604.75270267981</v>
          </cell>
          <cell r="AX70">
            <v>0</v>
          </cell>
          <cell r="AY70">
            <v>0</v>
          </cell>
          <cell r="AZ70">
            <v>0</v>
          </cell>
          <cell r="BA70">
            <v>0</v>
          </cell>
          <cell r="BB70">
            <v>0</v>
          </cell>
          <cell r="BC70">
            <v>0</v>
          </cell>
          <cell r="BD70">
            <v>0</v>
          </cell>
          <cell r="BE70">
            <v>0</v>
          </cell>
          <cell r="BF70">
            <v>0</v>
          </cell>
          <cell r="BG70">
            <v>0</v>
          </cell>
          <cell r="BH70">
            <v>0</v>
          </cell>
          <cell r="BI70">
            <v>0</v>
          </cell>
          <cell r="BJ70">
            <v>0</v>
          </cell>
          <cell r="BK70">
            <v>0</v>
          </cell>
          <cell r="BL70">
            <v>0</v>
          </cell>
          <cell r="BM70">
            <v>0</v>
          </cell>
          <cell r="BN70">
            <v>0</v>
          </cell>
          <cell r="BO70">
            <v>0</v>
          </cell>
          <cell r="BP70">
            <v>0</v>
          </cell>
          <cell r="BQ70">
            <v>0</v>
          </cell>
          <cell r="BR70">
            <v>0</v>
          </cell>
          <cell r="BS70">
            <v>0</v>
          </cell>
          <cell r="BT70">
            <v>0</v>
          </cell>
          <cell r="BU70">
            <v>0</v>
          </cell>
          <cell r="BV70">
            <v>0</v>
          </cell>
          <cell r="BW70">
            <v>0</v>
          </cell>
          <cell r="BX70">
            <v>0</v>
          </cell>
          <cell r="BY70">
            <v>0</v>
          </cell>
        </row>
        <row r="71">
          <cell r="D71">
            <v>0</v>
          </cell>
          <cell r="E71">
            <v>8.4748616754720812E-2</v>
          </cell>
          <cell r="F71">
            <v>6.7931503520961643E-3</v>
          </cell>
          <cell r="G71">
            <v>1.243545039310825E-2</v>
          </cell>
          <cell r="H71">
            <v>2.1688555901124934E-4</v>
          </cell>
          <cell r="I71">
            <v>2.5917121354456542E-3</v>
          </cell>
          <cell r="J71">
            <v>4.2983838477985339E-3</v>
          </cell>
          <cell r="K71">
            <v>1.0227790532697549E-4</v>
          </cell>
          <cell r="L71">
            <v>8.4868118098288027E-4</v>
          </cell>
          <cell r="M71">
            <v>7.4670137495575816E-3</v>
          </cell>
          <cell r="N71">
            <v>4.5354909111270707E-2</v>
          </cell>
          <cell r="O71">
            <v>9.2565500758658187E-2</v>
          </cell>
          <cell r="P71">
            <v>3.9992148963130823E-4</v>
          </cell>
          <cell r="Q71">
            <v>0.19073123094289349</v>
          </cell>
          <cell r="R71">
            <v>4.3468612929331947E-3</v>
          </cell>
          <cell r="S71">
            <v>0</v>
          </cell>
          <cell r="T71">
            <v>0</v>
          </cell>
          <cell r="U71">
            <v>0</v>
          </cell>
          <cell r="V71">
            <v>2.5194156312965602E-4</v>
          </cell>
          <cell r="W71">
            <v>-5.1796247754141373E-3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0.33899446701888325</v>
          </cell>
          <cell r="AD71">
            <v>2.7172601408384657E-2</v>
          </cell>
          <cell r="AE71">
            <v>4.9741801572432999E-2</v>
          </cell>
          <cell r="AF71">
            <v>1.7193535391194135E-2</v>
          </cell>
          <cell r="AG71">
            <v>0</v>
          </cell>
          <cell r="AH71">
            <v>0</v>
          </cell>
          <cell r="AI71">
            <v>2.316739227064191E-2</v>
          </cell>
          <cell r="AJ71">
            <v>4.1932568723258852E-2</v>
          </cell>
          <cell r="AK71">
            <v>3.3593158207540316E-4</v>
          </cell>
          <cell r="AL71">
            <v>8.6748382407534665E-3</v>
          </cell>
          <cell r="AM71">
            <v>2.5228052989356896E-2</v>
          </cell>
          <cell r="AN71">
            <v>2.4470457877559301E-2</v>
          </cell>
          <cell r="AO71">
            <v>4.3200694623559376E-4</v>
          </cell>
          <cell r="AP71">
            <v>6.3808553439661676E-3</v>
          </cell>
          <cell r="AQ71">
            <v>-3.4615720859988148E-3</v>
          </cell>
          <cell r="AR71">
            <v>-1.4092029807902676E-2</v>
          </cell>
          <cell r="AS71">
            <v>2.6203232206827689E-3</v>
          </cell>
          <cell r="AT71">
            <v>6.4911937408668326E-4</v>
          </cell>
          <cell r="AU71">
            <v>1.3796043111852466E-3</v>
          </cell>
          <cell r="AV71">
            <v>1.2561087506840134E-3</v>
          </cell>
          <cell r="AW71">
            <v>-4.8975388630393916E-5</v>
          </cell>
          <cell r="AX71">
            <v>0</v>
          </cell>
          <cell r="AY71">
            <v>0</v>
          </cell>
          <cell r="AZ71">
            <v>0</v>
          </cell>
          <cell r="BA71">
            <v>0</v>
          </cell>
          <cell r="BB71">
            <v>0</v>
          </cell>
          <cell r="BC71">
            <v>0</v>
          </cell>
          <cell r="BD71">
            <v>0</v>
          </cell>
          <cell r="BE71">
            <v>0</v>
          </cell>
          <cell r="BF71">
            <v>0</v>
          </cell>
          <cell r="BG71">
            <v>0</v>
          </cell>
          <cell r="BH71">
            <v>0</v>
          </cell>
          <cell r="BI71">
            <v>0</v>
          </cell>
          <cell r="BJ71">
            <v>0</v>
          </cell>
          <cell r="BK71">
            <v>0</v>
          </cell>
          <cell r="BL71">
            <v>0</v>
          </cell>
          <cell r="BM71">
            <v>0</v>
          </cell>
          <cell r="BN71">
            <v>0</v>
          </cell>
          <cell r="BO71">
            <v>0</v>
          </cell>
          <cell r="BP71">
            <v>0</v>
          </cell>
          <cell r="BQ71">
            <v>0</v>
          </cell>
          <cell r="BR71">
            <v>0</v>
          </cell>
          <cell r="BS71">
            <v>0</v>
          </cell>
          <cell r="BT71">
            <v>0</v>
          </cell>
          <cell r="BU71">
            <v>0</v>
          </cell>
          <cell r="BV71">
            <v>0</v>
          </cell>
          <cell r="BW71">
            <v>0</v>
          </cell>
          <cell r="BX71">
            <v>0</v>
          </cell>
          <cell r="BY71">
            <v>0</v>
          </cell>
        </row>
        <row r="73">
          <cell r="A73" t="str">
            <v>REVFAC1.T</v>
          </cell>
          <cell r="B73" t="str">
            <v>REVFAC1 = (OME.T+DAE.T+RRB.T)</v>
          </cell>
          <cell r="C73">
            <v>1592039735.6632004</v>
          </cell>
          <cell r="D73">
            <v>0</v>
          </cell>
          <cell r="E73">
            <v>234242090.75526002</v>
          </cell>
          <cell r="F73">
            <v>2821553.4865771062</v>
          </cell>
          <cell r="G73">
            <v>5260567.1551483767</v>
          </cell>
          <cell r="H73">
            <v>84552.045161032322</v>
          </cell>
          <cell r="I73">
            <v>1216217.5559488628</v>
          </cell>
          <cell r="J73">
            <v>2351056.5207784288</v>
          </cell>
          <cell r="K73">
            <v>39925.279570566876</v>
          </cell>
          <cell r="L73">
            <v>398967.07619737729</v>
          </cell>
          <cell r="M73">
            <v>3306287.892228052</v>
          </cell>
          <cell r="N73">
            <v>25160691.552714482</v>
          </cell>
          <cell r="O73">
            <v>77523739.233483508</v>
          </cell>
          <cell r="P73">
            <v>247338.48219280259</v>
          </cell>
          <cell r="Q73">
            <v>105739816.2267805</v>
          </cell>
          <cell r="R73">
            <v>1925017.2540084319</v>
          </cell>
          <cell r="S73">
            <v>0</v>
          </cell>
          <cell r="T73">
            <v>0</v>
          </cell>
          <cell r="U73">
            <v>0</v>
          </cell>
          <cell r="V73">
            <v>119324.75617583763</v>
          </cell>
          <cell r="W73">
            <v>-1349956.6272855455</v>
          </cell>
          <cell r="X73">
            <v>5160</v>
          </cell>
          <cell r="Y73">
            <v>2343138.3835877138</v>
          </cell>
          <cell r="Z73">
            <v>38291.600816686652</v>
          </cell>
          <cell r="AA73">
            <v>99278.371904907239</v>
          </cell>
          <cell r="AB73">
            <v>6900232.348460651</v>
          </cell>
          <cell r="AC73">
            <v>936968363.02104008</v>
          </cell>
          <cell r="AD73">
            <v>11286213.946308425</v>
          </cell>
          <cell r="AE73">
            <v>21042268.620593507</v>
          </cell>
          <cell r="AF73">
            <v>9404226.0831137151</v>
          </cell>
          <cell r="AG73">
            <v>9620328.2434559371</v>
          </cell>
          <cell r="AH73">
            <v>-31426.909894241126</v>
          </cell>
          <cell r="AI73">
            <v>11135243.304518219</v>
          </cell>
          <cell r="AJ73">
            <v>20154592.699179981</v>
          </cell>
          <cell r="AK73">
            <v>161463.13993317215</v>
          </cell>
          <cell r="AL73">
            <v>4108583.5345478002</v>
          </cell>
          <cell r="AM73">
            <v>11951216.103431126</v>
          </cell>
          <cell r="AN73">
            <v>18445204.862559341</v>
          </cell>
          <cell r="AO73">
            <v>242402.05148214812</v>
          </cell>
          <cell r="AP73">
            <v>6928934.9687620653</v>
          </cell>
          <cell r="AQ73">
            <v>-902183.53277282009</v>
          </cell>
          <cell r="AR73">
            <v>-3672781.3028816623</v>
          </cell>
          <cell r="AS73">
            <v>22469506.787084579</v>
          </cell>
          <cell r="AT73">
            <v>19520140.492228191</v>
          </cell>
          <cell r="AU73">
            <v>11830230.785647405</v>
          </cell>
          <cell r="AV73">
            <v>6141029.6575404666</v>
          </cell>
          <cell r="AW73">
            <v>442372.757612827</v>
          </cell>
          <cell r="AX73">
            <v>230164</v>
          </cell>
          <cell r="AY73">
            <v>6090353</v>
          </cell>
          <cell r="AZ73">
            <v>0</v>
          </cell>
          <cell r="BA73">
            <v>0</v>
          </cell>
          <cell r="BB73">
            <v>0</v>
          </cell>
          <cell r="BC73">
            <v>0</v>
          </cell>
          <cell r="BD73">
            <v>0</v>
          </cell>
          <cell r="BE73">
            <v>0</v>
          </cell>
          <cell r="BF73">
            <v>0</v>
          </cell>
          <cell r="BG73">
            <v>0</v>
          </cell>
          <cell r="BH73">
            <v>0</v>
          </cell>
          <cell r="BI73">
            <v>0</v>
          </cell>
          <cell r="BJ73">
            <v>0</v>
          </cell>
          <cell r="BK73">
            <v>0</v>
          </cell>
          <cell r="BL73">
            <v>0</v>
          </cell>
          <cell r="BM73">
            <v>0</v>
          </cell>
          <cell r="BN73">
            <v>0</v>
          </cell>
          <cell r="BO73">
            <v>0</v>
          </cell>
          <cell r="BP73">
            <v>0</v>
          </cell>
          <cell r="BQ73">
            <v>0</v>
          </cell>
          <cell r="BR73">
            <v>0</v>
          </cell>
          <cell r="BS73">
            <v>0</v>
          </cell>
          <cell r="BT73">
            <v>0</v>
          </cell>
          <cell r="BU73">
            <v>0</v>
          </cell>
          <cell r="BV73">
            <v>0</v>
          </cell>
          <cell r="BW73">
            <v>0</v>
          </cell>
          <cell r="BX73">
            <v>0</v>
          </cell>
          <cell r="BY73">
            <v>0</v>
          </cell>
        </row>
        <row r="74">
          <cell r="D74">
            <v>0</v>
          </cell>
          <cell r="E74">
            <v>0.14713331929349185</v>
          </cell>
          <cell r="F74">
            <v>1.7722883564848485E-3</v>
          </cell>
          <cell r="G74">
            <v>3.3042938799244027E-3</v>
          </cell>
          <cell r="H74">
            <v>5.3109255546194166E-5</v>
          </cell>
          <cell r="I74">
            <v>7.6393668367970714E-4</v>
          </cell>
          <cell r="J74">
            <v>1.4767574377149842E-3</v>
          </cell>
          <cell r="K74">
            <v>2.5078067259379736E-5</v>
          </cell>
          <cell r="L74">
            <v>2.5060120502028708E-4</v>
          </cell>
          <cell r="M74">
            <v>2.0767621675289046E-3</v>
          </cell>
          <cell r="N74">
            <v>1.5804060030092919E-2</v>
          </cell>
          <cell r="O74">
            <v>4.8694600704290353E-2</v>
          </cell>
          <cell r="P74">
            <v>1.5535949050277199E-4</v>
          </cell>
          <cell r="Q74">
            <v>6.6417824793005037E-2</v>
          </cell>
          <cell r="R74">
            <v>1.2091515122934556E-3</v>
          </cell>
          <cell r="S74">
            <v>0</v>
          </cell>
          <cell r="T74">
            <v>0</v>
          </cell>
          <cell r="U74">
            <v>0</v>
          </cell>
          <cell r="V74">
            <v>7.4950865548673119E-5</v>
          </cell>
          <cell r="W74">
            <v>-8.479415413103306E-4</v>
          </cell>
          <cell r="X74">
            <v>3.2411251330046009E-6</v>
          </cell>
          <cell r="Y74">
            <v>1.471783857587968E-3</v>
          </cell>
          <cell r="Z74">
            <v>2.4051912749988879E-5</v>
          </cell>
          <cell r="AA74">
            <v>6.2359229911777662E-5</v>
          </cell>
          <cell r="AB74">
            <v>4.3342086217378253E-3</v>
          </cell>
          <cell r="AC74">
            <v>0.58853327717396742</v>
          </cell>
          <cell r="AD74">
            <v>7.0891534259393939E-3</v>
          </cell>
          <cell r="AE74">
            <v>1.3217175519697611E-2</v>
          </cell>
          <cell r="AF74">
            <v>5.907029750859937E-3</v>
          </cell>
          <cell r="AG74">
            <v>6.0427689258951631E-3</v>
          </cell>
          <cell r="AH74">
            <v>-1.9740028587382923E-5</v>
          </cell>
          <cell r="AI74">
            <v>6.9943249876734895E-3</v>
          </cell>
          <cell r="AJ74">
            <v>1.2659604058678929E-2</v>
          </cell>
          <cell r="AK74">
            <v>1.0141903893241145E-4</v>
          </cell>
          <cell r="AL74">
            <v>2.5807041385410372E-3</v>
          </cell>
          <cell r="AM74">
            <v>7.5068579230232434E-3</v>
          </cell>
          <cell r="AN74">
            <v>1.1585894779740263E-2</v>
          </cell>
          <cell r="AO74">
            <v>1.5225879483540027E-4</v>
          </cell>
          <cell r="AP74">
            <v>4.3522374558544923E-3</v>
          </cell>
          <cell r="AQ74">
            <v>-5.666840547776874E-4</v>
          </cell>
          <cell r="AR74">
            <v>-2.3069658505424687E-3</v>
          </cell>
          <cell r="AS74">
            <v>1.4113659529813428E-2</v>
          </cell>
          <cell r="AT74">
            <v>1.2261088749833641E-2</v>
          </cell>
          <cell r="AU74">
            <v>7.4308640171718158E-3</v>
          </cell>
          <cell r="AV74">
            <v>3.8573344119343109E-3</v>
          </cell>
          <cell r="AW74">
            <v>2.7786539977819495E-4</v>
          </cell>
          <cell r="AX74">
            <v>1.4457176843272692E-4</v>
          </cell>
          <cell r="AY74">
            <v>3.8255031351104593E-3</v>
          </cell>
          <cell r="AZ74">
            <v>0</v>
          </cell>
          <cell r="BA74">
            <v>0</v>
          </cell>
          <cell r="BB74">
            <v>0</v>
          </cell>
          <cell r="BC74">
            <v>0</v>
          </cell>
          <cell r="BD74">
            <v>0</v>
          </cell>
          <cell r="BE74">
            <v>0</v>
          </cell>
          <cell r="BF74">
            <v>0</v>
          </cell>
          <cell r="BG74">
            <v>0</v>
          </cell>
          <cell r="BH74">
            <v>0</v>
          </cell>
          <cell r="BI74">
            <v>0</v>
          </cell>
          <cell r="BJ74">
            <v>0</v>
          </cell>
          <cell r="BK74">
            <v>0</v>
          </cell>
          <cell r="BL74">
            <v>0</v>
          </cell>
          <cell r="BM74">
            <v>0</v>
          </cell>
          <cell r="BN74">
            <v>0</v>
          </cell>
          <cell r="BO74">
            <v>0</v>
          </cell>
          <cell r="BP74">
            <v>0</v>
          </cell>
          <cell r="BQ74">
            <v>0</v>
          </cell>
          <cell r="BR74">
            <v>0</v>
          </cell>
          <cell r="BS74">
            <v>0</v>
          </cell>
          <cell r="BT74">
            <v>0</v>
          </cell>
          <cell r="BU74">
            <v>0</v>
          </cell>
          <cell r="BV74">
            <v>0</v>
          </cell>
          <cell r="BW74">
            <v>0</v>
          </cell>
          <cell r="BX74">
            <v>0</v>
          </cell>
          <cell r="BY74">
            <v>0</v>
          </cell>
        </row>
        <row r="76">
          <cell r="A76" t="str">
            <v>SW.T</v>
          </cell>
          <cell r="B76" t="str">
            <v>Salary &amp; Wages - Total</v>
          </cell>
          <cell r="C76">
            <v>57795545</v>
          </cell>
          <cell r="D76">
            <v>0</v>
          </cell>
          <cell r="E76">
            <v>3102669.6763198031</v>
          </cell>
          <cell r="F76">
            <v>207396.12854266498</v>
          </cell>
          <cell r="G76">
            <v>398494.49869029212</v>
          </cell>
          <cell r="H76">
            <v>7430.296585170363</v>
          </cell>
          <cell r="I76">
            <v>143365.28234230011</v>
          </cell>
          <cell r="J76">
            <v>237772.93995239743</v>
          </cell>
          <cell r="K76">
            <v>3503.945463930067</v>
          </cell>
          <cell r="L76">
            <v>46946.346959665534</v>
          </cell>
          <cell r="M76">
            <v>255812.91358305753</v>
          </cell>
          <cell r="N76">
            <v>2508889.4948699959</v>
          </cell>
          <cell r="O76">
            <v>5120874.1902832724</v>
          </cell>
          <cell r="P76">
            <v>13723.89631137819</v>
          </cell>
          <cell r="Q76">
            <v>10551562.189059559</v>
          </cell>
          <cell r="R76">
            <v>149168.96243599177</v>
          </cell>
          <cell r="S76">
            <v>0</v>
          </cell>
          <cell r="T76">
            <v>0</v>
          </cell>
          <cell r="U76">
            <v>0</v>
          </cell>
          <cell r="V76">
            <v>14227.097996692919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12410678.705279212</v>
          </cell>
          <cell r="AD76">
            <v>829584.51417065994</v>
          </cell>
          <cell r="AE76">
            <v>1593977.9947611685</v>
          </cell>
          <cell r="AF76">
            <v>951091.75980958971</v>
          </cell>
          <cell r="AG76">
            <v>0</v>
          </cell>
          <cell r="AH76">
            <v>0</v>
          </cell>
          <cell r="AI76">
            <v>1308258.7726608049</v>
          </cell>
          <cell r="AJ76">
            <v>2367925.1532302685</v>
          </cell>
          <cell r="AK76">
            <v>18970.000340560229</v>
          </cell>
          <cell r="AL76">
            <v>489866.66679187282</v>
          </cell>
          <cell r="AM76">
            <v>1424623.9393244984</v>
          </cell>
          <cell r="AN76">
            <v>1381842.6698766577</v>
          </cell>
          <cell r="AO76">
            <v>24395.360110482598</v>
          </cell>
          <cell r="AP76">
            <v>792587.60424805409</v>
          </cell>
          <cell r="AQ76">
            <v>0</v>
          </cell>
          <cell r="AR76">
            <v>0</v>
          </cell>
          <cell r="AS76">
            <v>4234921.0966917733</v>
          </cell>
          <cell r="AT76">
            <v>3761481.098890142</v>
          </cell>
          <cell r="AU76">
            <v>2229692.6411249982</v>
          </cell>
          <cell r="AV76">
            <v>1213809.1632930867</v>
          </cell>
          <cell r="AW76">
            <v>0</v>
          </cell>
          <cell r="AX76">
            <v>0</v>
          </cell>
          <cell r="AY76">
            <v>0</v>
          </cell>
          <cell r="AZ76">
            <v>0</v>
          </cell>
          <cell r="BA76">
            <v>0</v>
          </cell>
          <cell r="BB76">
            <v>0</v>
          </cell>
          <cell r="BC76">
            <v>0</v>
          </cell>
          <cell r="BD76">
            <v>0</v>
          </cell>
          <cell r="BE76">
            <v>0</v>
          </cell>
          <cell r="BF76">
            <v>0</v>
          </cell>
          <cell r="BG76">
            <v>0</v>
          </cell>
          <cell r="BH76">
            <v>0</v>
          </cell>
          <cell r="BI76">
            <v>0</v>
          </cell>
          <cell r="BJ76">
            <v>0</v>
          </cell>
          <cell r="BK76">
            <v>0</v>
          </cell>
          <cell r="BL76">
            <v>0</v>
          </cell>
          <cell r="BM76">
            <v>0</v>
          </cell>
          <cell r="BN76">
            <v>0</v>
          </cell>
          <cell r="BO76">
            <v>0</v>
          </cell>
          <cell r="BP76">
            <v>0</v>
          </cell>
          <cell r="BQ76">
            <v>0</v>
          </cell>
          <cell r="BR76">
            <v>0</v>
          </cell>
          <cell r="BS76">
            <v>0</v>
          </cell>
          <cell r="BT76">
            <v>0</v>
          </cell>
          <cell r="BU76">
            <v>0</v>
          </cell>
          <cell r="BV76">
            <v>0</v>
          </cell>
          <cell r="BW76">
            <v>0</v>
          </cell>
          <cell r="BX76">
            <v>0</v>
          </cell>
          <cell r="BY76">
            <v>0</v>
          </cell>
        </row>
        <row r="77">
          <cell r="A77" t="str">
            <v/>
          </cell>
          <cell r="D77">
            <v>0</v>
          </cell>
          <cell r="E77">
            <v>5.3683543884218123E-2</v>
          </cell>
          <cell r="F77">
            <v>3.5884448973128461E-3</v>
          </cell>
          <cell r="G77">
            <v>6.8948999216166592E-3</v>
          </cell>
          <cell r="H77">
            <v>1.2856175307578402E-4</v>
          </cell>
          <cell r="I77">
            <v>2.4805593985193861E-3</v>
          </cell>
          <cell r="J77">
            <v>4.1140357782316513E-3</v>
          </cell>
          <cell r="K77">
            <v>6.0626566700427638E-5</v>
          </cell>
          <cell r="L77">
            <v>8.1228314327108663E-4</v>
          </cell>
          <cell r="M77">
            <v>4.4261701067626847E-3</v>
          </cell>
          <cell r="N77">
            <v>4.3409738499221626E-2</v>
          </cell>
          <cell r="O77">
            <v>8.8603268474815353E-2</v>
          </cell>
          <cell r="P77">
            <v>2.3745595463072784E-4</v>
          </cell>
          <cell r="Q77">
            <v>0.18256705061020809</v>
          </cell>
          <cell r="R77">
            <v>2.5809768285080066E-3</v>
          </cell>
          <cell r="S77">
            <v>0</v>
          </cell>
          <cell r="T77">
            <v>0</v>
          </cell>
          <cell r="U77">
            <v>0</v>
          </cell>
          <cell r="V77">
            <v>2.4616253721100682E-4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0.21473417553687249</v>
          </cell>
          <cell r="AD77">
            <v>1.4353779589251384E-2</v>
          </cell>
          <cell r="AE77">
            <v>2.7579599686466637E-2</v>
          </cell>
          <cell r="AF77">
            <v>1.6456143112926605E-2</v>
          </cell>
          <cell r="AG77">
            <v>0</v>
          </cell>
          <cell r="AH77">
            <v>0</v>
          </cell>
          <cell r="AI77">
            <v>2.2635979514697972E-2</v>
          </cell>
          <cell r="AJ77">
            <v>4.0970721069076663E-2</v>
          </cell>
          <cell r="AK77">
            <v>3.2822599632134674E-4</v>
          </cell>
          <cell r="AL77">
            <v>8.4758551336763556E-3</v>
          </cell>
          <cell r="AM77">
            <v>2.4649372876828109E-2</v>
          </cell>
          <cell r="AN77">
            <v>2.3909155452667807E-2</v>
          </cell>
          <cell r="AO77">
            <v>4.2209758746080859E-4</v>
          </cell>
          <cell r="AP77">
            <v>1.3713645303423543E-2</v>
          </cell>
          <cell r="AQ77">
            <v>0</v>
          </cell>
          <cell r="AR77">
            <v>0</v>
          </cell>
          <cell r="AS77">
            <v>7.3274178774363541E-2</v>
          </cell>
          <cell r="AT77">
            <v>6.5082543972725615E-2</v>
          </cell>
          <cell r="AU77">
            <v>3.8578970768854214E-2</v>
          </cell>
          <cell r="AV77">
            <v>2.1001777270083476E-2</v>
          </cell>
          <cell r="AW77">
            <v>0</v>
          </cell>
          <cell r="AX77">
            <v>0</v>
          </cell>
          <cell r="AY77">
            <v>0</v>
          </cell>
          <cell r="AZ77">
            <v>0</v>
          </cell>
          <cell r="BA77">
            <v>0</v>
          </cell>
          <cell r="BB77">
            <v>0</v>
          </cell>
          <cell r="BC77">
            <v>0</v>
          </cell>
          <cell r="BD77">
            <v>0</v>
          </cell>
          <cell r="BE77">
            <v>0</v>
          </cell>
          <cell r="BF77">
            <v>0</v>
          </cell>
          <cell r="BG77">
            <v>0</v>
          </cell>
          <cell r="BH77">
            <v>0</v>
          </cell>
          <cell r="BI77">
            <v>0</v>
          </cell>
          <cell r="BJ77">
            <v>0</v>
          </cell>
          <cell r="BK77">
            <v>0</v>
          </cell>
          <cell r="BL77">
            <v>0</v>
          </cell>
          <cell r="BM77">
            <v>0</v>
          </cell>
          <cell r="BN77">
            <v>0</v>
          </cell>
          <cell r="BO77">
            <v>0</v>
          </cell>
          <cell r="BP77">
            <v>0</v>
          </cell>
          <cell r="BQ77">
            <v>0</v>
          </cell>
          <cell r="BR77">
            <v>0</v>
          </cell>
          <cell r="BS77">
            <v>0</v>
          </cell>
          <cell r="BT77">
            <v>0</v>
          </cell>
          <cell r="BU77">
            <v>0</v>
          </cell>
          <cell r="BV77">
            <v>0</v>
          </cell>
          <cell r="BW77">
            <v>0</v>
          </cell>
          <cell r="BX77">
            <v>0</v>
          </cell>
          <cell r="BY77">
            <v>0</v>
          </cell>
        </row>
        <row r="78">
          <cell r="A78" t="str">
            <v/>
          </cell>
        </row>
        <row r="79">
          <cell r="A79" t="str">
            <v>SWPTD.T</v>
          </cell>
          <cell r="B79" t="str">
            <v>Salary &amp; Wages - PTD Subtotal</v>
          </cell>
          <cell r="C79">
            <v>28577582.000000007</v>
          </cell>
          <cell r="D79">
            <v>0</v>
          </cell>
          <cell r="E79">
            <v>1820737</v>
          </cell>
          <cell r="F79">
            <v>77026.8608847508</v>
          </cell>
          <cell r="G79">
            <v>148000.73911524919</v>
          </cell>
          <cell r="H79">
            <v>4984.40640744349</v>
          </cell>
          <cell r="I79">
            <v>96172.585269087402</v>
          </cell>
          <cell r="J79">
            <v>159503.31885550602</v>
          </cell>
          <cell r="K79">
            <v>2350.5237000368184</v>
          </cell>
          <cell r="L79">
            <v>31492.642307017264</v>
          </cell>
          <cell r="M79">
            <v>171604.93002594518</v>
          </cell>
          <cell r="N79">
            <v>1683018.2658867505</v>
          </cell>
          <cell r="O79">
            <v>3435195.0602756063</v>
          </cell>
          <cell r="P79">
            <v>9206.2915558511468</v>
          </cell>
          <cell r="Q79">
            <v>7078220.0388412969</v>
          </cell>
          <cell r="R79">
            <v>100065.82155032604</v>
          </cell>
          <cell r="S79">
            <v>0</v>
          </cell>
          <cell r="T79">
            <v>0</v>
          </cell>
          <cell r="U79">
            <v>0</v>
          </cell>
          <cell r="V79">
            <v>9543.8503162275447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7282948</v>
          </cell>
          <cell r="AD79">
            <v>308107.4435390032</v>
          </cell>
          <cell r="AE79">
            <v>592002.95646099676</v>
          </cell>
          <cell r="AF79">
            <v>638013.27542202407</v>
          </cell>
          <cell r="AG79">
            <v>0</v>
          </cell>
          <cell r="AH79">
            <v>0</v>
          </cell>
          <cell r="AI79">
            <v>877608.76491246547</v>
          </cell>
          <cell r="AJ79">
            <v>1588456.2844589255</v>
          </cell>
          <cell r="AK79">
            <v>12725.493546974698</v>
          </cell>
          <cell r="AL79">
            <v>328613.33659595932</v>
          </cell>
          <cell r="AM79">
            <v>955669.07861237205</v>
          </cell>
          <cell r="AN79">
            <v>926970.46192727587</v>
          </cell>
          <cell r="AO79">
            <v>16364.944232410178</v>
          </cell>
          <cell r="AP79">
            <v>222979.62530049914</v>
          </cell>
          <cell r="AQ79">
            <v>0</v>
          </cell>
          <cell r="AR79">
            <v>0</v>
          </cell>
          <cell r="AS79">
            <v>0</v>
          </cell>
          <cell r="AT79">
            <v>0</v>
          </cell>
          <cell r="AU79">
            <v>0</v>
          </cell>
          <cell r="AV79">
            <v>0</v>
          </cell>
          <cell r="AW79">
            <v>0</v>
          </cell>
          <cell r="AX79">
            <v>0</v>
          </cell>
          <cell r="AY79">
            <v>0</v>
          </cell>
          <cell r="AZ79">
            <v>0</v>
          </cell>
          <cell r="BA79">
            <v>0</v>
          </cell>
          <cell r="BB79">
            <v>0</v>
          </cell>
          <cell r="BC79">
            <v>0</v>
          </cell>
          <cell r="BD79">
            <v>0</v>
          </cell>
          <cell r="BE79">
            <v>0</v>
          </cell>
          <cell r="BF79">
            <v>0</v>
          </cell>
          <cell r="BG79">
            <v>0</v>
          </cell>
          <cell r="BH79">
            <v>0</v>
          </cell>
          <cell r="BI79">
            <v>0</v>
          </cell>
          <cell r="BJ79">
            <v>0</v>
          </cell>
          <cell r="BK79">
            <v>0</v>
          </cell>
          <cell r="BL79">
            <v>0</v>
          </cell>
          <cell r="BM79">
            <v>0</v>
          </cell>
          <cell r="BN79">
            <v>0</v>
          </cell>
          <cell r="BO79">
            <v>0</v>
          </cell>
          <cell r="BP79">
            <v>0</v>
          </cell>
          <cell r="BQ79">
            <v>0</v>
          </cell>
          <cell r="BR79">
            <v>0</v>
          </cell>
          <cell r="BS79">
            <v>0</v>
          </cell>
          <cell r="BT79">
            <v>0</v>
          </cell>
          <cell r="BU79">
            <v>0</v>
          </cell>
          <cell r="BV79">
            <v>0</v>
          </cell>
          <cell r="BW79">
            <v>0</v>
          </cell>
          <cell r="BX79">
            <v>0</v>
          </cell>
          <cell r="BY79">
            <v>0</v>
          </cell>
        </row>
        <row r="80">
          <cell r="A80" t="str">
            <v/>
          </cell>
          <cell r="D80">
            <v>0</v>
          </cell>
          <cell r="E80">
            <v>6.3712073330766741E-2</v>
          </cell>
          <cell r="F80">
            <v>2.6953596313624706E-3</v>
          </cell>
          <cell r="G80">
            <v>5.1789104870821178E-3</v>
          </cell>
          <cell r="H80">
            <v>1.744166601444268E-4</v>
          </cell>
          <cell r="I80">
            <v>3.3653156963765296E-3</v>
          </cell>
          <cell r="J80">
            <v>5.5814140907899761E-3</v>
          </cell>
          <cell r="K80">
            <v>8.2250615186295955E-5</v>
          </cell>
          <cell r="L80">
            <v>1.1020051418981934E-3</v>
          </cell>
          <cell r="M80">
            <v>6.0048792800575339E-3</v>
          </cell>
          <cell r="N80">
            <v>5.8892955530203711E-2</v>
          </cell>
          <cell r="O80">
            <v>0.1202059383567023</v>
          </cell>
          <cell r="P80">
            <v>3.2215082283207672E-4</v>
          </cell>
          <cell r="Q80">
            <v>0.24768435757935348</v>
          </cell>
          <cell r="R80">
            <v>3.5015496255185628E-3</v>
          </cell>
          <cell r="S80">
            <v>0</v>
          </cell>
          <cell r="T80">
            <v>0</v>
          </cell>
          <cell r="U80">
            <v>0</v>
          </cell>
          <cell r="V80">
            <v>3.3396283549208403E-4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0.25484829332306697</v>
          </cell>
          <cell r="AD80">
            <v>1.0781438525449882E-2</v>
          </cell>
          <cell r="AE80">
            <v>2.0715641948328471E-2</v>
          </cell>
          <cell r="AF80">
            <v>2.2325656363159904E-2</v>
          </cell>
          <cell r="AG80">
            <v>0</v>
          </cell>
          <cell r="AH80">
            <v>0</v>
          </cell>
          <cell r="AI80">
            <v>3.070969282539248E-2</v>
          </cell>
          <cell r="AJ80">
            <v>5.5583998830234307E-2</v>
          </cell>
          <cell r="AK80">
            <v>4.4529637066476426E-4</v>
          </cell>
          <cell r="AL80">
            <v>1.1498990243329867E-2</v>
          </cell>
          <cell r="AM80">
            <v>3.3441215516847152E-2</v>
          </cell>
          <cell r="AN80">
            <v>3.2436980215025737E-2</v>
          </cell>
          <cell r="AO80">
            <v>5.7264971656489948E-4</v>
          </cell>
          <cell r="AP80">
            <v>7.8026064381688798E-3</v>
          </cell>
          <cell r="AQ80">
            <v>0</v>
          </cell>
          <cell r="AR80">
            <v>0</v>
          </cell>
          <cell r="AS80">
            <v>0</v>
          </cell>
          <cell r="AT80">
            <v>0</v>
          </cell>
          <cell r="AU80">
            <v>0</v>
          </cell>
          <cell r="AV80">
            <v>0</v>
          </cell>
          <cell r="AW80">
            <v>0</v>
          </cell>
          <cell r="AX80">
            <v>0</v>
          </cell>
          <cell r="AY80">
            <v>0</v>
          </cell>
          <cell r="AZ80">
            <v>0</v>
          </cell>
          <cell r="BA80">
            <v>0</v>
          </cell>
          <cell r="BB80">
            <v>0</v>
          </cell>
          <cell r="BC80">
            <v>0</v>
          </cell>
          <cell r="BD80">
            <v>0</v>
          </cell>
          <cell r="BE80">
            <v>0</v>
          </cell>
          <cell r="BF80">
            <v>0</v>
          </cell>
          <cell r="BG80">
            <v>0</v>
          </cell>
          <cell r="BH80">
            <v>0</v>
          </cell>
          <cell r="BI80">
            <v>0</v>
          </cell>
          <cell r="BJ80">
            <v>0</v>
          </cell>
          <cell r="BK80">
            <v>0</v>
          </cell>
          <cell r="BL80">
            <v>0</v>
          </cell>
          <cell r="BM80">
            <v>0</v>
          </cell>
          <cell r="BN80">
            <v>0</v>
          </cell>
          <cell r="BO80">
            <v>0</v>
          </cell>
          <cell r="BP80">
            <v>0</v>
          </cell>
          <cell r="BQ80">
            <v>0</v>
          </cell>
          <cell r="BR80">
            <v>0</v>
          </cell>
          <cell r="BS80">
            <v>0</v>
          </cell>
          <cell r="BT80">
            <v>0</v>
          </cell>
          <cell r="BU80">
            <v>0</v>
          </cell>
          <cell r="BV80">
            <v>0</v>
          </cell>
          <cell r="BW80">
            <v>0</v>
          </cell>
          <cell r="BX80">
            <v>0</v>
          </cell>
          <cell r="BY80">
            <v>0</v>
          </cell>
        </row>
        <row r="81">
          <cell r="A81" t="str">
            <v/>
          </cell>
        </row>
        <row r="82">
          <cell r="A82" t="str">
            <v>TDP.T</v>
          </cell>
          <cell r="B82" t="str">
            <v>Total Transmission &amp; Distribution Plant</v>
          </cell>
          <cell r="C82">
            <v>2924458009</v>
          </cell>
          <cell r="D82">
            <v>0</v>
          </cell>
          <cell r="E82">
            <v>0</v>
          </cell>
          <cell r="F82">
            <v>34951619.200000003</v>
          </cell>
          <cell r="G82">
            <v>67156644</v>
          </cell>
          <cell r="H82">
            <v>655736</v>
          </cell>
          <cell r="I82">
            <v>12652224</v>
          </cell>
          <cell r="J82">
            <v>20983856.400000002</v>
          </cell>
          <cell r="K82">
            <v>309229</v>
          </cell>
          <cell r="L82">
            <v>4143093</v>
          </cell>
          <cell r="M82">
            <v>22575914</v>
          </cell>
          <cell r="N82">
            <v>221413660</v>
          </cell>
          <cell r="O82">
            <v>451925642.47589862</v>
          </cell>
          <cell r="P82">
            <v>1211156.6164934656</v>
          </cell>
          <cell r="Q82">
            <v>931192867.51142752</v>
          </cell>
          <cell r="R82">
            <v>13164408.396180429</v>
          </cell>
          <cell r="S82">
            <v>0</v>
          </cell>
          <cell r="T82">
            <v>0</v>
          </cell>
          <cell r="U82">
            <v>0</v>
          </cell>
          <cell r="V82">
            <v>1255565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139806476.80000001</v>
          </cell>
          <cell r="AE82">
            <v>268626576</v>
          </cell>
          <cell r="AF82">
            <v>83935425.600000009</v>
          </cell>
          <cell r="AG82">
            <v>0</v>
          </cell>
          <cell r="AH82">
            <v>0</v>
          </cell>
          <cell r="AI82">
            <v>115456007</v>
          </cell>
          <cell r="AJ82">
            <v>208973323</v>
          </cell>
          <cell r="AK82">
            <v>1674134</v>
          </cell>
          <cell r="AL82">
            <v>43231546</v>
          </cell>
          <cell r="AM82">
            <v>125725426</v>
          </cell>
          <cell r="AN82">
            <v>121949908</v>
          </cell>
          <cell r="AO82">
            <v>2152931</v>
          </cell>
          <cell r="AP82">
            <v>29334640</v>
          </cell>
          <cell r="AQ82">
            <v>0</v>
          </cell>
          <cell r="AR82">
            <v>0</v>
          </cell>
          <cell r="AS82">
            <v>0</v>
          </cell>
          <cell r="AT82">
            <v>0</v>
          </cell>
          <cell r="AU82">
            <v>0</v>
          </cell>
          <cell r="AV82">
            <v>0</v>
          </cell>
          <cell r="AW82">
            <v>0</v>
          </cell>
          <cell r="AX82">
            <v>0</v>
          </cell>
          <cell r="AY82">
            <v>0</v>
          </cell>
          <cell r="AZ82">
            <v>0</v>
          </cell>
          <cell r="BA82">
            <v>0</v>
          </cell>
          <cell r="BB82">
            <v>0</v>
          </cell>
          <cell r="BC82">
            <v>0</v>
          </cell>
          <cell r="BD82">
            <v>0</v>
          </cell>
          <cell r="BE82">
            <v>0</v>
          </cell>
          <cell r="BF82">
            <v>0</v>
          </cell>
          <cell r="BG82">
            <v>0</v>
          </cell>
          <cell r="BH82">
            <v>0</v>
          </cell>
          <cell r="BI82">
            <v>0</v>
          </cell>
          <cell r="BJ82">
            <v>0</v>
          </cell>
          <cell r="BK82">
            <v>0</v>
          </cell>
          <cell r="BL82">
            <v>0</v>
          </cell>
          <cell r="BM82">
            <v>0</v>
          </cell>
          <cell r="BN82">
            <v>0</v>
          </cell>
          <cell r="BO82">
            <v>0</v>
          </cell>
          <cell r="BP82">
            <v>0</v>
          </cell>
          <cell r="BQ82">
            <v>0</v>
          </cell>
          <cell r="BR82">
            <v>0</v>
          </cell>
          <cell r="BS82">
            <v>0</v>
          </cell>
          <cell r="BT82">
            <v>0</v>
          </cell>
          <cell r="BU82">
            <v>0</v>
          </cell>
          <cell r="BV82">
            <v>0</v>
          </cell>
          <cell r="BW82">
            <v>0</v>
          </cell>
          <cell r="BX82">
            <v>0</v>
          </cell>
          <cell r="BY82">
            <v>0</v>
          </cell>
        </row>
        <row r="83">
          <cell r="D83">
            <v>0</v>
          </cell>
          <cell r="E83">
            <v>0</v>
          </cell>
          <cell r="F83">
            <v>1.1951486084750279E-2</v>
          </cell>
          <cell r="G83">
            <v>2.2963791510538321E-2</v>
          </cell>
          <cell r="H83">
            <v>2.2422479583634875E-4</v>
          </cell>
          <cell r="I83">
            <v>4.3263483220011591E-3</v>
          </cell>
          <cell r="J83">
            <v>7.1752975544262642E-3</v>
          </cell>
          <cell r="K83">
            <v>1.0573890924347342E-4</v>
          </cell>
          <cell r="L83">
            <v>1.4167045610672675E-3</v>
          </cell>
          <cell r="M83">
            <v>7.7196916250884011E-3</v>
          </cell>
          <cell r="N83">
            <v>7.5711006729657582E-2</v>
          </cell>
          <cell r="O83">
            <v>0.1545331275351195</v>
          </cell>
          <cell r="P83">
            <v>4.141473779982955E-4</v>
          </cell>
          <cell r="Q83">
            <v>0.3184155370484677</v>
          </cell>
          <cell r="R83">
            <v>4.5014865508983372E-3</v>
          </cell>
          <cell r="S83">
            <v>0</v>
          </cell>
          <cell r="T83">
            <v>0</v>
          </cell>
          <cell r="U83">
            <v>0</v>
          </cell>
          <cell r="V83">
            <v>4.293325450856217E-4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4.7805944339001115E-2</v>
          </cell>
          <cell r="AE83">
            <v>9.1855166042153283E-2</v>
          </cell>
          <cell r="AF83">
            <v>2.8701190217705057E-2</v>
          </cell>
          <cell r="AG83">
            <v>0</v>
          </cell>
          <cell r="AH83">
            <v>0</v>
          </cell>
          <cell r="AI83">
            <v>3.9479454533005741E-2</v>
          </cell>
          <cell r="AJ83">
            <v>7.1457111832991277E-2</v>
          </cell>
          <cell r="AK83">
            <v>5.7245957878275695E-4</v>
          </cell>
          <cell r="AL83">
            <v>1.4782754912860846E-2</v>
          </cell>
          <cell r="AM83">
            <v>4.2991017690485155E-2</v>
          </cell>
          <cell r="AN83">
            <v>4.1700003085939331E-2</v>
          </cell>
          <cell r="AO83">
            <v>7.3618119780635228E-4</v>
          </cell>
          <cell r="AP83">
            <v>1.0030795419090594E-2</v>
          </cell>
          <cell r="AQ83">
            <v>0</v>
          </cell>
          <cell r="AR83">
            <v>0</v>
          </cell>
          <cell r="AS83">
            <v>0</v>
          </cell>
          <cell r="AT83">
            <v>0</v>
          </cell>
          <cell r="AU83">
            <v>0</v>
          </cell>
          <cell r="AV83">
            <v>0</v>
          </cell>
          <cell r="AW83">
            <v>0</v>
          </cell>
          <cell r="AX83">
            <v>0</v>
          </cell>
          <cell r="AY83">
            <v>0</v>
          </cell>
          <cell r="AZ83">
            <v>0</v>
          </cell>
          <cell r="BA83">
            <v>0</v>
          </cell>
          <cell r="BB83">
            <v>0</v>
          </cell>
          <cell r="BC83">
            <v>0</v>
          </cell>
          <cell r="BD83">
            <v>0</v>
          </cell>
          <cell r="BE83">
            <v>0</v>
          </cell>
          <cell r="BF83">
            <v>0</v>
          </cell>
          <cell r="BG83">
            <v>0</v>
          </cell>
          <cell r="BH83">
            <v>0</v>
          </cell>
          <cell r="BI83">
            <v>0</v>
          </cell>
          <cell r="BJ83">
            <v>0</v>
          </cell>
          <cell r="BK83">
            <v>0</v>
          </cell>
          <cell r="BL83">
            <v>0</v>
          </cell>
          <cell r="BM83">
            <v>0</v>
          </cell>
          <cell r="BN83">
            <v>0</v>
          </cell>
          <cell r="BO83">
            <v>0</v>
          </cell>
          <cell r="BP83">
            <v>0</v>
          </cell>
          <cell r="BQ83">
            <v>0</v>
          </cell>
          <cell r="BR83">
            <v>0</v>
          </cell>
          <cell r="BS83">
            <v>0</v>
          </cell>
          <cell r="BT83">
            <v>0</v>
          </cell>
          <cell r="BU83">
            <v>0</v>
          </cell>
          <cell r="BV83">
            <v>0</v>
          </cell>
          <cell r="BW83">
            <v>0</v>
          </cell>
          <cell r="BX83">
            <v>0</v>
          </cell>
          <cell r="BY83">
            <v>0</v>
          </cell>
        </row>
        <row r="85">
          <cell r="A85" t="str">
            <v>IBFIT.T</v>
          </cell>
          <cell r="B85" t="str">
            <v>Total Income Before FIT</v>
          </cell>
          <cell r="C85">
            <v>11</v>
          </cell>
          <cell r="D85">
            <v>9.9999999999999998E-17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Q85">
            <v>1</v>
          </cell>
          <cell r="AR85">
            <v>1</v>
          </cell>
          <cell r="AS85">
            <v>1</v>
          </cell>
          <cell r="AT85">
            <v>1</v>
          </cell>
          <cell r="AU85">
            <v>1</v>
          </cell>
          <cell r="AV85">
            <v>1</v>
          </cell>
          <cell r="AW85">
            <v>1</v>
          </cell>
          <cell r="AX85">
            <v>1</v>
          </cell>
          <cell r="AY85">
            <v>1</v>
          </cell>
          <cell r="AZ85">
            <v>1</v>
          </cell>
          <cell r="BA85">
            <v>1</v>
          </cell>
          <cell r="BB85">
            <v>1</v>
          </cell>
          <cell r="BC85">
            <v>1</v>
          </cell>
          <cell r="BD85">
            <v>1</v>
          </cell>
          <cell r="BE85">
            <v>1</v>
          </cell>
          <cell r="BF85">
            <v>1</v>
          </cell>
          <cell r="BG85">
            <v>1</v>
          </cell>
          <cell r="BH85">
            <v>1</v>
          </cell>
          <cell r="BI85">
            <v>1</v>
          </cell>
          <cell r="BJ85">
            <v>1</v>
          </cell>
          <cell r="BK85">
            <v>1</v>
          </cell>
          <cell r="BL85">
            <v>1</v>
          </cell>
          <cell r="BM85">
            <v>1</v>
          </cell>
          <cell r="BN85">
            <v>1</v>
          </cell>
          <cell r="BO85">
            <v>1</v>
          </cell>
          <cell r="BP85">
            <v>1</v>
          </cell>
          <cell r="BQ85">
            <v>1</v>
          </cell>
          <cell r="BR85">
            <v>1</v>
          </cell>
          <cell r="BS85">
            <v>1</v>
          </cell>
          <cell r="BT85">
            <v>1</v>
          </cell>
          <cell r="BU85">
            <v>1</v>
          </cell>
          <cell r="BV85">
            <v>1</v>
          </cell>
          <cell r="BW85">
            <v>1</v>
          </cell>
          <cell r="BX85">
            <v>1</v>
          </cell>
          <cell r="BY85">
            <v>1</v>
          </cell>
        </row>
        <row r="86">
          <cell r="A86" t="str">
            <v/>
          </cell>
          <cell r="D86">
            <v>9.0909090909090904E-18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9.0909090909090912E-2</v>
          </cell>
          <cell r="AR86">
            <v>9.0909090909090912E-2</v>
          </cell>
          <cell r="AS86">
            <v>9.0909090909090912E-2</v>
          </cell>
          <cell r="AT86">
            <v>9.0909090909090912E-2</v>
          </cell>
          <cell r="AU86">
            <v>9.0909090909090912E-2</v>
          </cell>
          <cell r="AV86">
            <v>9.0909090909090912E-2</v>
          </cell>
          <cell r="AW86">
            <v>9.0909090909090912E-2</v>
          </cell>
          <cell r="AX86">
            <v>9.0909090909090912E-2</v>
          </cell>
          <cell r="AY86">
            <v>9.0909090909090912E-2</v>
          </cell>
          <cell r="AZ86">
            <v>9.0909090909090912E-2</v>
          </cell>
          <cell r="BA86">
            <v>9.0909090909090912E-2</v>
          </cell>
          <cell r="BB86">
            <v>9.0909090909090912E-2</v>
          </cell>
          <cell r="BC86">
            <v>9.0909090909090912E-2</v>
          </cell>
          <cell r="BD86">
            <v>9.0909090909090912E-2</v>
          </cell>
          <cell r="BE86">
            <v>9.0909090909090912E-2</v>
          </cell>
          <cell r="BF86">
            <v>9.0909090909090912E-2</v>
          </cell>
          <cell r="BG86">
            <v>9.0909090909090912E-2</v>
          </cell>
          <cell r="BH86">
            <v>9.0909090909090912E-2</v>
          </cell>
          <cell r="BI86">
            <v>9.0909090909090912E-2</v>
          </cell>
          <cell r="BJ86">
            <v>9.0909090909090912E-2</v>
          </cell>
          <cell r="BK86">
            <v>9.0909090909090912E-2</v>
          </cell>
          <cell r="BL86">
            <v>9.0909090909090912E-2</v>
          </cell>
          <cell r="BM86">
            <v>9.0909090909090912E-2</v>
          </cell>
          <cell r="BN86">
            <v>9.0909090909090912E-2</v>
          </cell>
          <cell r="BO86">
            <v>9.0909090909090912E-2</v>
          </cell>
          <cell r="BP86">
            <v>9.0909090909090912E-2</v>
          </cell>
          <cell r="BQ86">
            <v>9.0909090909090912E-2</v>
          </cell>
          <cell r="BR86">
            <v>9.0909090909090912E-2</v>
          </cell>
          <cell r="BS86">
            <v>9.0909090909090912E-2</v>
          </cell>
          <cell r="BT86">
            <v>9.0909090909090912E-2</v>
          </cell>
          <cell r="BU86">
            <v>9.0909090909090912E-2</v>
          </cell>
          <cell r="BV86">
            <v>9.0909090909090912E-2</v>
          </cell>
          <cell r="BW86">
            <v>9.0909090909090912E-2</v>
          </cell>
          <cell r="BX86">
            <v>9.0909090909090912E-2</v>
          </cell>
          <cell r="BY86">
            <v>9.0909090909090912E-2</v>
          </cell>
        </row>
        <row r="87">
          <cell r="A87" t="str">
            <v/>
          </cell>
        </row>
        <row r="88">
          <cell r="A88" t="str">
            <v>EBFIT.T</v>
          </cell>
          <cell r="B88" t="str">
            <v>Total Expenses Before FIT</v>
          </cell>
          <cell r="C88">
            <v>1440764037.9799998</v>
          </cell>
          <cell r="D88">
            <v>0</v>
          </cell>
          <cell r="E88">
            <v>215376495.03318271</v>
          </cell>
          <cell r="F88">
            <v>1353598.5359734497</v>
          </cell>
          <cell r="G88">
            <v>2600597.5602930393</v>
          </cell>
          <cell r="H88">
            <v>34075.517751004729</v>
          </cell>
          <cell r="I88">
            <v>656882.76386775542</v>
          </cell>
          <cell r="J88">
            <v>1423625.3200400972</v>
          </cell>
          <cell r="K88">
            <v>16121.824916692543</v>
          </cell>
          <cell r="L88">
            <v>215807.98342274057</v>
          </cell>
          <cell r="M88">
            <v>1568738.3866049557</v>
          </cell>
          <cell r="N88">
            <v>15375036.044922194</v>
          </cell>
          <cell r="O88">
            <v>57570579.838935532</v>
          </cell>
          <cell r="P88">
            <v>154345.23633954048</v>
          </cell>
          <cell r="Q88">
            <v>64588835.304331452</v>
          </cell>
          <cell r="R88">
            <v>913716.9763252961</v>
          </cell>
          <cell r="S88">
            <v>0</v>
          </cell>
          <cell r="T88">
            <v>0</v>
          </cell>
          <cell r="U88">
            <v>0</v>
          </cell>
          <cell r="V88">
            <v>65184.922368263957</v>
          </cell>
          <cell r="W88">
            <v>-1930.8572091346769</v>
          </cell>
          <cell r="X88">
            <v>5163.5827494453988</v>
          </cell>
          <cell r="Y88">
            <v>2344765.2978792433</v>
          </cell>
          <cell r="Z88">
            <v>38318.187873196228</v>
          </cell>
          <cell r="AA88">
            <v>99347.303984729413</v>
          </cell>
          <cell r="AB88">
            <v>6905023.3956737462</v>
          </cell>
          <cell r="AC88">
            <v>861505980.13273084</v>
          </cell>
          <cell r="AD88">
            <v>5414394.1438937988</v>
          </cell>
          <cell r="AE88">
            <v>10402390.241172157</v>
          </cell>
          <cell r="AF88">
            <v>7399012.2801603889</v>
          </cell>
          <cell r="AG88">
            <v>9627007.938354928</v>
          </cell>
          <cell r="AH88">
            <v>-31448.730581061704</v>
          </cell>
          <cell r="AI88">
            <v>6156905.1016732007</v>
          </cell>
          <cell r="AJ88">
            <v>11143888.93158501</v>
          </cell>
          <cell r="AK88">
            <v>89276.29175227377</v>
          </cell>
          <cell r="AL88">
            <v>2244443.7124880296</v>
          </cell>
          <cell r="AM88">
            <v>6529950.5161018856</v>
          </cell>
          <cell r="AN88">
            <v>13191497.3380227</v>
          </cell>
          <cell r="AO88">
            <v>149594.12991362545</v>
          </cell>
          <cell r="AP88">
            <v>5579029.5414827019</v>
          </cell>
          <cell r="AQ88">
            <v>-1290.4026270234547</v>
          </cell>
          <cell r="AR88">
            <v>-5253.2178537496638</v>
          </cell>
          <cell r="AS88">
            <v>22179338.608226512</v>
          </cell>
          <cell r="AT88">
            <v>19699189.569579199</v>
          </cell>
          <cell r="AU88">
            <v>11677456.781523954</v>
          </cell>
          <cell r="AV88">
            <v>5926114.4922700524</v>
          </cell>
          <cell r="AW88">
            <v>455434.88719609275</v>
          </cell>
          <cell r="AX88">
            <v>230323.81006654084</v>
          </cell>
          <cell r="AY88">
            <v>69857948.712642074</v>
          </cell>
          <cell r="AZ88">
            <v>38525.01</v>
          </cell>
          <cell r="BA88">
            <v>0</v>
          </cell>
          <cell r="BB88">
            <v>0</v>
          </cell>
          <cell r="BC88">
            <v>0</v>
          </cell>
          <cell r="BD88">
            <v>0</v>
          </cell>
          <cell r="BE88">
            <v>0</v>
          </cell>
          <cell r="BF88">
            <v>0</v>
          </cell>
          <cell r="BG88">
            <v>0</v>
          </cell>
          <cell r="BH88">
            <v>0</v>
          </cell>
          <cell r="BI88">
            <v>0</v>
          </cell>
          <cell r="BJ88">
            <v>0</v>
          </cell>
          <cell r="BK88">
            <v>0</v>
          </cell>
          <cell r="BL88">
            <v>0</v>
          </cell>
          <cell r="BM88">
            <v>0</v>
          </cell>
          <cell r="BN88">
            <v>0</v>
          </cell>
          <cell r="BO88">
            <v>0</v>
          </cell>
          <cell r="BP88">
            <v>0</v>
          </cell>
          <cell r="BQ88">
            <v>0</v>
          </cell>
          <cell r="BR88">
            <v>0</v>
          </cell>
          <cell r="BS88">
            <v>0</v>
          </cell>
          <cell r="BT88">
            <v>0</v>
          </cell>
          <cell r="BU88">
            <v>0</v>
          </cell>
          <cell r="BV88">
            <v>0</v>
          </cell>
          <cell r="BW88">
            <v>0</v>
          </cell>
          <cell r="BX88">
            <v>0</v>
          </cell>
          <cell r="BY88">
            <v>0</v>
          </cell>
        </row>
        <row r="89">
          <cell r="A89" t="str">
            <v/>
          </cell>
          <cell r="D89">
            <v>0</v>
          </cell>
          <cell r="E89">
            <v>0.14948769496991879</v>
          </cell>
          <cell r="F89">
            <v>9.3950050132514471E-4</v>
          </cell>
          <cell r="G89">
            <v>1.8050128207941431E-3</v>
          </cell>
          <cell r="H89">
            <v>2.3651005197755882E-5</v>
          </cell>
          <cell r="I89">
            <v>4.5592667956144119E-4</v>
          </cell>
          <cell r="J89">
            <v>9.8810442411935017E-4</v>
          </cell>
          <cell r="K89">
            <v>1.1189774655463979E-5</v>
          </cell>
          <cell r="L89">
            <v>1.4978718078312859E-4</v>
          </cell>
          <cell r="M89">
            <v>1.0888239470526904E-3</v>
          </cell>
          <cell r="N89">
            <v>1.067144628795602E-2</v>
          </cell>
          <cell r="O89">
            <v>3.9958368144482177E-2</v>
          </cell>
          <cell r="P89">
            <v>1.0712735206518463E-4</v>
          </cell>
          <cell r="Q89">
            <v>4.4829572089325045E-2</v>
          </cell>
          <cell r="R89">
            <v>6.3418918867961084E-4</v>
          </cell>
          <cell r="S89">
            <v>0</v>
          </cell>
          <cell r="T89">
            <v>0</v>
          </cell>
          <cell r="U89">
            <v>0</v>
          </cell>
          <cell r="V89">
            <v>4.5243301921704984E-5</v>
          </cell>
          <cell r="W89">
            <v>-1.3401619961599017E-6</v>
          </cell>
          <cell r="X89">
            <v>3.5839197907000216E-6</v>
          </cell>
          <cell r="Y89">
            <v>1.6274457413350517E-3</v>
          </cell>
          <cell r="Z89">
            <v>2.659574146986597E-5</v>
          </cell>
          <cell r="AA89">
            <v>6.8954597259394195E-5</v>
          </cell>
          <cell r="AB89">
            <v>4.7926122624179484E-3</v>
          </cell>
          <cell r="AC89">
            <v>0.59795077987967515</v>
          </cell>
          <cell r="AD89">
            <v>3.7580020053005789E-3</v>
          </cell>
          <cell r="AE89">
            <v>7.2200512831765724E-3</v>
          </cell>
          <cell r="AF89">
            <v>5.1354781804063181E-3</v>
          </cell>
          <cell r="AG89">
            <v>6.6818768962697882E-3</v>
          </cell>
          <cell r="AH89">
            <v>-2.1827814792735868E-5</v>
          </cell>
          <cell r="AI89">
            <v>4.2733611746066285E-3</v>
          </cell>
          <cell r="AJ89">
            <v>7.7347078618155421E-3</v>
          </cell>
          <cell r="AK89">
            <v>6.1964547558698204E-5</v>
          </cell>
          <cell r="AL89">
            <v>1.5578149185586393E-3</v>
          </cell>
          <cell r="AM89">
            <v>4.5322831108812918E-3</v>
          </cell>
          <cell r="AN89">
            <v>9.1559040830291871E-3</v>
          </cell>
          <cell r="AO89">
            <v>1.03829722265529E-4</v>
          </cell>
          <cell r="AP89">
            <v>3.8722715131790015E-3</v>
          </cell>
          <cell r="AQ89">
            <v>-8.956377262390885E-7</v>
          </cell>
          <cell r="AR89">
            <v>-3.646133381504201E-6</v>
          </cell>
          <cell r="AS89">
            <v>1.5394150619779974E-2</v>
          </cell>
          <cell r="AT89">
            <v>1.3672738248796196E-2</v>
          </cell>
          <cell r="AU89">
            <v>8.1050445969599195E-3</v>
          </cell>
          <cell r="AV89">
            <v>4.1131749100141802E-3</v>
          </cell>
          <cell r="AW89">
            <v>3.161065068188598E-4</v>
          </cell>
          <cell r="AX89">
            <v>1.5986227029199219E-4</v>
          </cell>
          <cell r="AY89">
            <v>4.848673819662052E-2</v>
          </cell>
          <cell r="AZ89">
            <v>2.6739291781611496E-5</v>
          </cell>
          <cell r="BA89">
            <v>0</v>
          </cell>
          <cell r="BB89">
            <v>0</v>
          </cell>
          <cell r="BC89">
            <v>0</v>
          </cell>
          <cell r="BD89">
            <v>0</v>
          </cell>
          <cell r="BE89">
            <v>0</v>
          </cell>
          <cell r="BF89">
            <v>0</v>
          </cell>
          <cell r="BG89">
            <v>0</v>
          </cell>
          <cell r="BH89">
            <v>0</v>
          </cell>
          <cell r="BI89">
            <v>0</v>
          </cell>
          <cell r="BJ89">
            <v>0</v>
          </cell>
          <cell r="BK89">
            <v>0</v>
          </cell>
          <cell r="BL89">
            <v>0</v>
          </cell>
          <cell r="BM89">
            <v>0</v>
          </cell>
          <cell r="BN89">
            <v>0</v>
          </cell>
          <cell r="BO89">
            <v>0</v>
          </cell>
          <cell r="BP89">
            <v>0</v>
          </cell>
          <cell r="BQ89">
            <v>0</v>
          </cell>
          <cell r="BR89">
            <v>0</v>
          </cell>
          <cell r="BS89">
            <v>0</v>
          </cell>
          <cell r="BT89">
            <v>0</v>
          </cell>
          <cell r="BU89">
            <v>0</v>
          </cell>
          <cell r="BV89">
            <v>0</v>
          </cell>
          <cell r="BW89">
            <v>0</v>
          </cell>
          <cell r="BX89">
            <v>0</v>
          </cell>
          <cell r="BY89">
            <v>0</v>
          </cell>
        </row>
        <row r="90">
          <cell r="A90" t="str">
            <v/>
          </cell>
        </row>
        <row r="91">
          <cell r="A91" t="str">
            <v>TP.T</v>
          </cell>
          <cell r="B91" t="str">
            <v>Total Transmission Plant</v>
          </cell>
          <cell r="C91">
            <v>510541316</v>
          </cell>
          <cell r="D91">
            <v>0</v>
          </cell>
          <cell r="E91">
            <v>0</v>
          </cell>
          <cell r="F91">
            <v>34951619.200000003</v>
          </cell>
          <cell r="G91">
            <v>67156644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139806476.80000001</v>
          </cell>
          <cell r="AE91">
            <v>268626576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  <cell r="AS91">
            <v>0</v>
          </cell>
          <cell r="AT91">
            <v>0</v>
          </cell>
          <cell r="AU91">
            <v>0</v>
          </cell>
          <cell r="AV91">
            <v>0</v>
          </cell>
          <cell r="AW91">
            <v>0</v>
          </cell>
          <cell r="AX91">
            <v>0</v>
          </cell>
          <cell r="AY91">
            <v>0</v>
          </cell>
          <cell r="AZ91">
            <v>0</v>
          </cell>
          <cell r="BA91">
            <v>0</v>
          </cell>
          <cell r="BB91">
            <v>0</v>
          </cell>
          <cell r="BC91">
            <v>0</v>
          </cell>
          <cell r="BD91">
            <v>0</v>
          </cell>
          <cell r="BE91">
            <v>0</v>
          </cell>
          <cell r="BF91">
            <v>0</v>
          </cell>
          <cell r="BG91">
            <v>0</v>
          </cell>
          <cell r="BH91">
            <v>0</v>
          </cell>
          <cell r="BI91">
            <v>0</v>
          </cell>
          <cell r="BJ91">
            <v>0</v>
          </cell>
          <cell r="BK91">
            <v>0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0</v>
          </cell>
          <cell r="BR91">
            <v>0</v>
          </cell>
          <cell r="BS91">
            <v>0</v>
          </cell>
          <cell r="BT91">
            <v>0</v>
          </cell>
          <cell r="BU91">
            <v>0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</row>
        <row r="92">
          <cell r="D92">
            <v>0</v>
          </cell>
          <cell r="E92">
            <v>0</v>
          </cell>
          <cell r="F92">
            <v>6.8459923035886092E-2</v>
          </cell>
          <cell r="G92">
            <v>0.13154007696411391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0.27383969214354437</v>
          </cell>
          <cell r="AE92">
            <v>0.52616030785645562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0</v>
          </cell>
          <cell r="AQ92">
            <v>0</v>
          </cell>
          <cell r="AR92">
            <v>0</v>
          </cell>
          <cell r="AS92">
            <v>0</v>
          </cell>
          <cell r="AT92">
            <v>0</v>
          </cell>
          <cell r="AU92">
            <v>0</v>
          </cell>
          <cell r="AV92">
            <v>0</v>
          </cell>
          <cell r="AW92">
            <v>0</v>
          </cell>
          <cell r="AX92">
            <v>0</v>
          </cell>
          <cell r="AY92">
            <v>0</v>
          </cell>
          <cell r="AZ92">
            <v>0</v>
          </cell>
          <cell r="BA92">
            <v>0</v>
          </cell>
          <cell r="BB92">
            <v>0</v>
          </cell>
          <cell r="BC92">
            <v>0</v>
          </cell>
          <cell r="BD92">
            <v>0</v>
          </cell>
          <cell r="BE92">
            <v>0</v>
          </cell>
          <cell r="BF92">
            <v>0</v>
          </cell>
          <cell r="BG92">
            <v>0</v>
          </cell>
          <cell r="BH92">
            <v>0</v>
          </cell>
          <cell r="BI92">
            <v>0</v>
          </cell>
          <cell r="BJ92">
            <v>0</v>
          </cell>
          <cell r="BK92">
            <v>0</v>
          </cell>
          <cell r="BL92">
            <v>0</v>
          </cell>
          <cell r="BM92">
            <v>0</v>
          </cell>
          <cell r="BN92">
            <v>0</v>
          </cell>
          <cell r="BO92">
            <v>0</v>
          </cell>
          <cell r="BP92">
            <v>0</v>
          </cell>
          <cell r="BQ92">
            <v>0</v>
          </cell>
          <cell r="BR92">
            <v>0</v>
          </cell>
          <cell r="BS92">
            <v>0</v>
          </cell>
          <cell r="BT92">
            <v>0</v>
          </cell>
          <cell r="BU92">
            <v>0</v>
          </cell>
          <cell r="BV92">
            <v>0</v>
          </cell>
          <cell r="BW92">
            <v>0</v>
          </cell>
          <cell r="BX92">
            <v>0</v>
          </cell>
          <cell r="BY92">
            <v>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Extrac1"/>
      <sheetName val="Electric WC"/>
      <sheetName val="Gas WC"/>
      <sheetName val="Combined WC"/>
      <sheetName val="BS"/>
      <sheetName val="Electric Rate Base"/>
      <sheetName val="Gas Rate Base"/>
      <sheetName val="Electric WC-sources"/>
      <sheetName val="Gas WC-sources"/>
      <sheetName val="Electric Rate Base-sources"/>
      <sheetName val="Gas Rate Base-sources"/>
      <sheetName val="Sep03"/>
      <sheetName val="JulAug03"/>
      <sheetName val="Jun03"/>
      <sheetName val="AprMay03"/>
      <sheetName val="FebMar03"/>
      <sheetName val="Jan03"/>
      <sheetName val="Dec02"/>
      <sheetName val="OctNov02"/>
      <sheetName val="Sep02"/>
      <sheetName val="JulAug02"/>
      <sheetName val="Jun02"/>
      <sheetName val="AprMay02"/>
      <sheetName val="Mar02"/>
      <sheetName val="JanFeb02"/>
      <sheetName val="Dec01"/>
      <sheetName val="OctNov01"/>
      <sheetName val="WC comparison"/>
      <sheetName val="Extract Review"/>
      <sheetName val="Procedur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0">
          <cell r="AB10">
            <v>3908379967.46</v>
          </cell>
          <cell r="AN10">
            <v>3899156234.7366662</v>
          </cell>
          <cell r="AO10">
            <v>18</v>
          </cell>
          <cell r="AP10">
            <v>4</v>
          </cell>
        </row>
        <row r="11">
          <cell r="AB11">
            <v>1676897416.1199999</v>
          </cell>
          <cell r="AN11">
            <v>1633292456.7583332</v>
          </cell>
          <cell r="AO11" t="str">
            <v>53</v>
          </cell>
        </row>
        <row r="12">
          <cell r="AB12">
            <v>373101802.13999999</v>
          </cell>
          <cell r="AN12">
            <v>370185426.19333333</v>
          </cell>
          <cell r="AO12" t="str">
            <v>28/54</v>
          </cell>
          <cell r="AP12">
            <v>5</v>
          </cell>
        </row>
        <row r="13">
          <cell r="AB13">
            <v>0</v>
          </cell>
          <cell r="AN13">
            <v>0</v>
          </cell>
          <cell r="AO13" t="str">
            <v>18</v>
          </cell>
          <cell r="AP13" t="str">
            <v>4</v>
          </cell>
        </row>
        <row r="14">
          <cell r="AB14">
            <v>0</v>
          </cell>
          <cell r="AN14">
            <v>0</v>
          </cell>
          <cell r="AO14" t="str">
            <v>18</v>
          </cell>
          <cell r="AP14" t="str">
            <v>4</v>
          </cell>
        </row>
        <row r="15">
          <cell r="AB15">
            <v>0</v>
          </cell>
          <cell r="AN15">
            <v>0</v>
          </cell>
          <cell r="AO15" t="str">
            <v>18</v>
          </cell>
          <cell r="AP15" t="str">
            <v>4</v>
          </cell>
        </row>
        <row r="16">
          <cell r="AB16">
            <v>0</v>
          </cell>
          <cell r="AN16">
            <v>0</v>
          </cell>
          <cell r="AO16" t="str">
            <v>18</v>
          </cell>
          <cell r="AP16" t="str">
            <v>4</v>
          </cell>
        </row>
        <row r="17">
          <cell r="AB17">
            <v>0</v>
          </cell>
          <cell r="AN17">
            <v>0</v>
          </cell>
          <cell r="AO17" t="str">
            <v>18</v>
          </cell>
          <cell r="AP17" t="str">
            <v>4</v>
          </cell>
        </row>
        <row r="18">
          <cell r="AB18">
            <v>0</v>
          </cell>
          <cell r="AN18">
            <v>0</v>
          </cell>
          <cell r="AO18" t="str">
            <v>18</v>
          </cell>
          <cell r="AP18" t="str">
            <v>4</v>
          </cell>
        </row>
        <row r="19">
          <cell r="AB19">
            <v>159350590.19</v>
          </cell>
          <cell r="AN19">
            <v>159671484.9941667</v>
          </cell>
          <cell r="AO19" t="str">
            <v>18</v>
          </cell>
          <cell r="AP19" t="str">
            <v>4</v>
          </cell>
        </row>
        <row r="20">
          <cell r="AB20">
            <v>0</v>
          </cell>
          <cell r="AN20">
            <v>0</v>
          </cell>
          <cell r="AO20" t="str">
            <v>18</v>
          </cell>
          <cell r="AP20" t="str">
            <v>4</v>
          </cell>
        </row>
        <row r="21">
          <cell r="AB21">
            <v>6472729.8300000001</v>
          </cell>
          <cell r="AN21">
            <v>6772283.6800000006</v>
          </cell>
          <cell r="AO21" t="str">
            <v>19</v>
          </cell>
          <cell r="AP21">
            <v>14</v>
          </cell>
        </row>
        <row r="22">
          <cell r="AB22">
            <v>22339.93</v>
          </cell>
          <cell r="AN22">
            <v>1087695.7925</v>
          </cell>
          <cell r="AO22" t="str">
            <v>53</v>
          </cell>
        </row>
        <row r="23">
          <cell r="AB23">
            <v>0</v>
          </cell>
          <cell r="AN23">
            <v>0</v>
          </cell>
          <cell r="AO23" t="str">
            <v>29/57</v>
          </cell>
          <cell r="AP23">
            <v>15</v>
          </cell>
        </row>
        <row r="24">
          <cell r="AB24">
            <v>97883456.430000007</v>
          </cell>
          <cell r="AN24">
            <v>83909888.509583339</v>
          </cell>
          <cell r="AO24" t="str">
            <v>43</v>
          </cell>
        </row>
        <row r="25">
          <cell r="AB25">
            <v>32727175.100000001</v>
          </cell>
          <cell r="AN25">
            <v>24020721.867083337</v>
          </cell>
          <cell r="AO25" t="str">
            <v>58</v>
          </cell>
        </row>
        <row r="26">
          <cell r="AB26">
            <v>11531074.140000001</v>
          </cell>
          <cell r="AN26">
            <v>9591058.5233333334</v>
          </cell>
          <cell r="AO26" t="str">
            <v>44/59</v>
          </cell>
        </row>
        <row r="27">
          <cell r="AB27">
            <v>4440409.72</v>
          </cell>
          <cell r="AN27">
            <v>2843517.26125</v>
          </cell>
          <cell r="AO27" t="str">
            <v>44/59</v>
          </cell>
        </row>
        <row r="28">
          <cell r="AB28">
            <v>199221.43</v>
          </cell>
          <cell r="AN28">
            <v>24118.188750000001</v>
          </cell>
          <cell r="AO28" t="str">
            <v>43</v>
          </cell>
        </row>
        <row r="29">
          <cell r="AB29">
            <v>0</v>
          </cell>
          <cell r="AN29">
            <v>0</v>
          </cell>
          <cell r="AO29" t="str">
            <v>43</v>
          </cell>
        </row>
        <row r="30">
          <cell r="AB30">
            <v>4679511</v>
          </cell>
          <cell r="AN30">
            <v>3738085.9166666665</v>
          </cell>
          <cell r="AO30" t="str">
            <v>43</v>
          </cell>
        </row>
        <row r="31">
          <cell r="AB31">
            <v>661860</v>
          </cell>
          <cell r="AN31">
            <v>3989117.7083333335</v>
          </cell>
          <cell r="AO31" t="str">
            <v>58</v>
          </cell>
        </row>
        <row r="32">
          <cell r="AB32">
            <v>-1654810063.96</v>
          </cell>
          <cell r="AN32">
            <v>-1640346898.7474997</v>
          </cell>
          <cell r="AO32" t="str">
            <v>24</v>
          </cell>
          <cell r="AP32">
            <v>17</v>
          </cell>
        </row>
        <row r="33">
          <cell r="AB33">
            <v>-528465119.70999998</v>
          </cell>
          <cell r="AN33">
            <v>-513210444.23708326</v>
          </cell>
          <cell r="AO33" t="str">
            <v>61</v>
          </cell>
        </row>
        <row r="34">
          <cell r="AB34">
            <v>-30146922.460000001</v>
          </cell>
          <cell r="AN34">
            <v>-32186693.927916672</v>
          </cell>
          <cell r="AO34" t="str">
            <v>30/62</v>
          </cell>
          <cell r="AP34">
            <v>18</v>
          </cell>
        </row>
        <row r="35">
          <cell r="AB35">
            <v>20321734.579999998</v>
          </cell>
          <cell r="AN35">
            <v>22635835.908749998</v>
          </cell>
          <cell r="AO35" t="str">
            <v>24</v>
          </cell>
          <cell r="AP35">
            <v>17</v>
          </cell>
        </row>
        <row r="36">
          <cell r="AB36">
            <v>18159663.66</v>
          </cell>
          <cell r="AN36">
            <v>18910570.395833332</v>
          </cell>
          <cell r="AO36" t="str">
            <v>61</v>
          </cell>
        </row>
        <row r="37">
          <cell r="AB37">
            <v>3943576.01</v>
          </cell>
          <cell r="AN37">
            <v>3533454.0866666664</v>
          </cell>
          <cell r="AO37" t="str">
            <v>30/62</v>
          </cell>
          <cell r="AP37">
            <v>18</v>
          </cell>
        </row>
        <row r="38">
          <cell r="AB38">
            <v>-4330592.3</v>
          </cell>
          <cell r="AN38">
            <v>-4605907.9933333332</v>
          </cell>
          <cell r="AO38" t="str">
            <v>24</v>
          </cell>
          <cell r="AP38">
            <v>17</v>
          </cell>
        </row>
        <row r="39">
          <cell r="AB39">
            <v>1439827.66</v>
          </cell>
          <cell r="AN39">
            <v>398163.80791666667</v>
          </cell>
          <cell r="AO39" t="str">
            <v>61</v>
          </cell>
        </row>
        <row r="40">
          <cell r="AB40">
            <v>0</v>
          </cell>
          <cell r="AN40">
            <v>3113429.9708333332</v>
          </cell>
          <cell r="AO40" t="str">
            <v>24</v>
          </cell>
          <cell r="AP40">
            <v>17</v>
          </cell>
        </row>
        <row r="41">
          <cell r="AB41">
            <v>0</v>
          </cell>
          <cell r="AN41">
            <v>3115699.4562500003</v>
          </cell>
          <cell r="AO41" t="str">
            <v>61</v>
          </cell>
        </row>
        <row r="42">
          <cell r="AB42">
            <v>0</v>
          </cell>
          <cell r="AN42">
            <v>176298.33499999999</v>
          </cell>
          <cell r="AO42" t="str">
            <v>30/62</v>
          </cell>
          <cell r="AP42">
            <v>18</v>
          </cell>
        </row>
        <row r="43">
          <cell r="AB43">
            <v>0</v>
          </cell>
          <cell r="AN43">
            <v>-487236.82</v>
          </cell>
          <cell r="AO43" t="str">
            <v>24</v>
          </cell>
          <cell r="AP43">
            <v>17</v>
          </cell>
        </row>
        <row r="44">
          <cell r="AB44">
            <v>0</v>
          </cell>
          <cell r="AN44">
            <v>-82542.285000000018</v>
          </cell>
          <cell r="AO44" t="str">
            <v>61</v>
          </cell>
        </row>
        <row r="45">
          <cell r="AB45">
            <v>0</v>
          </cell>
          <cell r="AN45">
            <v>-3152272.2174999993</v>
          </cell>
          <cell r="AO45" t="str">
            <v>24</v>
          </cell>
          <cell r="AP45">
            <v>17</v>
          </cell>
        </row>
        <row r="46">
          <cell r="AB46">
            <v>0</v>
          </cell>
          <cell r="AN46">
            <v>-1184736.531666667</v>
          </cell>
          <cell r="AO46" t="str">
            <v>61</v>
          </cell>
        </row>
        <row r="47">
          <cell r="AB47">
            <v>0</v>
          </cell>
          <cell r="AN47">
            <v>1702574.0900000005</v>
          </cell>
          <cell r="AO47" t="str">
            <v>30/62</v>
          </cell>
          <cell r="AP47">
            <v>18</v>
          </cell>
        </row>
        <row r="48">
          <cell r="AB48">
            <v>0</v>
          </cell>
          <cell r="AN48">
            <v>0</v>
          </cell>
          <cell r="AO48" t="str">
            <v>24</v>
          </cell>
          <cell r="AP48" t="str">
            <v>17</v>
          </cell>
        </row>
        <row r="49">
          <cell r="AB49">
            <v>0</v>
          </cell>
          <cell r="AN49">
            <v>0</v>
          </cell>
          <cell r="AO49" t="str">
            <v>24</v>
          </cell>
          <cell r="AP49" t="str">
            <v>17</v>
          </cell>
        </row>
        <row r="50">
          <cell r="AB50">
            <v>0</v>
          </cell>
          <cell r="AN50">
            <v>0</v>
          </cell>
          <cell r="AO50" t="str">
            <v>24</v>
          </cell>
          <cell r="AP50" t="str">
            <v>17</v>
          </cell>
        </row>
        <row r="51">
          <cell r="AB51">
            <v>0</v>
          </cell>
          <cell r="AN51">
            <v>0</v>
          </cell>
          <cell r="AO51" t="str">
            <v>24</v>
          </cell>
          <cell r="AP51" t="str">
            <v>17</v>
          </cell>
        </row>
        <row r="52">
          <cell r="AB52">
            <v>-82346006.150000006</v>
          </cell>
          <cell r="AN52">
            <v>-80246014.890833333</v>
          </cell>
          <cell r="AO52" t="str">
            <v>24</v>
          </cell>
          <cell r="AP52" t="str">
            <v>17</v>
          </cell>
        </row>
        <row r="53">
          <cell r="AB53">
            <v>0</v>
          </cell>
          <cell r="AN53">
            <v>0</v>
          </cell>
          <cell r="AO53" t="str">
            <v>24</v>
          </cell>
          <cell r="AP53" t="str">
            <v>17</v>
          </cell>
        </row>
        <row r="54">
          <cell r="AB54">
            <v>-13639797.619999999</v>
          </cell>
          <cell r="AN54">
            <v>-17367913.756250001</v>
          </cell>
          <cell r="AO54" t="str">
            <v>24</v>
          </cell>
          <cell r="AP54">
            <v>19</v>
          </cell>
        </row>
        <row r="55">
          <cell r="AB55">
            <v>-13819670.73</v>
          </cell>
          <cell r="AN55">
            <v>-13223254.255416663</v>
          </cell>
          <cell r="AO55" t="str">
            <v>61</v>
          </cell>
        </row>
        <row r="56">
          <cell r="AB56">
            <v>-95712880.370000005</v>
          </cell>
          <cell r="AN56">
            <v>-81381462.303749993</v>
          </cell>
          <cell r="AO56" t="str">
            <v>30/62</v>
          </cell>
          <cell r="AP56">
            <v>20</v>
          </cell>
        </row>
        <row r="57">
          <cell r="AB57">
            <v>197297.82</v>
          </cell>
          <cell r="AN57">
            <v>197297.82000000004</v>
          </cell>
          <cell r="AO57" t="str">
            <v>24</v>
          </cell>
          <cell r="AP57">
            <v>19</v>
          </cell>
        </row>
        <row r="58">
          <cell r="AB58">
            <v>-214508.51</v>
          </cell>
          <cell r="AN58">
            <v>-214508.51</v>
          </cell>
          <cell r="AO58" t="str">
            <v>61</v>
          </cell>
        </row>
        <row r="59">
          <cell r="AB59">
            <v>0</v>
          </cell>
          <cell r="AN59">
            <v>3888461.8937500007</v>
          </cell>
          <cell r="AO59" t="str">
            <v>24</v>
          </cell>
          <cell r="AP59">
            <v>19</v>
          </cell>
        </row>
        <row r="60">
          <cell r="AB60">
            <v>0</v>
          </cell>
          <cell r="AN60">
            <v>299322.71250000002</v>
          </cell>
          <cell r="AO60" t="str">
            <v>61</v>
          </cell>
        </row>
        <row r="61">
          <cell r="AB61">
            <v>0</v>
          </cell>
          <cell r="AN61">
            <v>-2985532.4537499999</v>
          </cell>
          <cell r="AO61" t="str">
            <v>30/62</v>
          </cell>
          <cell r="AP61">
            <v>20</v>
          </cell>
        </row>
        <row r="62">
          <cell r="AB62">
            <v>946172.25</v>
          </cell>
          <cell r="AN62">
            <v>946172.25</v>
          </cell>
          <cell r="AO62" t="str">
            <v>18</v>
          </cell>
          <cell r="AP62">
            <v>6</v>
          </cell>
        </row>
        <row r="63">
          <cell r="AB63">
            <v>317009.90999999997</v>
          </cell>
          <cell r="AN63">
            <v>317009.91000000003</v>
          </cell>
          <cell r="AO63" t="str">
            <v>53</v>
          </cell>
        </row>
        <row r="64">
          <cell r="AB64">
            <v>302358.01</v>
          </cell>
          <cell r="AN64">
            <v>302358.00999999995</v>
          </cell>
          <cell r="AO64" t="str">
            <v>18</v>
          </cell>
          <cell r="AP64">
            <v>6</v>
          </cell>
        </row>
        <row r="65">
          <cell r="AB65">
            <v>0</v>
          </cell>
          <cell r="AN65">
            <v>0</v>
          </cell>
          <cell r="AO65" t="str">
            <v>18</v>
          </cell>
          <cell r="AP65" t="str">
            <v>6</v>
          </cell>
        </row>
        <row r="66">
          <cell r="AB66">
            <v>76622596.840000004</v>
          </cell>
          <cell r="AN66">
            <v>76622596.840000018</v>
          </cell>
          <cell r="AO66" t="str">
            <v>18</v>
          </cell>
          <cell r="AP66" t="str">
            <v>6</v>
          </cell>
        </row>
        <row r="67">
          <cell r="AB67">
            <v>-557739</v>
          </cell>
          <cell r="AN67">
            <v>-544839</v>
          </cell>
          <cell r="AO67" t="str">
            <v>24</v>
          </cell>
          <cell r="AP67">
            <v>21</v>
          </cell>
        </row>
        <row r="68">
          <cell r="AB68">
            <v>-317009.90999999997</v>
          </cell>
          <cell r="AN68">
            <v>-317009.91000000003</v>
          </cell>
          <cell r="AO68" t="str">
            <v>61</v>
          </cell>
        </row>
        <row r="69">
          <cell r="AB69">
            <v>-212799.25</v>
          </cell>
          <cell r="AN69">
            <v>-207199.27000000002</v>
          </cell>
          <cell r="AO69" t="str">
            <v>24</v>
          </cell>
          <cell r="AP69">
            <v>21</v>
          </cell>
        </row>
        <row r="70">
          <cell r="AB70">
            <v>0</v>
          </cell>
          <cell r="AN70">
            <v>0</v>
          </cell>
          <cell r="AO70" t="str">
            <v>24</v>
          </cell>
          <cell r="AP70" t="str">
            <v>21</v>
          </cell>
        </row>
        <row r="71">
          <cell r="AB71">
            <v>-25996413.66</v>
          </cell>
          <cell r="AN71">
            <v>-24669963.66</v>
          </cell>
          <cell r="AO71" t="str">
            <v>24</v>
          </cell>
          <cell r="AP71" t="str">
            <v>21</v>
          </cell>
        </row>
        <row r="72">
          <cell r="AB72">
            <v>3445395.81</v>
          </cell>
          <cell r="AN72">
            <v>3246533.9704166669</v>
          </cell>
          <cell r="AO72" t="str">
            <v>60</v>
          </cell>
        </row>
        <row r="73">
          <cell r="AB73">
            <v>0</v>
          </cell>
          <cell r="AN73">
            <v>0</v>
          </cell>
          <cell r="AO73" t="str">
            <v>28/54</v>
          </cell>
          <cell r="AP73">
            <v>5</v>
          </cell>
        </row>
        <row r="74">
          <cell r="AB74">
            <v>-318365.5</v>
          </cell>
          <cell r="AN74">
            <v>-654955.22791666666</v>
          </cell>
          <cell r="AO74">
            <v>39</v>
          </cell>
        </row>
        <row r="75">
          <cell r="AB75">
            <v>2810570.27</v>
          </cell>
          <cell r="AN75">
            <v>2868151.7229166664</v>
          </cell>
          <cell r="AO75">
            <v>39</v>
          </cell>
        </row>
        <row r="76">
          <cell r="AB76">
            <v>-423343.57</v>
          </cell>
          <cell r="AN76">
            <v>-423291.69708333333</v>
          </cell>
          <cell r="AO76" t="str">
            <v>39</v>
          </cell>
        </row>
        <row r="77">
          <cell r="AB77">
            <v>0</v>
          </cell>
          <cell r="AN77">
            <v>0</v>
          </cell>
          <cell r="AO77" t="str">
            <v>40</v>
          </cell>
        </row>
        <row r="78">
          <cell r="AB78">
            <v>74954526.069999993</v>
          </cell>
          <cell r="AN78">
            <v>117880815.76083332</v>
          </cell>
          <cell r="AO78">
            <v>40</v>
          </cell>
        </row>
        <row r="79">
          <cell r="AB79">
            <v>13367583</v>
          </cell>
          <cell r="AN79">
            <v>13123277.291666666</v>
          </cell>
          <cell r="AO79" t="str">
            <v>33a</v>
          </cell>
        </row>
        <row r="80">
          <cell r="AB80">
            <v>0</v>
          </cell>
          <cell r="AN80">
            <v>0</v>
          </cell>
          <cell r="AO80" t="str">
            <v>41</v>
          </cell>
        </row>
        <row r="81">
          <cell r="AB81">
            <v>100000</v>
          </cell>
          <cell r="AN81">
            <v>100000</v>
          </cell>
          <cell r="AO81">
            <v>41</v>
          </cell>
        </row>
        <row r="82">
          <cell r="AB82">
            <v>40670863.939999998</v>
          </cell>
          <cell r="AN82">
            <v>37362672.052500002</v>
          </cell>
          <cell r="AO82">
            <v>41</v>
          </cell>
        </row>
        <row r="83">
          <cell r="AB83">
            <v>-100000</v>
          </cell>
          <cell r="AN83">
            <v>-79166.666666666672</v>
          </cell>
          <cell r="AO83" t="str">
            <v>41</v>
          </cell>
        </row>
        <row r="84">
          <cell r="AB84">
            <v>0</v>
          </cell>
          <cell r="AN84">
            <v>0</v>
          </cell>
          <cell r="AO84">
            <v>41</v>
          </cell>
        </row>
        <row r="85">
          <cell r="AB85">
            <v>0</v>
          </cell>
          <cell r="AN85">
            <v>0</v>
          </cell>
          <cell r="AO85">
            <v>41</v>
          </cell>
        </row>
        <row r="86">
          <cell r="AB86">
            <v>0</v>
          </cell>
          <cell r="AN86">
            <v>0</v>
          </cell>
          <cell r="AO86">
            <v>41</v>
          </cell>
        </row>
        <row r="87">
          <cell r="AB87">
            <v>0</v>
          </cell>
          <cell r="AN87">
            <v>0</v>
          </cell>
          <cell r="AO87">
            <v>41</v>
          </cell>
        </row>
        <row r="88">
          <cell r="AB88">
            <v>0</v>
          </cell>
          <cell r="AN88">
            <v>0</v>
          </cell>
          <cell r="AO88">
            <v>41</v>
          </cell>
        </row>
        <row r="89">
          <cell r="AB89">
            <v>0</v>
          </cell>
          <cell r="AN89">
            <v>640.41666666666663</v>
          </cell>
          <cell r="AO89">
            <v>41</v>
          </cell>
        </row>
        <row r="90">
          <cell r="AB90">
            <v>0</v>
          </cell>
          <cell r="AN90">
            <v>83856.875</v>
          </cell>
          <cell r="AO90">
            <v>41</v>
          </cell>
        </row>
        <row r="91">
          <cell r="AB91">
            <v>0</v>
          </cell>
          <cell r="AN91">
            <v>0</v>
          </cell>
          <cell r="AO91">
            <v>41</v>
          </cell>
        </row>
        <row r="92">
          <cell r="AB92">
            <v>0</v>
          </cell>
          <cell r="AN92">
            <v>69889.993749999994</v>
          </cell>
          <cell r="AO92">
            <v>41</v>
          </cell>
        </row>
        <row r="93">
          <cell r="AB93">
            <v>0</v>
          </cell>
          <cell r="AN93">
            <v>0</v>
          </cell>
          <cell r="AO93">
            <v>41</v>
          </cell>
        </row>
        <row r="94">
          <cell r="AB94">
            <v>-620534.82999999996</v>
          </cell>
          <cell r="AN94">
            <v>-308356.22291666671</v>
          </cell>
          <cell r="AO94">
            <v>41</v>
          </cell>
        </row>
        <row r="95">
          <cell r="AB95">
            <v>608000</v>
          </cell>
          <cell r="AN95">
            <v>608000</v>
          </cell>
          <cell r="AO95">
            <v>41</v>
          </cell>
        </row>
        <row r="96">
          <cell r="AB96">
            <v>0</v>
          </cell>
          <cell r="AN96">
            <v>0</v>
          </cell>
          <cell r="AO96">
            <v>41</v>
          </cell>
        </row>
        <row r="97">
          <cell r="AB97">
            <v>0</v>
          </cell>
          <cell r="AN97">
            <v>0</v>
          </cell>
          <cell r="AO97">
            <v>41</v>
          </cell>
        </row>
        <row r="98">
          <cell r="AB98">
            <v>0</v>
          </cell>
          <cell r="AN98">
            <v>0</v>
          </cell>
          <cell r="AO98">
            <v>41</v>
          </cell>
        </row>
        <row r="99">
          <cell r="AB99">
            <v>0</v>
          </cell>
          <cell r="AN99">
            <v>0</v>
          </cell>
          <cell r="AO99">
            <v>41</v>
          </cell>
        </row>
        <row r="100">
          <cell r="AB100">
            <v>0</v>
          </cell>
          <cell r="AN100">
            <v>0</v>
          </cell>
          <cell r="AO100">
            <v>41</v>
          </cell>
        </row>
        <row r="101">
          <cell r="AB101">
            <v>37033.53</v>
          </cell>
          <cell r="AN101">
            <v>39357.335416666669</v>
          </cell>
          <cell r="AO101">
            <v>41</v>
          </cell>
        </row>
        <row r="102">
          <cell r="AB102">
            <v>0</v>
          </cell>
          <cell r="AN102">
            <v>0</v>
          </cell>
          <cell r="AO102">
            <v>41</v>
          </cell>
        </row>
        <row r="103">
          <cell r="AB103">
            <v>2118566.46</v>
          </cell>
          <cell r="AN103">
            <v>1812152.0066666666</v>
          </cell>
          <cell r="AO103">
            <v>41</v>
          </cell>
        </row>
        <row r="104">
          <cell r="AB104">
            <v>0</v>
          </cell>
          <cell r="AN104">
            <v>0</v>
          </cell>
          <cell r="AO104">
            <v>41</v>
          </cell>
        </row>
        <row r="105">
          <cell r="AB105">
            <v>0</v>
          </cell>
          <cell r="AN105">
            <v>0</v>
          </cell>
          <cell r="AO105">
            <v>41</v>
          </cell>
        </row>
        <row r="106">
          <cell r="AB106">
            <v>0</v>
          </cell>
          <cell r="AN106">
            <v>134.84583333333333</v>
          </cell>
          <cell r="AO106">
            <v>41</v>
          </cell>
        </row>
        <row r="107">
          <cell r="AB107">
            <v>97111.88</v>
          </cell>
          <cell r="AN107">
            <v>98444.434166666659</v>
          </cell>
          <cell r="AO107">
            <v>41</v>
          </cell>
        </row>
        <row r="108">
          <cell r="AB108">
            <v>1524606.12</v>
          </cell>
          <cell r="AN108">
            <v>1881863.5720833335</v>
          </cell>
          <cell r="AO108">
            <v>41</v>
          </cell>
        </row>
        <row r="109">
          <cell r="AB109">
            <v>0</v>
          </cell>
          <cell r="AN109">
            <v>905.625</v>
          </cell>
          <cell r="AO109" t="str">
            <v>41</v>
          </cell>
        </row>
        <row r="110">
          <cell r="AB110">
            <v>0</v>
          </cell>
          <cell r="AN110">
            <v>0</v>
          </cell>
          <cell r="AO110" t="str">
            <v>41</v>
          </cell>
        </row>
        <row r="111">
          <cell r="AB111">
            <v>0</v>
          </cell>
          <cell r="AN111">
            <v>0</v>
          </cell>
          <cell r="AO111" t="str">
            <v>41</v>
          </cell>
        </row>
        <row r="112">
          <cell r="AB112">
            <v>0</v>
          </cell>
          <cell r="AN112">
            <v>0</v>
          </cell>
          <cell r="AO112" t="str">
            <v>41</v>
          </cell>
        </row>
        <row r="113">
          <cell r="AB113">
            <v>1599514</v>
          </cell>
          <cell r="AN113">
            <v>1574230.5337499997</v>
          </cell>
          <cell r="AO113" t="str">
            <v>41</v>
          </cell>
        </row>
        <row r="114">
          <cell r="AB114">
            <v>0</v>
          </cell>
          <cell r="AN114">
            <v>0</v>
          </cell>
          <cell r="AO114" t="str">
            <v>41</v>
          </cell>
        </row>
        <row r="115">
          <cell r="AB115">
            <v>94054.44</v>
          </cell>
          <cell r="AN115">
            <v>95175.521666666682</v>
          </cell>
          <cell r="AO115" t="str">
            <v>41</v>
          </cell>
        </row>
        <row r="116">
          <cell r="AB116">
            <v>0</v>
          </cell>
          <cell r="AN116">
            <v>22176.08083333333</v>
          </cell>
          <cell r="AO116" t="str">
            <v>41</v>
          </cell>
        </row>
        <row r="117">
          <cell r="AB117">
            <v>9013.6</v>
          </cell>
          <cell r="AN117">
            <v>9198.9258333333328</v>
          </cell>
          <cell r="AO117" t="str">
            <v>41</v>
          </cell>
        </row>
        <row r="118">
          <cell r="AB118">
            <v>75308.08</v>
          </cell>
          <cell r="AN118">
            <v>76825.60291666667</v>
          </cell>
          <cell r="AO118" t="str">
            <v>41</v>
          </cell>
        </row>
        <row r="119">
          <cell r="AB119">
            <v>33054</v>
          </cell>
          <cell r="AN119">
            <v>31676.75</v>
          </cell>
          <cell r="AO119" t="str">
            <v>41</v>
          </cell>
        </row>
        <row r="120">
          <cell r="AB120">
            <v>-1599514</v>
          </cell>
          <cell r="AN120">
            <v>-1247018.3233333332</v>
          </cell>
          <cell r="AO120" t="str">
            <v>41</v>
          </cell>
        </row>
        <row r="121">
          <cell r="AB121">
            <v>0</v>
          </cell>
          <cell r="AN121">
            <v>145833.33333333334</v>
          </cell>
          <cell r="AO121" t="str">
            <v>41</v>
          </cell>
        </row>
        <row r="122">
          <cell r="AB122">
            <v>41862.910000000003</v>
          </cell>
          <cell r="AN122">
            <v>8739.6104166666664</v>
          </cell>
          <cell r="AO122" t="str">
            <v>41</v>
          </cell>
        </row>
        <row r="123">
          <cell r="AB123">
            <v>0</v>
          </cell>
          <cell r="AN123">
            <v>0</v>
          </cell>
          <cell r="AO123" t="str">
            <v>65a</v>
          </cell>
        </row>
        <row r="124">
          <cell r="AB124">
            <v>1234200789.6900001</v>
          </cell>
          <cell r="AN124">
            <v>1234237589.2425003</v>
          </cell>
          <cell r="AO124" t="str">
            <v>65a</v>
          </cell>
        </row>
        <row r="125">
          <cell r="AB125">
            <v>-18082718.420000002</v>
          </cell>
          <cell r="AN125">
            <v>-18124051.317083333</v>
          </cell>
          <cell r="AO125" t="str">
            <v>65a</v>
          </cell>
        </row>
        <row r="126">
          <cell r="AB126">
            <v>-90774.61</v>
          </cell>
          <cell r="AN126">
            <v>-106146.49708333334</v>
          </cell>
          <cell r="AO126" t="str">
            <v>65a</v>
          </cell>
        </row>
        <row r="127">
          <cell r="AB127">
            <v>0</v>
          </cell>
          <cell r="AN127">
            <v>0</v>
          </cell>
          <cell r="AO127" t="str">
            <v>65a</v>
          </cell>
        </row>
        <row r="128">
          <cell r="AB128">
            <v>0</v>
          </cell>
          <cell r="AN128">
            <v>0</v>
          </cell>
          <cell r="AO128" t="str">
            <v>65a</v>
          </cell>
        </row>
        <row r="129">
          <cell r="AB129">
            <v>0</v>
          </cell>
          <cell r="AN129">
            <v>0</v>
          </cell>
          <cell r="AO129" t="str">
            <v>65a</v>
          </cell>
        </row>
        <row r="130">
          <cell r="AB130">
            <v>0</v>
          </cell>
          <cell r="AN130">
            <v>0</v>
          </cell>
          <cell r="AO130" t="str">
            <v>65a</v>
          </cell>
        </row>
        <row r="131">
          <cell r="AB131">
            <v>0</v>
          </cell>
          <cell r="AN131">
            <v>0</v>
          </cell>
          <cell r="AO131" t="str">
            <v>65a</v>
          </cell>
        </row>
        <row r="132">
          <cell r="AB132">
            <v>0</v>
          </cell>
          <cell r="AN132">
            <v>0</v>
          </cell>
          <cell r="AO132" t="str">
            <v>65a</v>
          </cell>
        </row>
        <row r="133">
          <cell r="AB133">
            <v>0</v>
          </cell>
          <cell r="AN133">
            <v>0</v>
          </cell>
          <cell r="AO133" t="str">
            <v>65a</v>
          </cell>
        </row>
        <row r="134">
          <cell r="AB134">
            <v>428.61</v>
          </cell>
          <cell r="AN134">
            <v>-1261.3045833333329</v>
          </cell>
          <cell r="AO134" t="str">
            <v>65a</v>
          </cell>
        </row>
        <row r="135">
          <cell r="AB135">
            <v>-25163.57</v>
          </cell>
          <cell r="AN135">
            <v>-25163.570000000003</v>
          </cell>
          <cell r="AO135" t="str">
            <v>65a</v>
          </cell>
        </row>
        <row r="136">
          <cell r="AB136">
            <v>0</v>
          </cell>
          <cell r="AN136">
            <v>0</v>
          </cell>
          <cell r="AO136" t="str">
            <v>65a</v>
          </cell>
        </row>
        <row r="137">
          <cell r="AB137">
            <v>0</v>
          </cell>
          <cell r="AN137">
            <v>0</v>
          </cell>
          <cell r="AO137" t="str">
            <v>65a</v>
          </cell>
        </row>
        <row r="138">
          <cell r="AB138">
            <v>-1226371867.3900001</v>
          </cell>
          <cell r="AN138">
            <v>-1226371867.3899999</v>
          </cell>
          <cell r="AO138" t="str">
            <v>65a</v>
          </cell>
        </row>
        <row r="139">
          <cell r="AB139">
            <v>0</v>
          </cell>
          <cell r="AN139">
            <v>0</v>
          </cell>
          <cell r="AO139" t="str">
            <v>65a</v>
          </cell>
        </row>
        <row r="140">
          <cell r="AB140">
            <v>-8424.89</v>
          </cell>
          <cell r="AN140">
            <v>-8647.8016666666663</v>
          </cell>
          <cell r="AO140" t="str">
            <v>65a</v>
          </cell>
        </row>
        <row r="141">
          <cell r="AB141">
            <v>0</v>
          </cell>
          <cell r="AN141">
            <v>0</v>
          </cell>
          <cell r="AO141" t="str">
            <v>65a</v>
          </cell>
        </row>
        <row r="142">
          <cell r="AB142">
            <v>0</v>
          </cell>
          <cell r="AN142">
            <v>0</v>
          </cell>
          <cell r="AO142" t="str">
            <v>65a</v>
          </cell>
        </row>
        <row r="143">
          <cell r="AB143">
            <v>0</v>
          </cell>
          <cell r="AN143">
            <v>0</v>
          </cell>
          <cell r="AO143" t="str">
            <v>65a</v>
          </cell>
        </row>
        <row r="144">
          <cell r="AB144">
            <v>0</v>
          </cell>
          <cell r="AN144">
            <v>0</v>
          </cell>
          <cell r="AO144" t="str">
            <v>65a</v>
          </cell>
        </row>
        <row r="145">
          <cell r="AB145">
            <v>0</v>
          </cell>
          <cell r="AN145">
            <v>0</v>
          </cell>
          <cell r="AO145" t="str">
            <v>65a</v>
          </cell>
        </row>
        <row r="146">
          <cell r="AB146">
            <v>0</v>
          </cell>
          <cell r="AN146">
            <v>16.125</v>
          </cell>
          <cell r="AO146" t="str">
            <v>65a</v>
          </cell>
        </row>
        <row r="147">
          <cell r="AB147">
            <v>4448.38</v>
          </cell>
          <cell r="AN147">
            <v>17074.78875</v>
          </cell>
          <cell r="AO147" t="str">
            <v>65a</v>
          </cell>
        </row>
        <row r="148">
          <cell r="AB148">
            <v>0</v>
          </cell>
          <cell r="AN148">
            <v>0</v>
          </cell>
          <cell r="AO148" t="str">
            <v>65a</v>
          </cell>
        </row>
        <row r="149">
          <cell r="AB149">
            <v>1649926.64</v>
          </cell>
          <cell r="AN149">
            <v>1061816.1187500001</v>
          </cell>
          <cell r="AO149" t="str">
            <v>65a</v>
          </cell>
        </row>
        <row r="150">
          <cell r="AB150">
            <v>-396322.94</v>
          </cell>
          <cell r="AN150">
            <v>-337554.16541666671</v>
          </cell>
          <cell r="AO150" t="str">
            <v>65a</v>
          </cell>
        </row>
        <row r="151">
          <cell r="AB151">
            <v>-205809.09</v>
          </cell>
          <cell r="AN151">
            <v>-355523.27750000003</v>
          </cell>
          <cell r="AO151" t="str">
            <v>65a</v>
          </cell>
        </row>
        <row r="152">
          <cell r="AB152">
            <v>0</v>
          </cell>
          <cell r="AN152">
            <v>0</v>
          </cell>
          <cell r="AO152" t="str">
            <v>65a</v>
          </cell>
        </row>
        <row r="153">
          <cell r="AB153">
            <v>0</v>
          </cell>
          <cell r="AN153">
            <v>0</v>
          </cell>
          <cell r="AO153" t="str">
            <v>65a</v>
          </cell>
        </row>
        <row r="154">
          <cell r="AB154">
            <v>10095990.51</v>
          </cell>
          <cell r="AN154">
            <v>10498553.943333335</v>
          </cell>
          <cell r="AO154" t="str">
            <v>65a</v>
          </cell>
        </row>
        <row r="155">
          <cell r="AB155">
            <v>0</v>
          </cell>
          <cell r="AN155">
            <v>52993.567500000005</v>
          </cell>
          <cell r="AO155" t="str">
            <v>65a</v>
          </cell>
        </row>
        <row r="156">
          <cell r="AB156">
            <v>0</v>
          </cell>
          <cell r="AN156">
            <v>-1192.2820833333333</v>
          </cell>
          <cell r="AO156" t="str">
            <v>65a</v>
          </cell>
        </row>
        <row r="157">
          <cell r="AB157">
            <v>0</v>
          </cell>
          <cell r="AN157">
            <v>7545.7304166666681</v>
          </cell>
          <cell r="AO157" t="str">
            <v>65a</v>
          </cell>
        </row>
        <row r="158">
          <cell r="AB158">
            <v>0</v>
          </cell>
          <cell r="AN158">
            <v>-9665.3704166666666</v>
          </cell>
          <cell r="AO158" t="str">
            <v>65a</v>
          </cell>
        </row>
        <row r="159">
          <cell r="AB159">
            <v>-6308.88</v>
          </cell>
          <cell r="AN159">
            <v>-4889.5179166666667</v>
          </cell>
          <cell r="AO159" t="str">
            <v>65a</v>
          </cell>
        </row>
        <row r="160">
          <cell r="AB160">
            <v>2543964.79</v>
          </cell>
          <cell r="AN160">
            <v>219380.88041666665</v>
          </cell>
          <cell r="AO160" t="str">
            <v xml:space="preserve"> </v>
          </cell>
        </row>
        <row r="161">
          <cell r="AB161">
            <v>167167.14000000001</v>
          </cell>
          <cell r="AN161">
            <v>14023725.663333332</v>
          </cell>
          <cell r="AO161" t="str">
            <v>41</v>
          </cell>
        </row>
        <row r="162">
          <cell r="AB162">
            <v>-5.0999999999999996</v>
          </cell>
          <cell r="AN162">
            <v>1572.8041666666661</v>
          </cell>
          <cell r="AO162" t="str">
            <v>65a</v>
          </cell>
        </row>
        <row r="163">
          <cell r="AB163">
            <v>6767941.8799999999</v>
          </cell>
          <cell r="AN163">
            <v>23785947.33583333</v>
          </cell>
          <cell r="AO163" t="str">
            <v>65a</v>
          </cell>
        </row>
        <row r="164">
          <cell r="AB164">
            <v>0</v>
          </cell>
          <cell r="AN164">
            <v>-7756.5225</v>
          </cell>
          <cell r="AO164" t="str">
            <v>65a</v>
          </cell>
        </row>
        <row r="165">
          <cell r="AB165">
            <v>6035469.8899999997</v>
          </cell>
          <cell r="AN165">
            <v>21787935.764583331</v>
          </cell>
          <cell r="AO165" t="str">
            <v>65a</v>
          </cell>
        </row>
        <row r="166">
          <cell r="AB166">
            <v>444969.27</v>
          </cell>
          <cell r="AN166">
            <v>313636.16208333336</v>
          </cell>
          <cell r="AO166" t="str">
            <v>65a</v>
          </cell>
        </row>
        <row r="167">
          <cell r="AB167">
            <v>4435.47</v>
          </cell>
          <cell r="AN167">
            <v>466.87208333333348</v>
          </cell>
          <cell r="AO167" t="str">
            <v>65a</v>
          </cell>
        </row>
        <row r="168">
          <cell r="AB168">
            <v>-1089.29</v>
          </cell>
          <cell r="AN168">
            <v>153.57125000000005</v>
          </cell>
          <cell r="AO168" t="str">
            <v>65a</v>
          </cell>
        </row>
        <row r="169">
          <cell r="AB169">
            <v>-228554.63</v>
          </cell>
          <cell r="AN169">
            <v>-16412.782916666667</v>
          </cell>
          <cell r="AO169" t="str">
            <v>65a</v>
          </cell>
        </row>
        <row r="170">
          <cell r="AB170">
            <v>38984.5</v>
          </cell>
          <cell r="AN170">
            <v>35333.852500000001</v>
          </cell>
          <cell r="AO170" t="str">
            <v>65a</v>
          </cell>
        </row>
        <row r="171">
          <cell r="AB171">
            <v>-113206.91</v>
          </cell>
          <cell r="AN171">
            <v>-220615.16208333336</v>
          </cell>
          <cell r="AO171" t="str">
            <v>65a</v>
          </cell>
        </row>
        <row r="172">
          <cell r="AB172">
            <v>-189218</v>
          </cell>
          <cell r="AN172">
            <v>-234779.88583333333</v>
          </cell>
          <cell r="AO172" t="str">
            <v>65a</v>
          </cell>
        </row>
        <row r="173">
          <cell r="AB173">
            <v>-5094438.2699999996</v>
          </cell>
          <cell r="AN173">
            <v>-19982277.413750004</v>
          </cell>
          <cell r="AO173" t="str">
            <v>65a</v>
          </cell>
        </row>
        <row r="174">
          <cell r="AB174">
            <v>-313977.88</v>
          </cell>
          <cell r="AN174">
            <v>-67407.323333333348</v>
          </cell>
          <cell r="AO174" t="str">
            <v>65a</v>
          </cell>
        </row>
        <row r="175">
          <cell r="AB175">
            <v>-102138.3</v>
          </cell>
          <cell r="AN175">
            <v>-102332.89541666668</v>
          </cell>
          <cell r="AO175" t="str">
            <v>65a</v>
          </cell>
        </row>
        <row r="176">
          <cell r="AB176">
            <v>0</v>
          </cell>
          <cell r="AN176">
            <v>0</v>
          </cell>
          <cell r="AO176" t="str">
            <v>65a</v>
          </cell>
        </row>
        <row r="177">
          <cell r="AB177">
            <v>0</v>
          </cell>
          <cell r="AN177">
            <v>0</v>
          </cell>
          <cell r="AO177" t="str">
            <v>65a</v>
          </cell>
        </row>
        <row r="178">
          <cell r="AB178">
            <v>-46459.199999999997</v>
          </cell>
          <cell r="AN178">
            <v>-260218.25625000001</v>
          </cell>
          <cell r="AO178" t="str">
            <v>65a</v>
          </cell>
        </row>
        <row r="179">
          <cell r="AB179">
            <v>174872.98</v>
          </cell>
          <cell r="AN179">
            <v>277723.92708333331</v>
          </cell>
          <cell r="AO179" t="str">
            <v>65a</v>
          </cell>
        </row>
        <row r="180">
          <cell r="AB180">
            <v>0</v>
          </cell>
          <cell r="AN180">
            <v>0</v>
          </cell>
          <cell r="AO180" t="str">
            <v xml:space="preserve"> </v>
          </cell>
        </row>
        <row r="181">
          <cell r="AB181">
            <v>41580</v>
          </cell>
          <cell r="AN181">
            <v>41580</v>
          </cell>
          <cell r="AO181" t="str">
            <v xml:space="preserve"> </v>
          </cell>
        </row>
        <row r="182">
          <cell r="AB182">
            <v>24017.54</v>
          </cell>
          <cell r="AN182">
            <v>16100.873333333338</v>
          </cell>
          <cell r="AO182" t="str">
            <v>65a</v>
          </cell>
        </row>
        <row r="183">
          <cell r="AB183">
            <v>1015222.4</v>
          </cell>
          <cell r="AN183">
            <v>308482.58833333338</v>
          </cell>
          <cell r="AO183" t="str">
            <v>65a</v>
          </cell>
        </row>
        <row r="184">
          <cell r="AB184">
            <v>0</v>
          </cell>
          <cell r="AN184">
            <v>0</v>
          </cell>
        </row>
        <row r="185">
          <cell r="AB185">
            <v>119998.49</v>
          </cell>
          <cell r="AN185">
            <v>122504.74</v>
          </cell>
          <cell r="AO185" t="str">
            <v>65a</v>
          </cell>
        </row>
        <row r="186">
          <cell r="AB186">
            <v>0</v>
          </cell>
          <cell r="AN186">
            <v>0</v>
          </cell>
          <cell r="AO186" t="str">
            <v>65a</v>
          </cell>
        </row>
        <row r="187">
          <cell r="AB187">
            <v>0</v>
          </cell>
          <cell r="AN187">
            <v>0</v>
          </cell>
          <cell r="AO187" t="str">
            <v>65a</v>
          </cell>
        </row>
        <row r="188">
          <cell r="AB188">
            <v>73353</v>
          </cell>
          <cell r="AN188">
            <v>3056.375</v>
          </cell>
        </row>
        <row r="189">
          <cell r="AB189">
            <v>812655</v>
          </cell>
          <cell r="AN189">
            <v>633028.20833333337</v>
          </cell>
          <cell r="AO189" t="str">
            <v xml:space="preserve"> </v>
          </cell>
        </row>
        <row r="190">
          <cell r="AB190">
            <v>4675.7299999999996</v>
          </cell>
          <cell r="AN190">
            <v>4675.7299999999987</v>
          </cell>
          <cell r="AO190" t="str">
            <v>65a</v>
          </cell>
        </row>
        <row r="191">
          <cell r="AB191">
            <v>717254</v>
          </cell>
          <cell r="AN191">
            <v>496915.75</v>
          </cell>
          <cell r="AO191" t="str">
            <v xml:space="preserve"> </v>
          </cell>
        </row>
        <row r="192">
          <cell r="AB192">
            <v>3991.54</v>
          </cell>
          <cell r="AN192">
            <v>4060.0358333333338</v>
          </cell>
          <cell r="AO192" t="str">
            <v>65a</v>
          </cell>
        </row>
        <row r="193">
          <cell r="AB193">
            <v>-3261.84</v>
          </cell>
          <cell r="AN193">
            <v>-3227.5341666666668</v>
          </cell>
          <cell r="AO193" t="str">
            <v xml:space="preserve"> </v>
          </cell>
        </row>
        <row r="194">
          <cell r="AB194">
            <v>0</v>
          </cell>
          <cell r="AN194">
            <v>0</v>
          </cell>
          <cell r="AO194" t="str">
            <v xml:space="preserve"> </v>
          </cell>
        </row>
        <row r="195">
          <cell r="AB195">
            <v>0</v>
          </cell>
          <cell r="AN195">
            <v>0</v>
          </cell>
        </row>
        <row r="196">
          <cell r="AB196">
            <v>16286.22</v>
          </cell>
          <cell r="AN196">
            <v>13395.565416666665</v>
          </cell>
          <cell r="AO196" t="str">
            <v>65b</v>
          </cell>
        </row>
        <row r="197">
          <cell r="AB197">
            <v>422047.43</v>
          </cell>
          <cell r="AN197">
            <v>443538.54458333337</v>
          </cell>
          <cell r="AO197" t="str">
            <v>65a</v>
          </cell>
        </row>
        <row r="198">
          <cell r="AB198">
            <v>803.66</v>
          </cell>
          <cell r="AN198">
            <v>803.66</v>
          </cell>
          <cell r="AO198" t="str">
            <v>65a</v>
          </cell>
        </row>
        <row r="199">
          <cell r="AB199">
            <v>278.86</v>
          </cell>
          <cell r="AN199">
            <v>156.7141666666667</v>
          </cell>
          <cell r="AO199" t="str">
            <v>65b</v>
          </cell>
        </row>
        <row r="200">
          <cell r="AB200">
            <v>100440.25</v>
          </cell>
          <cell r="AN200">
            <v>58181.324583333335</v>
          </cell>
        </row>
        <row r="201">
          <cell r="AB201">
            <v>0</v>
          </cell>
          <cell r="AN201">
            <v>44974984.604166664</v>
          </cell>
          <cell r="AO201" t="str">
            <v>51</v>
          </cell>
        </row>
        <row r="202">
          <cell r="AB202">
            <v>0</v>
          </cell>
          <cell r="AN202">
            <v>5991164.7625000002</v>
          </cell>
          <cell r="AO202" t="str">
            <v>51</v>
          </cell>
        </row>
        <row r="203">
          <cell r="AB203">
            <v>0</v>
          </cell>
          <cell r="AN203">
            <v>0</v>
          </cell>
          <cell r="AO203" t="str">
            <v>51</v>
          </cell>
        </row>
        <row r="204">
          <cell r="AB204">
            <v>0</v>
          </cell>
          <cell r="AN204">
            <v>0</v>
          </cell>
          <cell r="AO204" t="str">
            <v>51</v>
          </cell>
        </row>
        <row r="205">
          <cell r="AB205">
            <v>0</v>
          </cell>
          <cell r="AN205">
            <v>0</v>
          </cell>
          <cell r="AO205" t="str">
            <v>51</v>
          </cell>
        </row>
        <row r="206">
          <cell r="AB206">
            <v>0</v>
          </cell>
          <cell r="AN206">
            <v>0</v>
          </cell>
          <cell r="AO206" t="str">
            <v>51</v>
          </cell>
        </row>
        <row r="207">
          <cell r="AB207">
            <v>0</v>
          </cell>
          <cell r="AN207">
            <v>0</v>
          </cell>
          <cell r="AO207">
            <v>41</v>
          </cell>
        </row>
        <row r="208">
          <cell r="AB208">
            <v>620534.82999999996</v>
          </cell>
          <cell r="AN208">
            <v>308356.22291666671</v>
          </cell>
          <cell r="AO208">
            <v>41</v>
          </cell>
        </row>
        <row r="209">
          <cell r="AB209">
            <v>400701.94</v>
          </cell>
          <cell r="AN209">
            <v>385556.92083333334</v>
          </cell>
          <cell r="AO209">
            <v>41</v>
          </cell>
        </row>
        <row r="210">
          <cell r="AB210">
            <v>0</v>
          </cell>
          <cell r="AN210">
            <v>0</v>
          </cell>
          <cell r="AO210" t="str">
            <v xml:space="preserve"> </v>
          </cell>
        </row>
        <row r="211">
          <cell r="AB211">
            <v>0</v>
          </cell>
          <cell r="AN211">
            <v>0</v>
          </cell>
          <cell r="AO211" t="str">
            <v>65b</v>
          </cell>
        </row>
        <row r="212">
          <cell r="AB212">
            <v>-579528.92000000004</v>
          </cell>
          <cell r="AN212">
            <v>-384343.55583333335</v>
          </cell>
          <cell r="AO212" t="str">
            <v>65a</v>
          </cell>
        </row>
        <row r="213">
          <cell r="AB213">
            <v>81271879.180000007</v>
          </cell>
          <cell r="AN213">
            <v>94563801.19916667</v>
          </cell>
        </row>
        <row r="214">
          <cell r="AB214">
            <v>0</v>
          </cell>
          <cell r="AN214">
            <v>7002.8499999999995</v>
          </cell>
          <cell r="AO214" t="str">
            <v>66a</v>
          </cell>
        </row>
        <row r="215">
          <cell r="AB215">
            <v>0</v>
          </cell>
          <cell r="AN215">
            <v>0</v>
          </cell>
          <cell r="AO215" t="str">
            <v>66a</v>
          </cell>
        </row>
        <row r="216">
          <cell r="AB216">
            <v>23887574.18</v>
          </cell>
          <cell r="AN216">
            <v>38562477.249583341</v>
          </cell>
          <cell r="AO216" t="str">
            <v>65b</v>
          </cell>
        </row>
        <row r="217">
          <cell r="AB217">
            <v>-81271879</v>
          </cell>
          <cell r="AN217">
            <v>-67254823.875</v>
          </cell>
        </row>
        <row r="218">
          <cell r="AB218">
            <v>-23887574</v>
          </cell>
          <cell r="AN218">
            <v>-27224954.083333332</v>
          </cell>
          <cell r="AO218" t="str">
            <v>65b</v>
          </cell>
        </row>
        <row r="219">
          <cell r="AB219">
            <v>156153650</v>
          </cell>
          <cell r="AN219">
            <v>133104704.33333333</v>
          </cell>
          <cell r="AO219" t="str">
            <v>66x</v>
          </cell>
        </row>
        <row r="220">
          <cell r="AB220">
            <v>-7000000</v>
          </cell>
          <cell r="AN220">
            <v>-4875000</v>
          </cell>
          <cell r="AO220" t="str">
            <v>9</v>
          </cell>
        </row>
        <row r="221">
          <cell r="AB221">
            <v>52781</v>
          </cell>
          <cell r="AN221">
            <v>41382.125</v>
          </cell>
        </row>
        <row r="222">
          <cell r="AB222">
            <v>14196</v>
          </cell>
          <cell r="AN222">
            <v>15675</v>
          </cell>
          <cell r="AO222" t="str">
            <v>65b</v>
          </cell>
        </row>
        <row r="223">
          <cell r="AB223">
            <v>-24960275.609999999</v>
          </cell>
          <cell r="AN223">
            <v>-22454849.852500003</v>
          </cell>
          <cell r="AO223" t="str">
            <v>66a</v>
          </cell>
        </row>
        <row r="224">
          <cell r="AB224">
            <v>0</v>
          </cell>
          <cell r="AN224">
            <v>-3.6491666666666664</v>
          </cell>
          <cell r="AO224" t="str">
            <v>65a</v>
          </cell>
        </row>
        <row r="225">
          <cell r="AB225">
            <v>-3588.77</v>
          </cell>
          <cell r="AN225">
            <v>3288.3491666666669</v>
          </cell>
          <cell r="AO225" t="str">
            <v>65a</v>
          </cell>
        </row>
        <row r="226">
          <cell r="AB226">
            <v>0</v>
          </cell>
          <cell r="AN226">
            <v>0</v>
          </cell>
        </row>
        <row r="227">
          <cell r="AB227">
            <v>0</v>
          </cell>
          <cell r="AN227">
            <v>1532.8754166666668</v>
          </cell>
          <cell r="AO227" t="str">
            <v>65a</v>
          </cell>
        </row>
        <row r="228">
          <cell r="AB228">
            <v>0</v>
          </cell>
          <cell r="AN228">
            <v>-1697.2174999999997</v>
          </cell>
          <cell r="AO228" t="str">
            <v xml:space="preserve"> </v>
          </cell>
        </row>
        <row r="229">
          <cell r="AB229">
            <v>10575161.74</v>
          </cell>
          <cell r="AN229">
            <v>10854058.44875</v>
          </cell>
          <cell r="AO229" t="str">
            <v>65b</v>
          </cell>
        </row>
        <row r="230">
          <cell r="AB230">
            <v>83514.28</v>
          </cell>
          <cell r="AN230">
            <v>122053.60000000002</v>
          </cell>
          <cell r="AO230" t="str">
            <v>65b</v>
          </cell>
        </row>
        <row r="231">
          <cell r="AB231">
            <v>83513.98</v>
          </cell>
          <cell r="AN231">
            <v>114732.37</v>
          </cell>
          <cell r="AO231" t="str">
            <v>65b</v>
          </cell>
        </row>
        <row r="232">
          <cell r="AB232">
            <v>0</v>
          </cell>
          <cell r="AN232">
            <v>0</v>
          </cell>
        </row>
        <row r="233">
          <cell r="AB233">
            <v>0</v>
          </cell>
          <cell r="AN233">
            <v>0</v>
          </cell>
        </row>
        <row r="234">
          <cell r="AB234">
            <v>19696979.32</v>
          </cell>
          <cell r="AN234">
            <v>13656149.512500001</v>
          </cell>
          <cell r="AO234" t="str">
            <v xml:space="preserve"> </v>
          </cell>
        </row>
        <row r="235">
          <cell r="AB235">
            <v>573427.56999999995</v>
          </cell>
          <cell r="AN235">
            <v>1086103.84375</v>
          </cell>
          <cell r="AO235" t="str">
            <v xml:space="preserve"> </v>
          </cell>
        </row>
        <row r="236">
          <cell r="AB236">
            <v>11166794.85</v>
          </cell>
          <cell r="AN236">
            <v>12444851.593750002</v>
          </cell>
          <cell r="AO236" t="str">
            <v xml:space="preserve"> </v>
          </cell>
        </row>
        <row r="237">
          <cell r="AB237">
            <v>0</v>
          </cell>
          <cell r="AN237">
            <v>0</v>
          </cell>
          <cell r="AO237" t="str">
            <v xml:space="preserve"> </v>
          </cell>
        </row>
        <row r="238">
          <cell r="AB238">
            <v>-40</v>
          </cell>
          <cell r="AN238">
            <v>41967.105833333328</v>
          </cell>
          <cell r="AO238" t="str">
            <v>65a</v>
          </cell>
        </row>
        <row r="239">
          <cell r="AB239">
            <v>0</v>
          </cell>
          <cell r="AN239">
            <v>-21041.143749999999</v>
          </cell>
          <cell r="AO239" t="str">
            <v>65a</v>
          </cell>
        </row>
        <row r="240">
          <cell r="AB240">
            <v>0</v>
          </cell>
          <cell r="AN240">
            <v>0</v>
          </cell>
          <cell r="AO240" t="str">
            <v>65a</v>
          </cell>
        </row>
        <row r="241">
          <cell r="AB241">
            <v>0</v>
          </cell>
          <cell r="AN241">
            <v>0</v>
          </cell>
          <cell r="AO241" t="str">
            <v>65a</v>
          </cell>
        </row>
        <row r="242">
          <cell r="AB242">
            <v>0</v>
          </cell>
          <cell r="AN242">
            <v>0</v>
          </cell>
        </row>
        <row r="243">
          <cell r="AB243">
            <v>0</v>
          </cell>
          <cell r="AN243">
            <v>-6.9241666666666672</v>
          </cell>
          <cell r="AO243" t="str">
            <v>65a</v>
          </cell>
        </row>
        <row r="244">
          <cell r="AB244">
            <v>287028.95</v>
          </cell>
          <cell r="AN244">
            <v>298000.9366666667</v>
          </cell>
          <cell r="AO244" t="str">
            <v>65a</v>
          </cell>
        </row>
        <row r="245">
          <cell r="AB245">
            <v>3646174.18</v>
          </cell>
          <cell r="AN245">
            <v>2704883.19</v>
          </cell>
          <cell r="AO245" t="str">
            <v>65a</v>
          </cell>
        </row>
        <row r="246">
          <cell r="AB246">
            <v>20</v>
          </cell>
          <cell r="AN246">
            <v>6441.5579166666676</v>
          </cell>
          <cell r="AO246" t="str">
            <v>65a</v>
          </cell>
        </row>
        <row r="247">
          <cell r="AB247">
            <v>40871.89</v>
          </cell>
          <cell r="AN247">
            <v>50997.327916666669</v>
          </cell>
          <cell r="AO247" t="str">
            <v>65a</v>
          </cell>
        </row>
        <row r="248">
          <cell r="AB248">
            <v>11407303.92</v>
          </cell>
          <cell r="AN248">
            <v>9947142.5291666668</v>
          </cell>
          <cell r="AO248" t="str">
            <v>65a</v>
          </cell>
        </row>
        <row r="249">
          <cell r="AB249">
            <v>65557704.82</v>
          </cell>
          <cell r="AN249">
            <v>66505247.618333347</v>
          </cell>
          <cell r="AO249" t="str">
            <v xml:space="preserve"> </v>
          </cell>
        </row>
        <row r="250">
          <cell r="AB250">
            <v>1448.24</v>
          </cell>
          <cell r="AN250">
            <v>666.37</v>
          </cell>
          <cell r="AO250" t="str">
            <v xml:space="preserve"> </v>
          </cell>
        </row>
        <row r="251">
          <cell r="AB251">
            <v>0</v>
          </cell>
          <cell r="AN251">
            <v>0</v>
          </cell>
          <cell r="AO251" t="str">
            <v>65b</v>
          </cell>
        </row>
        <row r="252">
          <cell r="AB252">
            <v>0</v>
          </cell>
          <cell r="AN252">
            <v>0</v>
          </cell>
        </row>
        <row r="253">
          <cell r="AB253">
            <v>2405.5</v>
          </cell>
          <cell r="AN253">
            <v>-11693.827916666667</v>
          </cell>
        </row>
        <row r="254">
          <cell r="AB254">
            <v>0</v>
          </cell>
          <cell r="AN254">
            <v>33875.055416666662</v>
          </cell>
          <cell r="AO254" t="str">
            <v>65b</v>
          </cell>
        </row>
        <row r="255">
          <cell r="AB255">
            <v>0</v>
          </cell>
          <cell r="AN255">
            <v>28722.269583333331</v>
          </cell>
        </row>
        <row r="256">
          <cell r="AB256">
            <v>1276.2</v>
          </cell>
          <cell r="AN256">
            <v>686901.11250000016</v>
          </cell>
          <cell r="AO256" t="str">
            <v>65b</v>
          </cell>
        </row>
        <row r="257">
          <cell r="AB257">
            <v>67516.460000000006</v>
          </cell>
          <cell r="AN257">
            <v>59841.265833333338</v>
          </cell>
          <cell r="AO257" t="str">
            <v>65a</v>
          </cell>
        </row>
        <row r="258">
          <cell r="AB258">
            <v>533.64</v>
          </cell>
          <cell r="AN258">
            <v>46501.368750000001</v>
          </cell>
          <cell r="AO258" t="str">
            <v>65a</v>
          </cell>
        </row>
        <row r="259">
          <cell r="AB259">
            <v>167308.73000000001</v>
          </cell>
          <cell r="AN259">
            <v>470316.98499999987</v>
          </cell>
          <cell r="AO259" t="str">
            <v>65a</v>
          </cell>
        </row>
        <row r="260">
          <cell r="AB260">
            <v>593764.73</v>
          </cell>
          <cell r="AN260">
            <v>981065.80291666684</v>
          </cell>
          <cell r="AO260" t="str">
            <v>65a</v>
          </cell>
        </row>
        <row r="261">
          <cell r="AB261">
            <v>608272.1</v>
          </cell>
          <cell r="AN261">
            <v>405602.22333333333</v>
          </cell>
        </row>
        <row r="262">
          <cell r="AB262">
            <v>0</v>
          </cell>
          <cell r="AN262">
            <v>153376.68416666667</v>
          </cell>
        </row>
        <row r="263">
          <cell r="AB263">
            <v>928</v>
          </cell>
          <cell r="AN263">
            <v>15566.456666666667</v>
          </cell>
        </row>
        <row r="264">
          <cell r="AB264">
            <v>727781.97</v>
          </cell>
          <cell r="AN264">
            <v>588802.12124999997</v>
          </cell>
        </row>
        <row r="265">
          <cell r="AB265">
            <v>73258</v>
          </cell>
          <cell r="AN265">
            <v>196945.65041666664</v>
          </cell>
        </row>
        <row r="266">
          <cell r="AB266">
            <v>0</v>
          </cell>
          <cell r="AN266">
            <v>153834.93</v>
          </cell>
        </row>
        <row r="267">
          <cell r="AB267">
            <v>0</v>
          </cell>
          <cell r="AN267">
            <v>0</v>
          </cell>
          <cell r="AO267" t="str">
            <v xml:space="preserve"> </v>
          </cell>
        </row>
        <row r="268">
          <cell r="AB268">
            <v>0</v>
          </cell>
          <cell r="AN268">
            <v>0</v>
          </cell>
          <cell r="AO268" t="str">
            <v>65b</v>
          </cell>
        </row>
        <row r="269">
          <cell r="AB269">
            <v>-704300.58</v>
          </cell>
          <cell r="AN269">
            <v>-762055.05999999994</v>
          </cell>
        </row>
        <row r="270">
          <cell r="AB270">
            <v>0</v>
          </cell>
          <cell r="AN270">
            <v>0</v>
          </cell>
          <cell r="AO270" t="str">
            <v>65a</v>
          </cell>
        </row>
        <row r="271">
          <cell r="AB271">
            <v>-188040.46</v>
          </cell>
          <cell r="AN271">
            <v>-259983.76041666666</v>
          </cell>
          <cell r="AO271" t="str">
            <v>65b</v>
          </cell>
        </row>
        <row r="272">
          <cell r="AB272">
            <v>-41487700</v>
          </cell>
          <cell r="AN272">
            <v>-41487700</v>
          </cell>
        </row>
        <row r="273">
          <cell r="AB273">
            <v>0</v>
          </cell>
          <cell r="AN273">
            <v>0</v>
          </cell>
        </row>
        <row r="274">
          <cell r="AB274">
            <v>825652</v>
          </cell>
          <cell r="AN274">
            <v>599755.41666666663</v>
          </cell>
        </row>
        <row r="275">
          <cell r="AB275">
            <v>222060</v>
          </cell>
          <cell r="AN275">
            <v>204427.75</v>
          </cell>
          <cell r="AO275" t="str">
            <v>65b</v>
          </cell>
        </row>
        <row r="276">
          <cell r="AB276">
            <v>0</v>
          </cell>
          <cell r="AN276">
            <v>-121878.65916666668</v>
          </cell>
          <cell r="AO276" t="str">
            <v>65a</v>
          </cell>
        </row>
        <row r="277">
          <cell r="AB277">
            <v>-860740.12</v>
          </cell>
          <cell r="AN277">
            <v>-512625.48499999993</v>
          </cell>
          <cell r="AO277" t="str">
            <v>65a</v>
          </cell>
        </row>
        <row r="278">
          <cell r="AB278">
            <v>0</v>
          </cell>
          <cell r="AN278">
            <v>3843.2320833333338</v>
          </cell>
          <cell r="AO278" t="str">
            <v>65a</v>
          </cell>
        </row>
        <row r="279">
          <cell r="AB279">
            <v>46601.67</v>
          </cell>
          <cell r="AN279">
            <v>120748.51666666668</v>
          </cell>
          <cell r="AO279" t="str">
            <v>65a</v>
          </cell>
        </row>
        <row r="280">
          <cell r="AB280">
            <v>-5275.45</v>
          </cell>
          <cell r="AN280">
            <v>69075.088333333333</v>
          </cell>
          <cell r="AO280" t="str">
            <v>65a</v>
          </cell>
        </row>
        <row r="281">
          <cell r="AB281">
            <v>37708.07</v>
          </cell>
          <cell r="AN281">
            <v>67092.246249999982</v>
          </cell>
          <cell r="AO281" t="str">
            <v>65a</v>
          </cell>
        </row>
        <row r="282">
          <cell r="AB282">
            <v>0</v>
          </cell>
          <cell r="AN282">
            <v>37206.120833333334</v>
          </cell>
          <cell r="AO282" t="str">
            <v>65a</v>
          </cell>
        </row>
        <row r="283">
          <cell r="AB283">
            <v>7231614.8799999999</v>
          </cell>
          <cell r="AN283">
            <v>3600500.1133333333</v>
          </cell>
          <cell r="AO283">
            <v>40</v>
          </cell>
        </row>
        <row r="284">
          <cell r="AB284">
            <v>0</v>
          </cell>
          <cell r="AN284">
            <v>0</v>
          </cell>
        </row>
        <row r="285">
          <cell r="AB285">
            <v>572189.79</v>
          </cell>
          <cell r="AN285">
            <v>657716.03708333336</v>
          </cell>
          <cell r="AO285" t="str">
            <v xml:space="preserve"> </v>
          </cell>
        </row>
        <row r="286">
          <cell r="AB286">
            <v>1030583.88</v>
          </cell>
          <cell r="AN286">
            <v>934256.26291666657</v>
          </cell>
          <cell r="AO286" t="str">
            <v xml:space="preserve"> </v>
          </cell>
        </row>
        <row r="287">
          <cell r="AB287">
            <v>125324.99</v>
          </cell>
          <cell r="AN287">
            <v>119152.40666666668</v>
          </cell>
          <cell r="AO287" t="str">
            <v xml:space="preserve"> </v>
          </cell>
        </row>
        <row r="288">
          <cell r="AB288">
            <v>19225.34</v>
          </cell>
          <cell r="AN288">
            <v>19446.528333333332</v>
          </cell>
          <cell r="AO288" t="str">
            <v xml:space="preserve"> </v>
          </cell>
        </row>
        <row r="289">
          <cell r="AB289">
            <v>0</v>
          </cell>
          <cell r="AN289">
            <v>0</v>
          </cell>
          <cell r="AO289" t="str">
            <v xml:space="preserve"> </v>
          </cell>
        </row>
        <row r="290">
          <cell r="AB290">
            <v>3923076.58</v>
          </cell>
          <cell r="AN290">
            <v>3925921.1716666664</v>
          </cell>
          <cell r="AO290" t="str">
            <v xml:space="preserve"> </v>
          </cell>
        </row>
        <row r="291">
          <cell r="AB291">
            <v>1111480.51</v>
          </cell>
          <cell r="AN291">
            <v>1184995.9208333332</v>
          </cell>
          <cell r="AO291" t="str">
            <v xml:space="preserve"> </v>
          </cell>
        </row>
        <row r="292">
          <cell r="AB292">
            <v>0</v>
          </cell>
          <cell r="AN292">
            <v>0</v>
          </cell>
        </row>
        <row r="293">
          <cell r="AB293">
            <v>2637032.69</v>
          </cell>
          <cell r="AN293">
            <v>2684186.3008333337</v>
          </cell>
          <cell r="AO293" t="str">
            <v xml:space="preserve"> </v>
          </cell>
        </row>
        <row r="294">
          <cell r="AB294">
            <v>7359.29</v>
          </cell>
          <cell r="AN294">
            <v>7359.2899999999981</v>
          </cell>
          <cell r="AO294" t="str">
            <v>65b</v>
          </cell>
        </row>
        <row r="295">
          <cell r="AB295">
            <v>354008.19</v>
          </cell>
          <cell r="AN295">
            <v>354008.19</v>
          </cell>
          <cell r="AO295" t="str">
            <v>65b</v>
          </cell>
        </row>
        <row r="296">
          <cell r="AB296">
            <v>0</v>
          </cell>
          <cell r="AN296">
            <v>0</v>
          </cell>
          <cell r="AO296" t="str">
            <v xml:space="preserve"> </v>
          </cell>
        </row>
        <row r="297">
          <cell r="AB297">
            <v>1357044.6</v>
          </cell>
          <cell r="AN297">
            <v>1358124.6708333332</v>
          </cell>
          <cell r="AO297" t="str">
            <v>65b</v>
          </cell>
        </row>
        <row r="298">
          <cell r="AB298">
            <v>59.22</v>
          </cell>
          <cell r="AN298">
            <v>226.11750000000004</v>
          </cell>
        </row>
        <row r="299">
          <cell r="AB299">
            <v>98202.36</v>
          </cell>
          <cell r="AN299">
            <v>70091.861666666664</v>
          </cell>
        </row>
        <row r="300">
          <cell r="AB300">
            <v>65.900000000000006</v>
          </cell>
          <cell r="AN300">
            <v>110.46124999999996</v>
          </cell>
        </row>
        <row r="301">
          <cell r="AB301">
            <v>156778.10999999999</v>
          </cell>
          <cell r="AN301">
            <v>144056.90166666664</v>
          </cell>
        </row>
        <row r="302">
          <cell r="AB302">
            <v>0</v>
          </cell>
          <cell r="AN302">
            <v>0</v>
          </cell>
        </row>
        <row r="303">
          <cell r="AB303">
            <v>494245.66</v>
          </cell>
          <cell r="AN303">
            <v>563111.10916666675</v>
          </cell>
        </row>
        <row r="304">
          <cell r="AB304">
            <v>338925.45</v>
          </cell>
          <cell r="AN304">
            <v>82554.491666666669</v>
          </cell>
        </row>
        <row r="305">
          <cell r="AB305">
            <v>0</v>
          </cell>
          <cell r="AN305">
            <v>0</v>
          </cell>
          <cell r="AO305" t="str">
            <v xml:space="preserve"> </v>
          </cell>
        </row>
        <row r="306">
          <cell r="AB306">
            <v>0</v>
          </cell>
          <cell r="AN306">
            <v>0</v>
          </cell>
          <cell r="AO306" t="str">
            <v xml:space="preserve"> </v>
          </cell>
        </row>
        <row r="307">
          <cell r="AB307">
            <v>0</v>
          </cell>
          <cell r="AN307">
            <v>0</v>
          </cell>
          <cell r="AO307" t="str">
            <v xml:space="preserve"> </v>
          </cell>
        </row>
        <row r="308">
          <cell r="AB308">
            <v>0</v>
          </cell>
          <cell r="AN308">
            <v>0</v>
          </cell>
          <cell r="AO308" t="str">
            <v>65a</v>
          </cell>
        </row>
        <row r="309">
          <cell r="AB309">
            <v>0</v>
          </cell>
          <cell r="AN309">
            <v>-2932.5733333333333</v>
          </cell>
        </row>
        <row r="310">
          <cell r="AB310">
            <v>0</v>
          </cell>
          <cell r="AN310">
            <v>-1264.2662499999999</v>
          </cell>
          <cell r="AO310" t="str">
            <v>65b</v>
          </cell>
        </row>
        <row r="311">
          <cell r="AB311">
            <v>0</v>
          </cell>
          <cell r="AN311">
            <v>0</v>
          </cell>
        </row>
        <row r="312">
          <cell r="AB312">
            <v>4721021.2699999996</v>
          </cell>
          <cell r="AN312">
            <v>5227346.2262500003</v>
          </cell>
          <cell r="AO312" t="str">
            <v>65a</v>
          </cell>
        </row>
        <row r="313">
          <cell r="AB313">
            <v>2836421.87</v>
          </cell>
          <cell r="AN313">
            <v>2868952.8283333336</v>
          </cell>
        </row>
        <row r="314">
          <cell r="AB314">
            <v>-4721021.2699999996</v>
          </cell>
          <cell r="AN314">
            <v>-5199695.9237500001</v>
          </cell>
          <cell r="AO314" t="str">
            <v>65a</v>
          </cell>
        </row>
        <row r="315">
          <cell r="AB315">
            <v>2192286.79</v>
          </cell>
          <cell r="AN315">
            <v>2216670.4983333326</v>
          </cell>
        </row>
        <row r="316">
          <cell r="AB316">
            <v>0</v>
          </cell>
          <cell r="AN316">
            <v>0</v>
          </cell>
        </row>
        <row r="317">
          <cell r="AB317">
            <v>10572727</v>
          </cell>
          <cell r="AN317">
            <v>11436204.515000001</v>
          </cell>
        </row>
        <row r="318">
          <cell r="AB318">
            <v>3848177.76</v>
          </cell>
          <cell r="AN318">
            <v>3872220.0808333331</v>
          </cell>
          <cell r="AO318" t="str">
            <v>65b</v>
          </cell>
        </row>
        <row r="319">
          <cell r="AB319">
            <v>2147553.89</v>
          </cell>
          <cell r="AN319">
            <v>2137950.2512500002</v>
          </cell>
          <cell r="AO319" t="str">
            <v>65a</v>
          </cell>
        </row>
        <row r="320">
          <cell r="AB320">
            <v>2958340.19</v>
          </cell>
          <cell r="AN320">
            <v>2499029.757916667</v>
          </cell>
        </row>
        <row r="321">
          <cell r="AB321">
            <v>0</v>
          </cell>
          <cell r="AN321">
            <v>0</v>
          </cell>
          <cell r="AO321" t="str">
            <v>41</v>
          </cell>
        </row>
        <row r="322">
          <cell r="AB322">
            <v>1422947.12</v>
          </cell>
          <cell r="AN322">
            <v>1354044.1820833336</v>
          </cell>
          <cell r="AO322" t="str">
            <v>65a</v>
          </cell>
        </row>
        <row r="323">
          <cell r="AB323">
            <v>0</v>
          </cell>
          <cell r="AN323">
            <v>0</v>
          </cell>
          <cell r="AO323" t="str">
            <v>65a</v>
          </cell>
        </row>
        <row r="324">
          <cell r="AB324">
            <v>250817.5</v>
          </cell>
          <cell r="AN324">
            <v>181387.84208333332</v>
          </cell>
          <cell r="AO324" t="str">
            <v>65a</v>
          </cell>
        </row>
        <row r="325">
          <cell r="AB325">
            <v>42792.49</v>
          </cell>
          <cell r="AN325">
            <v>55403.834583333322</v>
          </cell>
          <cell r="AO325" t="str">
            <v>65a</v>
          </cell>
        </row>
        <row r="326">
          <cell r="AB326">
            <v>-21117.83</v>
          </cell>
          <cell r="AN326">
            <v>-25958.445000000007</v>
          </cell>
          <cell r="AO326" t="str">
            <v>65a</v>
          </cell>
        </row>
        <row r="327">
          <cell r="AB327">
            <v>22845369.129999999</v>
          </cell>
          <cell r="AN327">
            <v>9032550.8670833353</v>
          </cell>
          <cell r="AO327" t="str">
            <v>65b</v>
          </cell>
        </row>
        <row r="328">
          <cell r="AB328">
            <v>5226846.07</v>
          </cell>
          <cell r="AN328">
            <v>6095338.3849999988</v>
          </cell>
          <cell r="AO328" t="str">
            <v>65b</v>
          </cell>
        </row>
        <row r="329">
          <cell r="AB329">
            <v>16505606.880000001</v>
          </cell>
          <cell r="AN329">
            <v>12512721.42375</v>
          </cell>
          <cell r="AO329" t="str">
            <v>65b</v>
          </cell>
        </row>
        <row r="330">
          <cell r="AB330">
            <v>576201.30000000005</v>
          </cell>
          <cell r="AN330">
            <v>541186.29999999993</v>
          </cell>
          <cell r="AO330" t="str">
            <v>65b</v>
          </cell>
        </row>
        <row r="331">
          <cell r="AB331">
            <v>6395.07</v>
          </cell>
          <cell r="AN331">
            <v>3630.0791666666678</v>
          </cell>
          <cell r="AO331" t="str">
            <v>65b</v>
          </cell>
        </row>
        <row r="332">
          <cell r="AB332">
            <v>0</v>
          </cell>
          <cell r="AN332">
            <v>0</v>
          </cell>
          <cell r="AO332" t="str">
            <v>65a</v>
          </cell>
        </row>
        <row r="333">
          <cell r="AB333">
            <v>287570.48</v>
          </cell>
          <cell r="AN333">
            <v>680741.73458333325</v>
          </cell>
          <cell r="AO333" t="str">
            <v>65a</v>
          </cell>
        </row>
        <row r="334">
          <cell r="AB334">
            <v>4845.53</v>
          </cell>
          <cell r="AN334">
            <v>6106.7104166666659</v>
          </cell>
        </row>
        <row r="335">
          <cell r="AB335">
            <v>5378</v>
          </cell>
          <cell r="AN335">
            <v>7462.1483333333335</v>
          </cell>
          <cell r="AO335" t="str">
            <v>65a</v>
          </cell>
        </row>
        <row r="336">
          <cell r="AB336">
            <v>823670.69</v>
          </cell>
          <cell r="AN336">
            <v>646609.08416666661</v>
          </cell>
          <cell r="AO336" t="str">
            <v>65a</v>
          </cell>
        </row>
        <row r="337">
          <cell r="AB337">
            <v>34041.68</v>
          </cell>
          <cell r="AN337">
            <v>15423.300000000001</v>
          </cell>
        </row>
        <row r="338">
          <cell r="AB338">
            <v>0</v>
          </cell>
          <cell r="AN338">
            <v>0</v>
          </cell>
          <cell r="AO338" t="str">
            <v>65a</v>
          </cell>
        </row>
        <row r="339">
          <cell r="AB339">
            <v>13681.06</v>
          </cell>
          <cell r="AN339">
            <v>36650.659166666672</v>
          </cell>
          <cell r="AO339" t="str">
            <v>65a</v>
          </cell>
        </row>
        <row r="340">
          <cell r="AB340">
            <v>33187.5</v>
          </cell>
          <cell r="AN340">
            <v>22508.721666666665</v>
          </cell>
          <cell r="AO340" t="str">
            <v>65a</v>
          </cell>
        </row>
        <row r="341">
          <cell r="AB341">
            <v>759744</v>
          </cell>
          <cell r="AN341">
            <v>662932.37541666662</v>
          </cell>
          <cell r="AO341" t="str">
            <v>65a</v>
          </cell>
        </row>
        <row r="342">
          <cell r="AB342">
            <v>4313.3999999999996</v>
          </cell>
          <cell r="AN342">
            <v>11853.29166666667</v>
          </cell>
          <cell r="AO342" t="str">
            <v>65a</v>
          </cell>
        </row>
        <row r="343">
          <cell r="AB343">
            <v>0</v>
          </cell>
          <cell r="AN343">
            <v>0</v>
          </cell>
        </row>
        <row r="344">
          <cell r="AB344">
            <v>0</v>
          </cell>
          <cell r="AN344">
            <v>28968.752499999999</v>
          </cell>
          <cell r="AO344" t="str">
            <v>65a</v>
          </cell>
        </row>
        <row r="345">
          <cell r="AB345">
            <v>0</v>
          </cell>
          <cell r="AN345">
            <v>0</v>
          </cell>
        </row>
        <row r="346">
          <cell r="AB346">
            <v>0</v>
          </cell>
          <cell r="AN346">
            <v>0</v>
          </cell>
        </row>
        <row r="347">
          <cell r="AB347">
            <v>0</v>
          </cell>
          <cell r="AN347">
            <v>0</v>
          </cell>
        </row>
        <row r="348">
          <cell r="AB348">
            <v>0</v>
          </cell>
          <cell r="AN348">
            <v>0</v>
          </cell>
        </row>
        <row r="349">
          <cell r="AB349">
            <v>0</v>
          </cell>
          <cell r="AN349">
            <v>0</v>
          </cell>
        </row>
        <row r="350">
          <cell r="AB350">
            <v>0</v>
          </cell>
          <cell r="AN350">
            <v>0</v>
          </cell>
        </row>
        <row r="351">
          <cell r="AB351">
            <v>0</v>
          </cell>
          <cell r="AN351">
            <v>0</v>
          </cell>
        </row>
        <row r="352">
          <cell r="AB352">
            <v>0</v>
          </cell>
          <cell r="AN352">
            <v>0</v>
          </cell>
        </row>
        <row r="353">
          <cell r="AB353">
            <v>0</v>
          </cell>
          <cell r="AN353">
            <v>0</v>
          </cell>
        </row>
        <row r="354">
          <cell r="AB354">
            <v>0</v>
          </cell>
          <cell r="AN354">
            <v>0</v>
          </cell>
        </row>
        <row r="355">
          <cell r="AB355">
            <v>0</v>
          </cell>
          <cell r="AN355">
            <v>0</v>
          </cell>
        </row>
        <row r="356">
          <cell r="AB356">
            <v>7619.56</v>
          </cell>
          <cell r="AN356">
            <v>6125.9758333333339</v>
          </cell>
          <cell r="AO356" t="str">
            <v>65a</v>
          </cell>
        </row>
        <row r="357">
          <cell r="AB357">
            <v>634331.06000000006</v>
          </cell>
          <cell r="AN357">
            <v>414599.38166666665</v>
          </cell>
          <cell r="AO357" t="str">
            <v>65a</v>
          </cell>
        </row>
        <row r="358">
          <cell r="AB358">
            <v>68080.509999999995</v>
          </cell>
          <cell r="AN358">
            <v>99502.51</v>
          </cell>
          <cell r="AO358" t="str">
            <v>65b</v>
          </cell>
        </row>
        <row r="359">
          <cell r="AB359">
            <v>166029.35999999999</v>
          </cell>
          <cell r="AN359">
            <v>359695.8033333334</v>
          </cell>
          <cell r="AO359" t="str">
            <v>65a</v>
          </cell>
        </row>
        <row r="360">
          <cell r="AB360">
            <v>0</v>
          </cell>
          <cell r="AN360">
            <v>0</v>
          </cell>
          <cell r="AO360" t="str">
            <v>65a</v>
          </cell>
        </row>
        <row r="361">
          <cell r="AB361">
            <v>0</v>
          </cell>
          <cell r="AN361">
            <v>0</v>
          </cell>
        </row>
        <row r="362">
          <cell r="AB362">
            <v>2649.96</v>
          </cell>
          <cell r="AN362">
            <v>1324.1266666666663</v>
          </cell>
          <cell r="AO362" t="str">
            <v>65a</v>
          </cell>
        </row>
        <row r="363">
          <cell r="AB363">
            <v>6280.51</v>
          </cell>
          <cell r="AN363">
            <v>4972.0704166666674</v>
          </cell>
        </row>
        <row r="364">
          <cell r="AB364">
            <v>0</v>
          </cell>
          <cell r="AN364">
            <v>0</v>
          </cell>
        </row>
        <row r="365">
          <cell r="AB365">
            <v>8441.76</v>
          </cell>
          <cell r="AN365">
            <v>43099.188750000001</v>
          </cell>
          <cell r="AO365" t="str">
            <v>65a</v>
          </cell>
        </row>
        <row r="366">
          <cell r="AB366">
            <v>18133.32</v>
          </cell>
          <cell r="AN366">
            <v>17780.018749999999</v>
          </cell>
          <cell r="AO366" t="str">
            <v>65a</v>
          </cell>
        </row>
        <row r="367">
          <cell r="AB367">
            <v>25200.9</v>
          </cell>
          <cell r="AN367">
            <v>46166.786666666674</v>
          </cell>
        </row>
        <row r="368">
          <cell r="AB368">
            <v>25200.89</v>
          </cell>
          <cell r="AN368">
            <v>46166.798749999994</v>
          </cell>
        </row>
        <row r="369">
          <cell r="AB369">
            <v>598138.18999999994</v>
          </cell>
          <cell r="AN369">
            <v>668507.45000000019</v>
          </cell>
        </row>
        <row r="370">
          <cell r="AB370">
            <v>2262000</v>
          </cell>
          <cell r="AN370">
            <v>2212040.5683333334</v>
          </cell>
        </row>
        <row r="371">
          <cell r="AB371">
            <v>0</v>
          </cell>
          <cell r="AN371">
            <v>150159.4325</v>
          </cell>
          <cell r="AO371" t="str">
            <v>65b</v>
          </cell>
        </row>
        <row r="372">
          <cell r="AB372">
            <v>0</v>
          </cell>
          <cell r="AN372">
            <v>0</v>
          </cell>
          <cell r="AO372" t="str">
            <v>65a</v>
          </cell>
        </row>
        <row r="373">
          <cell r="AB373">
            <v>0</v>
          </cell>
          <cell r="AN373">
            <v>0</v>
          </cell>
          <cell r="AO373" t="str">
            <v>65a</v>
          </cell>
        </row>
        <row r="374">
          <cell r="AB374">
            <v>50520.11</v>
          </cell>
          <cell r="AN374">
            <v>43442.523333333324</v>
          </cell>
          <cell r="AO374" t="str">
            <v>65a</v>
          </cell>
        </row>
        <row r="375">
          <cell r="AB375">
            <v>39229.1</v>
          </cell>
          <cell r="AN375">
            <v>75516.625</v>
          </cell>
          <cell r="AO375" t="str">
            <v>65a</v>
          </cell>
        </row>
        <row r="376">
          <cell r="AB376">
            <v>0</v>
          </cell>
          <cell r="AN376">
            <v>0</v>
          </cell>
        </row>
        <row r="377">
          <cell r="AB377">
            <v>32466.61</v>
          </cell>
          <cell r="AN377">
            <v>7594.2945833333333</v>
          </cell>
          <cell r="AO377" t="str">
            <v>65a</v>
          </cell>
        </row>
        <row r="378">
          <cell r="AB378">
            <v>38352.01</v>
          </cell>
          <cell r="AN378">
            <v>19879.167916666665</v>
          </cell>
        </row>
        <row r="379">
          <cell r="AB379">
            <v>36720</v>
          </cell>
          <cell r="AN379">
            <v>19312.5</v>
          </cell>
          <cell r="AO379" t="str">
            <v>65b</v>
          </cell>
        </row>
        <row r="380">
          <cell r="AB380">
            <v>0</v>
          </cell>
          <cell r="AN380">
            <v>0</v>
          </cell>
          <cell r="AO380" t="str">
            <v>65a</v>
          </cell>
        </row>
        <row r="381">
          <cell r="AB381">
            <v>134299.78</v>
          </cell>
          <cell r="AN381">
            <v>245653.81208333335</v>
          </cell>
        </row>
        <row r="382">
          <cell r="AB382">
            <v>0</v>
          </cell>
          <cell r="AN382">
            <v>0</v>
          </cell>
          <cell r="AO382" t="str">
            <v>65a</v>
          </cell>
        </row>
        <row r="383">
          <cell r="AB383">
            <v>64999.97</v>
          </cell>
          <cell r="AN383">
            <v>111041.65541666669</v>
          </cell>
          <cell r="AO383" t="str">
            <v>65a</v>
          </cell>
        </row>
        <row r="384">
          <cell r="AB384">
            <v>0</v>
          </cell>
          <cell r="AN384">
            <v>0</v>
          </cell>
        </row>
        <row r="385">
          <cell r="AB385">
            <v>273544.59999999998</v>
          </cell>
          <cell r="AN385">
            <v>58619.3675</v>
          </cell>
          <cell r="AO385" t="str">
            <v>65a</v>
          </cell>
        </row>
        <row r="386">
          <cell r="AB386">
            <v>0</v>
          </cell>
          <cell r="AN386">
            <v>0</v>
          </cell>
          <cell r="AO386">
            <v>41</v>
          </cell>
        </row>
        <row r="387">
          <cell r="AB387">
            <v>0</v>
          </cell>
          <cell r="AN387">
            <v>0</v>
          </cell>
          <cell r="AO387">
            <v>41</v>
          </cell>
        </row>
        <row r="388">
          <cell r="AB388">
            <v>0</v>
          </cell>
          <cell r="AN388">
            <v>649.12708333333319</v>
          </cell>
          <cell r="AO388">
            <v>41</v>
          </cell>
        </row>
        <row r="389">
          <cell r="AB389">
            <v>0</v>
          </cell>
          <cell r="AN389">
            <v>0</v>
          </cell>
          <cell r="AO389">
            <v>41</v>
          </cell>
        </row>
        <row r="390">
          <cell r="AB390">
            <v>0</v>
          </cell>
          <cell r="AN390">
            <v>0</v>
          </cell>
          <cell r="AO390">
            <v>41</v>
          </cell>
        </row>
        <row r="391">
          <cell r="AB391">
            <v>331164.63</v>
          </cell>
          <cell r="AN391">
            <v>71331.551250000004</v>
          </cell>
          <cell r="AO391" t="str">
            <v>41</v>
          </cell>
        </row>
        <row r="392">
          <cell r="AB392">
            <v>18240</v>
          </cell>
          <cell r="AN392">
            <v>9500</v>
          </cell>
          <cell r="AO392">
            <v>41</v>
          </cell>
        </row>
        <row r="393">
          <cell r="AB393">
            <v>0</v>
          </cell>
          <cell r="AN393">
            <v>0</v>
          </cell>
          <cell r="AO393">
            <v>41</v>
          </cell>
        </row>
        <row r="394">
          <cell r="AB394">
            <v>0</v>
          </cell>
          <cell r="AN394">
            <v>0</v>
          </cell>
          <cell r="AO394">
            <v>41</v>
          </cell>
        </row>
        <row r="395">
          <cell r="AB395">
            <v>0</v>
          </cell>
          <cell r="AN395">
            <v>0</v>
          </cell>
          <cell r="AO395">
            <v>41</v>
          </cell>
        </row>
        <row r="396">
          <cell r="AB396">
            <v>0</v>
          </cell>
          <cell r="AN396">
            <v>0</v>
          </cell>
          <cell r="AO396">
            <v>41</v>
          </cell>
        </row>
        <row r="397">
          <cell r="AB397">
            <v>0</v>
          </cell>
          <cell r="AN397">
            <v>0</v>
          </cell>
          <cell r="AO397">
            <v>41</v>
          </cell>
        </row>
        <row r="398">
          <cell r="AB398">
            <v>0</v>
          </cell>
          <cell r="AN398">
            <v>0</v>
          </cell>
          <cell r="AO398">
            <v>41</v>
          </cell>
        </row>
        <row r="399">
          <cell r="AB399">
            <v>728.34</v>
          </cell>
          <cell r="AN399">
            <v>738.33416666666665</v>
          </cell>
          <cell r="AO399" t="str">
            <v>41</v>
          </cell>
        </row>
        <row r="400">
          <cell r="AB400">
            <v>0</v>
          </cell>
          <cell r="AN400">
            <v>0</v>
          </cell>
          <cell r="AO400" t="str">
            <v>41</v>
          </cell>
        </row>
        <row r="401">
          <cell r="AB401">
            <v>0</v>
          </cell>
          <cell r="AN401">
            <v>0</v>
          </cell>
          <cell r="AO401" t="str">
            <v>41</v>
          </cell>
        </row>
        <row r="402">
          <cell r="AB402">
            <v>0</v>
          </cell>
          <cell r="AN402">
            <v>0</v>
          </cell>
          <cell r="AO402" t="str">
            <v>41</v>
          </cell>
        </row>
        <row r="403">
          <cell r="AB403">
            <v>0</v>
          </cell>
          <cell r="AN403">
            <v>0</v>
          </cell>
          <cell r="AO403" t="str">
            <v>41</v>
          </cell>
        </row>
        <row r="404">
          <cell r="AB404">
            <v>0</v>
          </cell>
          <cell r="AN404">
            <v>-1.0275000000000001</v>
          </cell>
          <cell r="AO404" t="str">
            <v>41</v>
          </cell>
        </row>
        <row r="405">
          <cell r="AB405">
            <v>0</v>
          </cell>
          <cell r="AN405">
            <v>0</v>
          </cell>
          <cell r="AO405" t="str">
            <v>41</v>
          </cell>
        </row>
        <row r="406">
          <cell r="AB406">
            <v>0</v>
          </cell>
          <cell r="AN406">
            <v>2.4683333333333333</v>
          </cell>
          <cell r="AO406" t="str">
            <v>41</v>
          </cell>
        </row>
        <row r="407">
          <cell r="AB407">
            <v>2423.96</v>
          </cell>
          <cell r="AN407">
            <v>1110.9816666666668</v>
          </cell>
          <cell r="AO407" t="str">
            <v>41</v>
          </cell>
        </row>
        <row r="408">
          <cell r="AB408">
            <v>55401936</v>
          </cell>
          <cell r="AN408">
            <v>58614595.25</v>
          </cell>
          <cell r="AO408" t="str">
            <v xml:space="preserve"> </v>
          </cell>
        </row>
        <row r="409">
          <cell r="AB409">
            <v>13122447.779999999</v>
          </cell>
          <cell r="AN409">
            <v>22637718.637916666</v>
          </cell>
          <cell r="AO409" t="str">
            <v>65b</v>
          </cell>
        </row>
        <row r="410">
          <cell r="AB410">
            <v>934907.55</v>
          </cell>
          <cell r="AN410">
            <v>1086343.9495833335</v>
          </cell>
          <cell r="AO410" t="str">
            <v xml:space="preserve"> </v>
          </cell>
        </row>
        <row r="411">
          <cell r="AB411">
            <v>-56336844</v>
          </cell>
          <cell r="AN411">
            <v>-37783158.25</v>
          </cell>
        </row>
        <row r="412">
          <cell r="AB412">
            <v>-13122448</v>
          </cell>
          <cell r="AN412">
            <v>-16492420.083333334</v>
          </cell>
          <cell r="AO412" t="str">
            <v>65b</v>
          </cell>
        </row>
        <row r="413">
          <cell r="AB413">
            <v>10416107.560000001</v>
          </cell>
          <cell r="AN413">
            <v>1383664.6833333333</v>
          </cell>
        </row>
        <row r="414">
          <cell r="AB414">
            <v>-280083</v>
          </cell>
          <cell r="AN414">
            <v>252788.125</v>
          </cell>
          <cell r="AO414" t="str">
            <v>41</v>
          </cell>
        </row>
        <row r="415">
          <cell r="AB415">
            <v>4297216</v>
          </cell>
          <cell r="AN415">
            <v>2955821.5</v>
          </cell>
          <cell r="AO415" t="str">
            <v>41</v>
          </cell>
        </row>
        <row r="416">
          <cell r="AB416">
            <v>-59899</v>
          </cell>
          <cell r="AN416">
            <v>2899347.4583333335</v>
          </cell>
          <cell r="AO416" t="str">
            <v>41</v>
          </cell>
        </row>
        <row r="417">
          <cell r="AB417">
            <v>8910029</v>
          </cell>
          <cell r="AN417">
            <v>7243287.625</v>
          </cell>
          <cell r="AO417" t="str">
            <v>41</v>
          </cell>
        </row>
        <row r="418">
          <cell r="AB418">
            <v>1484498.2</v>
          </cell>
          <cell r="AN418">
            <v>1534962.6999999995</v>
          </cell>
          <cell r="AO418" t="str">
            <v>5</v>
          </cell>
        </row>
        <row r="419">
          <cell r="AB419">
            <v>0</v>
          </cell>
          <cell r="AN419">
            <v>0</v>
          </cell>
          <cell r="AO419" t="str">
            <v>5</v>
          </cell>
        </row>
        <row r="420">
          <cell r="AB420">
            <v>84854</v>
          </cell>
          <cell r="AN420">
            <v>87362</v>
          </cell>
          <cell r="AO420" t="str">
            <v>5</v>
          </cell>
        </row>
        <row r="421">
          <cell r="AB421">
            <v>0</v>
          </cell>
          <cell r="AN421">
            <v>145417.71875</v>
          </cell>
          <cell r="AO421" t="str">
            <v>5</v>
          </cell>
        </row>
        <row r="422">
          <cell r="AB422">
            <v>92251.75</v>
          </cell>
          <cell r="AN422">
            <v>212115.30374999999</v>
          </cell>
          <cell r="AO422" t="str">
            <v>5</v>
          </cell>
        </row>
        <row r="423">
          <cell r="AB423">
            <v>405214.23</v>
          </cell>
          <cell r="AN423">
            <v>445187.73</v>
          </cell>
          <cell r="AO423" t="str">
            <v>5</v>
          </cell>
        </row>
        <row r="424">
          <cell r="AB424">
            <v>43695.22</v>
          </cell>
          <cell r="AN424">
            <v>50594.44</v>
          </cell>
          <cell r="AO424" t="str">
            <v>5</v>
          </cell>
        </row>
        <row r="425">
          <cell r="AB425">
            <v>186410.3</v>
          </cell>
          <cell r="AN425">
            <v>214371.86000000002</v>
          </cell>
          <cell r="AO425" t="str">
            <v>5</v>
          </cell>
        </row>
        <row r="426">
          <cell r="AB426">
            <v>0</v>
          </cell>
          <cell r="AN426">
            <v>12793.300833333333</v>
          </cell>
          <cell r="AO426" t="str">
            <v>5</v>
          </cell>
        </row>
        <row r="427">
          <cell r="AB427">
            <v>0</v>
          </cell>
          <cell r="AN427">
            <v>11189.38875</v>
          </cell>
          <cell r="AO427" t="str">
            <v>5</v>
          </cell>
        </row>
        <row r="428">
          <cell r="AB428">
            <v>0</v>
          </cell>
          <cell r="AN428">
            <v>208644.91</v>
          </cell>
          <cell r="AO428" t="str">
            <v>5</v>
          </cell>
        </row>
        <row r="429">
          <cell r="AB429">
            <v>0</v>
          </cell>
          <cell r="AN429">
            <v>177947.74958333335</v>
          </cell>
          <cell r="AO429" t="str">
            <v>5</v>
          </cell>
        </row>
        <row r="430">
          <cell r="AB430">
            <v>0</v>
          </cell>
          <cell r="AN430">
            <v>591888.40416666667</v>
          </cell>
          <cell r="AO430" t="str">
            <v>5</v>
          </cell>
        </row>
        <row r="431">
          <cell r="AB431">
            <v>0</v>
          </cell>
          <cell r="AN431">
            <v>181218.59416666665</v>
          </cell>
          <cell r="AO431" t="str">
            <v>5</v>
          </cell>
        </row>
        <row r="432">
          <cell r="AB432">
            <v>93821.56</v>
          </cell>
          <cell r="AN432">
            <v>190733.79583333337</v>
          </cell>
          <cell r="AO432" t="str">
            <v>5</v>
          </cell>
        </row>
        <row r="433">
          <cell r="AB433">
            <v>0</v>
          </cell>
          <cell r="AN433">
            <v>0</v>
          </cell>
          <cell r="AO433" t="str">
            <v>5</v>
          </cell>
        </row>
        <row r="434">
          <cell r="AB434">
            <v>67911.08</v>
          </cell>
          <cell r="AN434">
            <v>80607.14</v>
          </cell>
          <cell r="AO434" t="str">
            <v>5</v>
          </cell>
        </row>
        <row r="435">
          <cell r="AB435">
            <v>0</v>
          </cell>
          <cell r="AN435">
            <v>0</v>
          </cell>
          <cell r="AO435" t="str">
            <v>5</v>
          </cell>
        </row>
        <row r="436">
          <cell r="AB436">
            <v>0</v>
          </cell>
          <cell r="AN436">
            <v>2.5000000000000001E-3</v>
          </cell>
          <cell r="AO436" t="str">
            <v>5</v>
          </cell>
        </row>
        <row r="437">
          <cell r="AB437">
            <v>0</v>
          </cell>
          <cell r="AN437">
            <v>0</v>
          </cell>
          <cell r="AO437" t="str">
            <v>5</v>
          </cell>
        </row>
        <row r="438">
          <cell r="AB438">
            <v>0</v>
          </cell>
          <cell r="AN438">
            <v>0</v>
          </cell>
          <cell r="AO438" t="str">
            <v>5</v>
          </cell>
        </row>
        <row r="439">
          <cell r="AB439">
            <v>0</v>
          </cell>
          <cell r="AN439">
            <v>0</v>
          </cell>
          <cell r="AO439" t="str">
            <v>5</v>
          </cell>
        </row>
        <row r="440">
          <cell r="AB440">
            <v>0</v>
          </cell>
          <cell r="AN440">
            <v>0</v>
          </cell>
          <cell r="AO440" t="str">
            <v>5</v>
          </cell>
        </row>
        <row r="441">
          <cell r="AB441">
            <v>0</v>
          </cell>
          <cell r="AN441">
            <v>314.70666666666665</v>
          </cell>
          <cell r="AO441" t="str">
            <v>5</v>
          </cell>
        </row>
        <row r="442">
          <cell r="AB442">
            <v>42998.27</v>
          </cell>
          <cell r="AN442">
            <v>61426.114999999991</v>
          </cell>
          <cell r="AO442" t="str">
            <v>5</v>
          </cell>
        </row>
        <row r="443">
          <cell r="AB443">
            <v>0</v>
          </cell>
          <cell r="AN443">
            <v>90771.483750000014</v>
          </cell>
          <cell r="AO443" t="str">
            <v>5</v>
          </cell>
        </row>
        <row r="444">
          <cell r="AB444">
            <v>0</v>
          </cell>
          <cell r="AN444">
            <v>0</v>
          </cell>
          <cell r="AO444" t="str">
            <v>5</v>
          </cell>
        </row>
        <row r="445">
          <cell r="AB445">
            <v>0</v>
          </cell>
          <cell r="AN445">
            <v>1501.8595833333331</v>
          </cell>
          <cell r="AO445" t="str">
            <v>5</v>
          </cell>
        </row>
        <row r="446">
          <cell r="AB446">
            <v>438.15</v>
          </cell>
          <cell r="AN446">
            <v>1752.7050000000002</v>
          </cell>
          <cell r="AO446" t="str">
            <v>5</v>
          </cell>
        </row>
        <row r="447">
          <cell r="AB447">
            <v>1606.7</v>
          </cell>
          <cell r="AN447">
            <v>6426.7849999999999</v>
          </cell>
          <cell r="AO447" t="str">
            <v>5</v>
          </cell>
        </row>
        <row r="448">
          <cell r="AB448">
            <v>358391.11</v>
          </cell>
          <cell r="AN448">
            <v>367204.02999999997</v>
          </cell>
          <cell r="AO448" t="str">
            <v>5</v>
          </cell>
        </row>
        <row r="449">
          <cell r="AB449">
            <v>17116.77</v>
          </cell>
          <cell r="AN449">
            <v>29993.054999999997</v>
          </cell>
          <cell r="AO449" t="str">
            <v>5</v>
          </cell>
        </row>
        <row r="450">
          <cell r="AB450">
            <v>894932.07</v>
          </cell>
          <cell r="AN450">
            <v>913839.09</v>
          </cell>
          <cell r="AO450" t="str">
            <v>5</v>
          </cell>
        </row>
        <row r="451">
          <cell r="AB451">
            <v>2445081.71</v>
          </cell>
          <cell r="AN451">
            <v>2497800.4912500004</v>
          </cell>
          <cell r="AO451" t="str">
            <v>5</v>
          </cell>
        </row>
        <row r="452">
          <cell r="AB452">
            <v>596695.77</v>
          </cell>
          <cell r="AN452">
            <v>651522.32999999996</v>
          </cell>
          <cell r="AO452" t="str">
            <v>5</v>
          </cell>
        </row>
        <row r="453">
          <cell r="AB453">
            <v>809921.63</v>
          </cell>
          <cell r="AN453">
            <v>823708.99458333338</v>
          </cell>
          <cell r="AO453" t="str">
            <v>5</v>
          </cell>
        </row>
        <row r="454">
          <cell r="AB454">
            <v>1094184.96</v>
          </cell>
          <cell r="AN454">
            <v>1179723.8400000001</v>
          </cell>
          <cell r="AO454" t="str">
            <v>5</v>
          </cell>
        </row>
        <row r="455">
          <cell r="AB455">
            <v>120323.01</v>
          </cell>
          <cell r="AN455">
            <v>132497.37</v>
          </cell>
          <cell r="AO455" t="str">
            <v>5</v>
          </cell>
        </row>
        <row r="456">
          <cell r="AB456">
            <v>1340324.07</v>
          </cell>
          <cell r="AN456">
            <v>1431709.83</v>
          </cell>
          <cell r="AO456" t="str">
            <v>5</v>
          </cell>
        </row>
        <row r="457">
          <cell r="AB457">
            <v>0</v>
          </cell>
          <cell r="AN457">
            <v>0</v>
          </cell>
          <cell r="AO457" t="str">
            <v>5</v>
          </cell>
        </row>
        <row r="458">
          <cell r="AB458">
            <v>6363369.5199999996</v>
          </cell>
          <cell r="AN458">
            <v>6447608.1924999999</v>
          </cell>
          <cell r="AO458" t="str">
            <v>5</v>
          </cell>
        </row>
        <row r="459">
          <cell r="AB459">
            <v>28665.13</v>
          </cell>
          <cell r="AN459">
            <v>85995.421249999999</v>
          </cell>
          <cell r="AO459" t="str">
            <v>5</v>
          </cell>
        </row>
        <row r="460">
          <cell r="AB460">
            <v>6054166.0800000001</v>
          </cell>
          <cell r="AN460">
            <v>3220944.5733333328</v>
          </cell>
          <cell r="AO460" t="str">
            <v>5</v>
          </cell>
        </row>
        <row r="461">
          <cell r="AB461">
            <v>1023165.42</v>
          </cell>
          <cell r="AN461">
            <v>544345.67916666658</v>
          </cell>
          <cell r="AO461" t="str">
            <v>5</v>
          </cell>
        </row>
        <row r="462">
          <cell r="AB462">
            <v>978266.6</v>
          </cell>
          <cell r="AN462">
            <v>512487.51666666666</v>
          </cell>
          <cell r="AO462" t="str">
            <v>5</v>
          </cell>
        </row>
        <row r="463">
          <cell r="AB463">
            <v>584944.06999999995</v>
          </cell>
          <cell r="AN463">
            <v>376220.67708333331</v>
          </cell>
          <cell r="AO463" t="str">
            <v>5</v>
          </cell>
        </row>
        <row r="464">
          <cell r="AB464">
            <v>1077415.75</v>
          </cell>
          <cell r="AN464">
            <v>316460.45458333334</v>
          </cell>
          <cell r="AO464" t="str">
            <v>5</v>
          </cell>
        </row>
        <row r="465">
          <cell r="AB465">
            <v>0</v>
          </cell>
          <cell r="AN465">
            <v>0</v>
          </cell>
          <cell r="AO465" t="str">
            <v>5</v>
          </cell>
        </row>
        <row r="466">
          <cell r="AB466">
            <v>0</v>
          </cell>
          <cell r="AN466">
            <v>0</v>
          </cell>
          <cell r="AO466" t="str">
            <v xml:space="preserve"> </v>
          </cell>
        </row>
        <row r="467">
          <cell r="AB467">
            <v>0</v>
          </cell>
          <cell r="AN467">
            <v>0</v>
          </cell>
          <cell r="AO467" t="str">
            <v xml:space="preserve"> </v>
          </cell>
        </row>
        <row r="468">
          <cell r="AB468">
            <v>9869228.7200000007</v>
          </cell>
          <cell r="AN468">
            <v>12869228.720000001</v>
          </cell>
        </row>
        <row r="469">
          <cell r="AB469">
            <v>4776552.71</v>
          </cell>
          <cell r="AN469">
            <v>4776552.71</v>
          </cell>
        </row>
        <row r="470">
          <cell r="AB470">
            <v>2705896.42</v>
          </cell>
          <cell r="AN470">
            <v>2705896.4200000004</v>
          </cell>
        </row>
        <row r="471">
          <cell r="AB471">
            <v>221888009</v>
          </cell>
          <cell r="AN471">
            <v>227519603.87625003</v>
          </cell>
          <cell r="AO471" t="str">
            <v>23</v>
          </cell>
          <cell r="AP471" t="str">
            <v>6a</v>
          </cell>
        </row>
        <row r="472">
          <cell r="AB472">
            <v>10161321.18</v>
          </cell>
          <cell r="AN472">
            <v>10161321.180000002</v>
          </cell>
          <cell r="AO472" t="str">
            <v>65</v>
          </cell>
        </row>
        <row r="473">
          <cell r="AB473">
            <v>101746</v>
          </cell>
          <cell r="AN473">
            <v>126367.20833333333</v>
          </cell>
          <cell r="AO473" t="str">
            <v>65</v>
          </cell>
        </row>
        <row r="474">
          <cell r="AB474">
            <v>14339661.35</v>
          </cell>
          <cell r="AN474">
            <v>9473741.2841666657</v>
          </cell>
          <cell r="AO474" t="str">
            <v>47</v>
          </cell>
        </row>
        <row r="475">
          <cell r="AB475">
            <v>0</v>
          </cell>
          <cell r="AN475">
            <v>0</v>
          </cell>
          <cell r="AO475" t="str">
            <v>65a</v>
          </cell>
        </row>
        <row r="476">
          <cell r="AB476">
            <v>30208871.469999999</v>
          </cell>
          <cell r="AN476">
            <v>30054378.090000004</v>
          </cell>
          <cell r="AO476" t="str">
            <v>23</v>
          </cell>
        </row>
        <row r="477">
          <cell r="AB477">
            <v>2685262.32</v>
          </cell>
          <cell r="AN477">
            <v>1750805.6758333335</v>
          </cell>
          <cell r="AO477" t="str">
            <v>65</v>
          </cell>
        </row>
        <row r="478">
          <cell r="AB478">
            <v>21589277</v>
          </cell>
          <cell r="AN478">
            <v>21589277</v>
          </cell>
          <cell r="AO478" t="str">
            <v>23</v>
          </cell>
          <cell r="AP478">
            <v>7</v>
          </cell>
        </row>
        <row r="479">
          <cell r="AB479">
            <v>-277088.76</v>
          </cell>
          <cell r="AN479">
            <v>258457.40333333332</v>
          </cell>
          <cell r="AO479">
            <v>65</v>
          </cell>
        </row>
        <row r="480">
          <cell r="AB480">
            <v>-9656167.1999999993</v>
          </cell>
          <cell r="AN480">
            <v>-9367927.8599999994</v>
          </cell>
          <cell r="AO480" t="str">
            <v>23</v>
          </cell>
          <cell r="AP480">
            <v>8</v>
          </cell>
        </row>
        <row r="481">
          <cell r="AB481">
            <v>2877994</v>
          </cell>
          <cell r="AN481">
            <v>2947396</v>
          </cell>
          <cell r="AO481" t="str">
            <v>23</v>
          </cell>
          <cell r="AP481">
            <v>9</v>
          </cell>
        </row>
        <row r="482">
          <cell r="AB482">
            <v>0</v>
          </cell>
          <cell r="AN482">
            <v>0</v>
          </cell>
          <cell r="AO482">
            <v>65</v>
          </cell>
        </row>
        <row r="483">
          <cell r="AB483">
            <v>113632921</v>
          </cell>
          <cell r="AN483">
            <v>113632921</v>
          </cell>
          <cell r="AO483" t="str">
            <v>23</v>
          </cell>
          <cell r="AP483">
            <v>10</v>
          </cell>
        </row>
        <row r="484">
          <cell r="AB484">
            <v>-65141987.990000002</v>
          </cell>
          <cell r="AN484">
            <v>-63378677.990000002</v>
          </cell>
          <cell r="AO484" t="str">
            <v>23</v>
          </cell>
          <cell r="AP484">
            <v>11</v>
          </cell>
        </row>
        <row r="485">
          <cell r="AB485">
            <v>0</v>
          </cell>
          <cell r="AN485">
            <v>0</v>
          </cell>
          <cell r="AO485">
            <v>65</v>
          </cell>
        </row>
        <row r="486">
          <cell r="AB486">
            <v>0</v>
          </cell>
          <cell r="AN486">
            <v>0</v>
          </cell>
          <cell r="AO486" t="str">
            <v>23</v>
          </cell>
        </row>
        <row r="487">
          <cell r="AB487">
            <v>0</v>
          </cell>
          <cell r="AN487">
            <v>0</v>
          </cell>
          <cell r="AO487">
            <v>65</v>
          </cell>
        </row>
        <row r="488">
          <cell r="AB488">
            <v>0</v>
          </cell>
          <cell r="AN488">
            <v>0</v>
          </cell>
          <cell r="AO488" t="str">
            <v>6</v>
          </cell>
        </row>
        <row r="489">
          <cell r="AB489">
            <v>0</v>
          </cell>
          <cell r="AN489">
            <v>0</v>
          </cell>
          <cell r="AO489" t="str">
            <v>65b</v>
          </cell>
        </row>
        <row r="490">
          <cell r="AB490">
            <v>7811.79</v>
          </cell>
          <cell r="AN490">
            <v>23436.809999999998</v>
          </cell>
        </row>
        <row r="491">
          <cell r="AB491">
            <v>0</v>
          </cell>
          <cell r="AN491">
            <v>0</v>
          </cell>
        </row>
        <row r="492">
          <cell r="AB492">
            <v>2053556</v>
          </cell>
          <cell r="AN492">
            <v>2164556</v>
          </cell>
        </row>
        <row r="493">
          <cell r="AB493">
            <v>0</v>
          </cell>
          <cell r="AN493">
            <v>0</v>
          </cell>
          <cell r="AO493" t="str">
            <v>6</v>
          </cell>
        </row>
        <row r="494">
          <cell r="AB494">
            <v>11568032.869999999</v>
          </cell>
          <cell r="AN494">
            <v>12239095.373749999</v>
          </cell>
          <cell r="AO494" t="str">
            <v>23</v>
          </cell>
          <cell r="AP494" t="str">
            <v>6b</v>
          </cell>
        </row>
        <row r="495">
          <cell r="AB495">
            <v>0</v>
          </cell>
          <cell r="AN495">
            <v>0</v>
          </cell>
          <cell r="AO495" t="str">
            <v>6</v>
          </cell>
        </row>
        <row r="496">
          <cell r="AB496">
            <v>4158309.36</v>
          </cell>
          <cell r="AN496">
            <v>1186509.5266666666</v>
          </cell>
          <cell r="AO496" t="str">
            <v xml:space="preserve"> </v>
          </cell>
          <cell r="AP496" t="str">
            <v>39</v>
          </cell>
        </row>
        <row r="497">
          <cell r="AB497">
            <v>0</v>
          </cell>
          <cell r="AN497">
            <v>0</v>
          </cell>
          <cell r="AO497" t="str">
            <v>6</v>
          </cell>
        </row>
        <row r="498">
          <cell r="AB498">
            <v>0</v>
          </cell>
          <cell r="AN498">
            <v>0</v>
          </cell>
          <cell r="AO498" t="str">
            <v>6</v>
          </cell>
        </row>
        <row r="499">
          <cell r="AB499">
            <v>108466.31</v>
          </cell>
          <cell r="AN499">
            <v>154505.82791666666</v>
          </cell>
          <cell r="AO499" t="str">
            <v>26</v>
          </cell>
          <cell r="AP499">
            <v>22</v>
          </cell>
        </row>
        <row r="500">
          <cell r="AB500">
            <v>0</v>
          </cell>
          <cell r="AN500">
            <v>0</v>
          </cell>
          <cell r="AO500" t="str">
            <v xml:space="preserve"> </v>
          </cell>
        </row>
        <row r="501">
          <cell r="AB501">
            <v>0</v>
          </cell>
          <cell r="AN501">
            <v>0</v>
          </cell>
          <cell r="AO501" t="str">
            <v>47</v>
          </cell>
        </row>
        <row r="502">
          <cell r="AB502">
            <v>0</v>
          </cell>
          <cell r="AN502">
            <v>0</v>
          </cell>
          <cell r="AO502" t="str">
            <v>47</v>
          </cell>
        </row>
        <row r="503">
          <cell r="AB503">
            <v>28170657</v>
          </cell>
          <cell r="AN503">
            <v>13359763.299999999</v>
          </cell>
          <cell r="AO503" t="str">
            <v>47</v>
          </cell>
        </row>
        <row r="504">
          <cell r="AB504">
            <v>-28170657</v>
          </cell>
          <cell r="AN504">
            <v>-13359763.299999999</v>
          </cell>
          <cell r="AO504" t="str">
            <v>47</v>
          </cell>
        </row>
        <row r="505">
          <cell r="AB505">
            <v>0</v>
          </cell>
          <cell r="AN505">
            <v>0</v>
          </cell>
          <cell r="AO505">
            <v>65</v>
          </cell>
        </row>
        <row r="506">
          <cell r="AB506">
            <v>34468.85</v>
          </cell>
          <cell r="AN506">
            <v>25007.430833333332</v>
          </cell>
          <cell r="AO506">
            <v>65</v>
          </cell>
        </row>
        <row r="507">
          <cell r="AB507">
            <v>0</v>
          </cell>
          <cell r="AN507">
            <v>0</v>
          </cell>
          <cell r="AO507">
            <v>65</v>
          </cell>
        </row>
        <row r="508">
          <cell r="AB508">
            <v>202553.27</v>
          </cell>
          <cell r="AN508">
            <v>157544.79416666666</v>
          </cell>
          <cell r="AO508">
            <v>65</v>
          </cell>
        </row>
        <row r="509">
          <cell r="AB509">
            <v>0</v>
          </cell>
          <cell r="AN509">
            <v>1710.4541666666667</v>
          </cell>
          <cell r="AO509">
            <v>65</v>
          </cell>
        </row>
        <row r="510">
          <cell r="AB510">
            <v>0</v>
          </cell>
          <cell r="AN510">
            <v>5586.1895833333328</v>
          </cell>
          <cell r="AO510">
            <v>65</v>
          </cell>
        </row>
        <row r="511">
          <cell r="AB511">
            <v>0</v>
          </cell>
          <cell r="AN511">
            <v>2236.8454166666666</v>
          </cell>
          <cell r="AO511">
            <v>65</v>
          </cell>
        </row>
        <row r="512">
          <cell r="AB512">
            <v>1486.1</v>
          </cell>
          <cell r="AN512">
            <v>1233.4937500000001</v>
          </cell>
          <cell r="AO512">
            <v>65</v>
          </cell>
        </row>
        <row r="513">
          <cell r="AB513">
            <v>0</v>
          </cell>
          <cell r="AN513">
            <v>4767.8625000000002</v>
          </cell>
          <cell r="AO513" t="str">
            <v>47</v>
          </cell>
        </row>
        <row r="514">
          <cell r="AB514">
            <v>355617.78</v>
          </cell>
          <cell r="AN514">
            <v>243828.87583333332</v>
          </cell>
          <cell r="AO514">
            <v>65</v>
          </cell>
        </row>
        <row r="515">
          <cell r="AB515">
            <v>1290210.98</v>
          </cell>
          <cell r="AN515">
            <v>1640884.4600000002</v>
          </cell>
          <cell r="AO515">
            <v>65</v>
          </cell>
        </row>
        <row r="516">
          <cell r="AB516">
            <v>2387937.7400000002</v>
          </cell>
          <cell r="AN516">
            <v>2109769.4420833332</v>
          </cell>
          <cell r="AO516">
            <v>65</v>
          </cell>
        </row>
        <row r="517">
          <cell r="AB517">
            <v>-452676.51</v>
          </cell>
          <cell r="AN517">
            <v>-338012.85625000001</v>
          </cell>
          <cell r="AO517">
            <v>65</v>
          </cell>
        </row>
        <row r="518">
          <cell r="AB518">
            <v>-19724864.66</v>
          </cell>
          <cell r="AN518">
            <v>-9321538.9916666653</v>
          </cell>
          <cell r="AO518" t="str">
            <v>47</v>
          </cell>
        </row>
        <row r="519">
          <cell r="AB519">
            <v>148493689</v>
          </cell>
          <cell r="AN519">
            <v>160943064</v>
          </cell>
          <cell r="AO519" t="str">
            <v>47</v>
          </cell>
        </row>
        <row r="520">
          <cell r="AB520">
            <v>5821860</v>
          </cell>
          <cell r="AN520">
            <v>416303.33333333331</v>
          </cell>
          <cell r="AO520" t="str">
            <v>47</v>
          </cell>
        </row>
        <row r="521">
          <cell r="AB521">
            <v>-5821860</v>
          </cell>
          <cell r="AN521">
            <v>-416303.33333333331</v>
          </cell>
          <cell r="AO521" t="str">
            <v>47</v>
          </cell>
        </row>
        <row r="522">
          <cell r="AB522">
            <v>4129091.39</v>
          </cell>
          <cell r="AN522">
            <v>1197064.0645833334</v>
          </cell>
          <cell r="AO522" t="str">
            <v>47</v>
          </cell>
        </row>
        <row r="523">
          <cell r="AB523">
            <v>28199826.379999999</v>
          </cell>
          <cell r="AN523">
            <v>27032433.507499997</v>
          </cell>
        </row>
        <row r="524">
          <cell r="AB524">
            <v>1701628.26</v>
          </cell>
          <cell r="AN524">
            <v>2085211.582916667</v>
          </cell>
          <cell r="AO524" t="str">
            <v xml:space="preserve"> </v>
          </cell>
        </row>
        <row r="525">
          <cell r="AB525">
            <v>1744869.26</v>
          </cell>
          <cell r="AN525">
            <v>2044654.6291666671</v>
          </cell>
          <cell r="AO525" t="str">
            <v>65</v>
          </cell>
          <cell r="AP525" t="str">
            <v xml:space="preserve">  </v>
          </cell>
        </row>
        <row r="526">
          <cell r="AB526">
            <v>283223.96000000002</v>
          </cell>
          <cell r="AN526">
            <v>281517.17708333331</v>
          </cell>
          <cell r="AO526" t="str">
            <v>66</v>
          </cell>
        </row>
        <row r="527">
          <cell r="AB527">
            <v>0</v>
          </cell>
          <cell r="AN527">
            <v>0</v>
          </cell>
        </row>
        <row r="528">
          <cell r="AB528">
            <v>0</v>
          </cell>
          <cell r="AN528">
            <v>0</v>
          </cell>
        </row>
        <row r="529">
          <cell r="AB529">
            <v>0</v>
          </cell>
          <cell r="AN529">
            <v>0</v>
          </cell>
        </row>
        <row r="530">
          <cell r="AB530">
            <v>0</v>
          </cell>
          <cell r="AN530">
            <v>0</v>
          </cell>
        </row>
        <row r="531">
          <cell r="AB531">
            <v>0</v>
          </cell>
          <cell r="AN531">
            <v>0</v>
          </cell>
        </row>
        <row r="532">
          <cell r="AB532">
            <v>0</v>
          </cell>
          <cell r="AN532">
            <v>0</v>
          </cell>
        </row>
        <row r="533">
          <cell r="AB533">
            <v>0</v>
          </cell>
          <cell r="AN533">
            <v>0</v>
          </cell>
        </row>
        <row r="534">
          <cell r="AB534">
            <v>1471645.26</v>
          </cell>
          <cell r="AN534">
            <v>1538686.2429166667</v>
          </cell>
        </row>
        <row r="535">
          <cell r="AB535">
            <v>0</v>
          </cell>
          <cell r="AN535">
            <v>0</v>
          </cell>
        </row>
        <row r="536">
          <cell r="AB536">
            <v>2297178.35</v>
          </cell>
          <cell r="AN536">
            <v>2227541.2941666665</v>
          </cell>
        </row>
        <row r="537">
          <cell r="AB537">
            <v>56842.52</v>
          </cell>
          <cell r="AN537">
            <v>41891.937500000007</v>
          </cell>
        </row>
        <row r="538">
          <cell r="AB538">
            <v>96518.45</v>
          </cell>
          <cell r="AN538">
            <v>73572.842083333337</v>
          </cell>
        </row>
        <row r="539">
          <cell r="AB539">
            <v>50000</v>
          </cell>
          <cell r="AN539">
            <v>50000</v>
          </cell>
        </row>
        <row r="540">
          <cell r="AB540">
            <v>0</v>
          </cell>
          <cell r="AN540">
            <v>7477.98</v>
          </cell>
        </row>
        <row r="541">
          <cell r="AB541">
            <v>0</v>
          </cell>
          <cell r="AN541">
            <v>0</v>
          </cell>
        </row>
        <row r="542">
          <cell r="AB542">
            <v>13442.34</v>
          </cell>
          <cell r="AN542">
            <v>10680.527499999998</v>
          </cell>
        </row>
        <row r="543">
          <cell r="AB543">
            <v>20000</v>
          </cell>
          <cell r="AN543">
            <v>17916.666666666668</v>
          </cell>
        </row>
        <row r="544">
          <cell r="AB544">
            <v>0</v>
          </cell>
          <cell r="AN544">
            <v>0</v>
          </cell>
        </row>
        <row r="545">
          <cell r="AB545">
            <v>0</v>
          </cell>
          <cell r="AN545">
            <v>0</v>
          </cell>
        </row>
        <row r="546">
          <cell r="AB546">
            <v>0</v>
          </cell>
          <cell r="AN546">
            <v>0</v>
          </cell>
        </row>
        <row r="547">
          <cell r="AB547">
            <v>0</v>
          </cell>
          <cell r="AN547">
            <v>0</v>
          </cell>
        </row>
        <row r="548">
          <cell r="AB548">
            <v>0</v>
          </cell>
          <cell r="AN548">
            <v>0</v>
          </cell>
        </row>
        <row r="549">
          <cell r="AB549">
            <v>0</v>
          </cell>
          <cell r="AN549">
            <v>0</v>
          </cell>
        </row>
        <row r="550">
          <cell r="AB550">
            <v>0</v>
          </cell>
          <cell r="AN550">
            <v>0</v>
          </cell>
        </row>
        <row r="551">
          <cell r="AB551">
            <v>0</v>
          </cell>
          <cell r="AN551">
            <v>0</v>
          </cell>
        </row>
        <row r="552">
          <cell r="AB552">
            <v>0</v>
          </cell>
          <cell r="AN552">
            <v>0</v>
          </cell>
        </row>
        <row r="553">
          <cell r="AB553">
            <v>0</v>
          </cell>
          <cell r="AN553">
            <v>0</v>
          </cell>
        </row>
        <row r="554">
          <cell r="AB554">
            <v>0</v>
          </cell>
          <cell r="AN554">
            <v>0</v>
          </cell>
        </row>
        <row r="555">
          <cell r="AB555">
            <v>0</v>
          </cell>
          <cell r="AN555">
            <v>0</v>
          </cell>
        </row>
        <row r="556">
          <cell r="AB556">
            <v>0</v>
          </cell>
          <cell r="AN556">
            <v>0</v>
          </cell>
        </row>
        <row r="557">
          <cell r="AB557">
            <v>0</v>
          </cell>
          <cell r="AN557">
            <v>0</v>
          </cell>
        </row>
        <row r="558">
          <cell r="AB558">
            <v>0</v>
          </cell>
          <cell r="AN558">
            <v>0</v>
          </cell>
        </row>
        <row r="559">
          <cell r="AB559">
            <v>0</v>
          </cell>
          <cell r="AN559">
            <v>0</v>
          </cell>
        </row>
        <row r="560">
          <cell r="AB560">
            <v>0</v>
          </cell>
          <cell r="AN560">
            <v>0</v>
          </cell>
        </row>
        <row r="561">
          <cell r="AB561">
            <v>0</v>
          </cell>
          <cell r="AN561">
            <v>0</v>
          </cell>
        </row>
        <row r="562">
          <cell r="AB562">
            <v>0</v>
          </cell>
          <cell r="AN562">
            <v>0</v>
          </cell>
        </row>
        <row r="563">
          <cell r="AB563">
            <v>0</v>
          </cell>
          <cell r="AN563">
            <v>0</v>
          </cell>
        </row>
        <row r="564">
          <cell r="AB564">
            <v>0</v>
          </cell>
          <cell r="AN564">
            <v>0</v>
          </cell>
        </row>
        <row r="565">
          <cell r="AB565">
            <v>0</v>
          </cell>
          <cell r="AN565">
            <v>0</v>
          </cell>
        </row>
        <row r="566">
          <cell r="AB566">
            <v>0</v>
          </cell>
          <cell r="AN566">
            <v>0</v>
          </cell>
        </row>
        <row r="567">
          <cell r="AB567">
            <v>0</v>
          </cell>
          <cell r="AN567">
            <v>0</v>
          </cell>
        </row>
        <row r="568">
          <cell r="AB568">
            <v>0</v>
          </cell>
          <cell r="AN568">
            <v>0</v>
          </cell>
        </row>
        <row r="569">
          <cell r="AB569">
            <v>348448.37</v>
          </cell>
          <cell r="AN569">
            <v>359965.02791666664</v>
          </cell>
          <cell r="AO569" t="str">
            <v>65b</v>
          </cell>
        </row>
        <row r="570">
          <cell r="AB570">
            <v>0</v>
          </cell>
          <cell r="AN570">
            <v>37.1175</v>
          </cell>
          <cell r="AO570" t="str">
            <v>65b</v>
          </cell>
        </row>
        <row r="571">
          <cell r="AB571">
            <v>0</v>
          </cell>
          <cell r="AN571">
            <v>2150.6454166666667</v>
          </cell>
          <cell r="AO571" t="str">
            <v>65b</v>
          </cell>
        </row>
        <row r="572">
          <cell r="AB572">
            <v>0</v>
          </cell>
          <cell r="AN572">
            <v>1794.6570833333328</v>
          </cell>
          <cell r="AO572" t="str">
            <v>65b</v>
          </cell>
        </row>
        <row r="573">
          <cell r="AB573">
            <v>0</v>
          </cell>
          <cell r="AN573">
            <v>1332.3158333333333</v>
          </cell>
          <cell r="AO573" t="str">
            <v>65b</v>
          </cell>
        </row>
        <row r="574">
          <cell r="AB574">
            <v>51551.63</v>
          </cell>
          <cell r="AN574">
            <v>50447.732916666668</v>
          </cell>
          <cell r="AO574" t="str">
            <v>65b</v>
          </cell>
        </row>
        <row r="575">
          <cell r="AB575">
            <v>382.69</v>
          </cell>
          <cell r="AN575">
            <v>2981.5475000000001</v>
          </cell>
          <cell r="AO575" t="str">
            <v>65b</v>
          </cell>
        </row>
        <row r="576">
          <cell r="AB576">
            <v>16434.43</v>
          </cell>
          <cell r="AN576">
            <v>23008.210000000003</v>
          </cell>
          <cell r="AO576" t="str">
            <v>65b</v>
          </cell>
        </row>
        <row r="577">
          <cell r="AB577">
            <v>87974.39</v>
          </cell>
          <cell r="AN577">
            <v>87974.39</v>
          </cell>
          <cell r="AO577" t="str">
            <v>65b</v>
          </cell>
        </row>
        <row r="578">
          <cell r="AB578">
            <v>36410.67</v>
          </cell>
          <cell r="AN578">
            <v>8473.5445833333342</v>
          </cell>
          <cell r="AO578" t="str">
            <v>65b</v>
          </cell>
        </row>
        <row r="579">
          <cell r="AB579">
            <v>0</v>
          </cell>
          <cell r="AN579">
            <v>0</v>
          </cell>
        </row>
        <row r="580">
          <cell r="AB580">
            <v>0</v>
          </cell>
          <cell r="AN580">
            <v>0</v>
          </cell>
        </row>
        <row r="581">
          <cell r="AB581">
            <v>4111524.21</v>
          </cell>
          <cell r="AN581">
            <v>1278687.9079166667</v>
          </cell>
        </row>
        <row r="582">
          <cell r="AB582">
            <v>637840.78</v>
          </cell>
          <cell r="AN582">
            <v>144359.67166666666</v>
          </cell>
          <cell r="AO582" t="str">
            <v>65</v>
          </cell>
          <cell r="AP582" t="str">
            <v xml:space="preserve">  </v>
          </cell>
        </row>
        <row r="583">
          <cell r="AB583">
            <v>187663.85</v>
          </cell>
          <cell r="AN583">
            <v>109085.04625000001</v>
          </cell>
        </row>
        <row r="584">
          <cell r="AB584">
            <v>90375.05</v>
          </cell>
          <cell r="AN584">
            <v>53926.082083333335</v>
          </cell>
          <cell r="AO584" t="str">
            <v>65</v>
          </cell>
          <cell r="AP584" t="str">
            <v xml:space="preserve">  </v>
          </cell>
        </row>
        <row r="585">
          <cell r="AB585">
            <v>0</v>
          </cell>
          <cell r="AN585">
            <v>10585.2075</v>
          </cell>
          <cell r="AO585" t="str">
            <v>65a</v>
          </cell>
        </row>
        <row r="586">
          <cell r="AB586">
            <v>805238.1</v>
          </cell>
          <cell r="AN586">
            <v>403096.91166666668</v>
          </cell>
        </row>
        <row r="587">
          <cell r="AB587">
            <v>372546.16</v>
          </cell>
          <cell r="AN587">
            <v>189152.93999999997</v>
          </cell>
          <cell r="AO587" t="str">
            <v>65</v>
          </cell>
          <cell r="AP587" t="str">
            <v xml:space="preserve">  </v>
          </cell>
        </row>
        <row r="588">
          <cell r="AB588">
            <v>-5104426.16</v>
          </cell>
          <cell r="AN588">
            <v>-1790443.5249999997</v>
          </cell>
        </row>
        <row r="589">
          <cell r="AB589">
            <v>-1100761.99</v>
          </cell>
          <cell r="AN589">
            <v>-387028.17458333331</v>
          </cell>
          <cell r="AO589" t="str">
            <v>65</v>
          </cell>
          <cell r="AP589" t="str">
            <v xml:space="preserve">  </v>
          </cell>
        </row>
        <row r="590">
          <cell r="AB590">
            <v>1830715.29</v>
          </cell>
          <cell r="AN590">
            <v>549882.87708333321</v>
          </cell>
        </row>
        <row r="591">
          <cell r="AB591">
            <v>0</v>
          </cell>
          <cell r="AN591">
            <v>0</v>
          </cell>
          <cell r="AO591" t="str">
            <v>52</v>
          </cell>
        </row>
        <row r="592">
          <cell r="AB592">
            <v>187781.41</v>
          </cell>
          <cell r="AN592">
            <v>72189.946249999994</v>
          </cell>
          <cell r="AO592" t="str">
            <v>52</v>
          </cell>
        </row>
        <row r="593">
          <cell r="AB593">
            <v>17878.21</v>
          </cell>
          <cell r="AN593">
            <v>6774.901249999999</v>
          </cell>
          <cell r="AO593" t="str">
            <v>52</v>
          </cell>
        </row>
        <row r="594">
          <cell r="AB594">
            <v>0</v>
          </cell>
          <cell r="AN594">
            <v>0</v>
          </cell>
          <cell r="AO594" t="str">
            <v>66</v>
          </cell>
        </row>
        <row r="595">
          <cell r="AB595">
            <v>-1053090.1599999999</v>
          </cell>
          <cell r="AN595">
            <v>-571963.74708333332</v>
          </cell>
          <cell r="AO595" t="str">
            <v>66</v>
          </cell>
        </row>
        <row r="596">
          <cell r="AB596">
            <v>0</v>
          </cell>
          <cell r="AN596">
            <v>0</v>
          </cell>
          <cell r="AO596" t="str">
            <v>66</v>
          </cell>
        </row>
        <row r="597">
          <cell r="AB597">
            <v>394566.19</v>
          </cell>
          <cell r="AN597">
            <v>338563.01666666666</v>
          </cell>
          <cell r="AO597" t="str">
            <v>66</v>
          </cell>
        </row>
        <row r="598">
          <cell r="AB598">
            <v>-979736.54</v>
          </cell>
          <cell r="AN598">
            <v>-328040.98666666663</v>
          </cell>
          <cell r="AO598" t="str">
            <v>66</v>
          </cell>
        </row>
        <row r="599">
          <cell r="AB599">
            <v>-398.85</v>
          </cell>
          <cell r="AN599">
            <v>15467.631249999997</v>
          </cell>
          <cell r="AO599" t="str">
            <v>66</v>
          </cell>
        </row>
        <row r="600">
          <cell r="AB600">
            <v>4770.29</v>
          </cell>
          <cell r="AN600">
            <v>16349.248750000006</v>
          </cell>
          <cell r="AO600" t="str">
            <v>66</v>
          </cell>
        </row>
        <row r="601">
          <cell r="AB601">
            <v>0</v>
          </cell>
          <cell r="AN601">
            <v>0</v>
          </cell>
          <cell r="AO601" t="str">
            <v>66</v>
          </cell>
        </row>
        <row r="602">
          <cell r="AB602">
            <v>0</v>
          </cell>
          <cell r="AN602">
            <v>0</v>
          </cell>
          <cell r="AO602" t="str">
            <v>66</v>
          </cell>
        </row>
        <row r="603">
          <cell r="AB603">
            <v>0</v>
          </cell>
          <cell r="AN603">
            <v>-67.651666666666671</v>
          </cell>
          <cell r="AO603" t="str">
            <v>66</v>
          </cell>
        </row>
        <row r="604">
          <cell r="AB604">
            <v>0</v>
          </cell>
          <cell r="AN604">
            <v>0</v>
          </cell>
          <cell r="AO604" t="str">
            <v>66</v>
          </cell>
        </row>
        <row r="605">
          <cell r="AB605">
            <v>-552356.63</v>
          </cell>
          <cell r="AN605">
            <v>294637.04416666663</v>
          </cell>
          <cell r="AO605" t="str">
            <v>66</v>
          </cell>
        </row>
        <row r="606">
          <cell r="AB606">
            <v>0</v>
          </cell>
          <cell r="AN606">
            <v>0</v>
          </cell>
          <cell r="AO606" t="str">
            <v>66</v>
          </cell>
        </row>
        <row r="607">
          <cell r="AB607">
            <v>0</v>
          </cell>
          <cell r="AN607">
            <v>-89.583333333333329</v>
          </cell>
          <cell r="AO607" t="str">
            <v>66</v>
          </cell>
        </row>
        <row r="608">
          <cell r="AB608">
            <v>0</v>
          </cell>
          <cell r="AN608">
            <v>0</v>
          </cell>
          <cell r="AO608" t="str">
            <v>66</v>
          </cell>
        </row>
        <row r="609">
          <cell r="AB609">
            <v>0</v>
          </cell>
          <cell r="AN609">
            <v>0</v>
          </cell>
          <cell r="AO609" t="str">
            <v>66</v>
          </cell>
        </row>
        <row r="610">
          <cell r="AB610">
            <v>0</v>
          </cell>
          <cell r="AN610">
            <v>0</v>
          </cell>
          <cell r="AO610" t="str">
            <v>66</v>
          </cell>
        </row>
        <row r="611">
          <cell r="AB611">
            <v>0</v>
          </cell>
          <cell r="AN611">
            <v>619.84625000000005</v>
          </cell>
          <cell r="AO611" t="str">
            <v>66</v>
          </cell>
        </row>
        <row r="612">
          <cell r="AB612">
            <v>0</v>
          </cell>
          <cell r="AN612">
            <v>1436.0620833333335</v>
          </cell>
          <cell r="AO612" t="str">
            <v>66</v>
          </cell>
        </row>
        <row r="613">
          <cell r="AB613">
            <v>0</v>
          </cell>
          <cell r="AN613">
            <v>12878.130833333335</v>
          </cell>
          <cell r="AO613" t="str">
            <v>66</v>
          </cell>
        </row>
        <row r="614">
          <cell r="AB614">
            <v>0</v>
          </cell>
          <cell r="AN614">
            <v>912.48083333333341</v>
          </cell>
          <cell r="AO614" t="str">
            <v>66</v>
          </cell>
        </row>
        <row r="615">
          <cell r="AB615">
            <v>0</v>
          </cell>
          <cell r="AN615">
            <v>303.78125</v>
          </cell>
          <cell r="AO615" t="str">
            <v>66</v>
          </cell>
        </row>
        <row r="616">
          <cell r="AB616">
            <v>0</v>
          </cell>
          <cell r="AN616">
            <v>499.4708333333333</v>
          </cell>
          <cell r="AO616" t="str">
            <v>66</v>
          </cell>
        </row>
        <row r="617">
          <cell r="AB617">
            <v>0</v>
          </cell>
          <cell r="AN617">
            <v>-261.05416666666667</v>
          </cell>
          <cell r="AO617" t="str">
            <v>66</v>
          </cell>
        </row>
        <row r="618">
          <cell r="AB618">
            <v>0</v>
          </cell>
          <cell r="AN618">
            <v>60.588333333333331</v>
          </cell>
          <cell r="AO618" t="str">
            <v>66</v>
          </cell>
        </row>
        <row r="619">
          <cell r="AB619">
            <v>0</v>
          </cell>
          <cell r="AN619">
            <v>282.75166666666667</v>
          </cell>
          <cell r="AO619" t="str">
            <v>66</v>
          </cell>
        </row>
        <row r="620">
          <cell r="AB620">
            <v>0</v>
          </cell>
          <cell r="AN620">
            <v>0</v>
          </cell>
          <cell r="AO620" t="str">
            <v>66</v>
          </cell>
        </row>
        <row r="621">
          <cell r="AB621">
            <v>0</v>
          </cell>
          <cell r="AN621">
            <v>0</v>
          </cell>
          <cell r="AO621" t="str">
            <v>66</v>
          </cell>
        </row>
        <row r="622">
          <cell r="AB622">
            <v>0</v>
          </cell>
          <cell r="AN622">
            <v>0</v>
          </cell>
          <cell r="AO622" t="str">
            <v>66</v>
          </cell>
        </row>
        <row r="623">
          <cell r="AB623">
            <v>0</v>
          </cell>
          <cell r="AN623">
            <v>0</v>
          </cell>
          <cell r="AO623" t="str">
            <v>66</v>
          </cell>
        </row>
        <row r="624">
          <cell r="AB624">
            <v>0</v>
          </cell>
          <cell r="AN624">
            <v>0</v>
          </cell>
          <cell r="AO624" t="str">
            <v>66</v>
          </cell>
        </row>
        <row r="625">
          <cell r="AB625">
            <v>0</v>
          </cell>
          <cell r="AN625">
            <v>0</v>
          </cell>
          <cell r="AO625" t="str">
            <v>66</v>
          </cell>
        </row>
        <row r="626">
          <cell r="AB626">
            <v>0</v>
          </cell>
          <cell r="AN626">
            <v>-1311.0908333333334</v>
          </cell>
          <cell r="AO626" t="str">
            <v>66</v>
          </cell>
        </row>
        <row r="627">
          <cell r="AB627">
            <v>0</v>
          </cell>
          <cell r="AN627">
            <v>-16.465</v>
          </cell>
          <cell r="AO627" t="str">
            <v>66</v>
          </cell>
        </row>
        <row r="628">
          <cell r="AB628">
            <v>-163837.85999999999</v>
          </cell>
          <cell r="AN628">
            <v>-80999.089999999982</v>
          </cell>
          <cell r="AO628" t="str">
            <v>46</v>
          </cell>
        </row>
        <row r="629">
          <cell r="AB629">
            <v>6468.93</v>
          </cell>
          <cell r="AN629">
            <v>21766.872916666664</v>
          </cell>
          <cell r="AO629" t="str">
            <v>45</v>
          </cell>
        </row>
        <row r="630">
          <cell r="AB630">
            <v>1009412.27</v>
          </cell>
          <cell r="AN630">
            <v>626744.55624999991</v>
          </cell>
          <cell r="AO630" t="str">
            <v>46</v>
          </cell>
        </row>
        <row r="631">
          <cell r="AB631">
            <v>0</v>
          </cell>
          <cell r="AN631">
            <v>0</v>
          </cell>
          <cell r="AO631" t="str">
            <v>11</v>
          </cell>
        </row>
        <row r="632">
          <cell r="AB632">
            <v>1743402.81</v>
          </cell>
          <cell r="AN632">
            <v>1241972.5341666669</v>
          </cell>
          <cell r="AO632" t="str">
            <v>65a</v>
          </cell>
        </row>
        <row r="633">
          <cell r="AB633">
            <v>1438.7</v>
          </cell>
          <cell r="AN633">
            <v>297.21833333333336</v>
          </cell>
          <cell r="AO633" t="str">
            <v>65a</v>
          </cell>
        </row>
        <row r="634">
          <cell r="AB634">
            <v>0</v>
          </cell>
          <cell r="AN634">
            <v>40.083333333333336</v>
          </cell>
          <cell r="AO634" t="str">
            <v>47</v>
          </cell>
        </row>
        <row r="635">
          <cell r="AB635">
            <v>10555000</v>
          </cell>
          <cell r="AN635">
            <v>10420892.5</v>
          </cell>
          <cell r="AO635" t="str">
            <v>66</v>
          </cell>
        </row>
        <row r="636">
          <cell r="AB636">
            <v>4472.4399999999996</v>
          </cell>
          <cell r="AN636">
            <v>186.35166666666666</v>
          </cell>
          <cell r="AO636" t="str">
            <v>65</v>
          </cell>
        </row>
        <row r="637">
          <cell r="AB637">
            <v>109523230.25</v>
          </cell>
          <cell r="AN637">
            <v>83276858.479166672</v>
          </cell>
          <cell r="AO637" t="str">
            <v>65a</v>
          </cell>
        </row>
        <row r="638">
          <cell r="AB638">
            <v>8239.25</v>
          </cell>
          <cell r="AN638">
            <v>3370.8970833333333</v>
          </cell>
          <cell r="AO638" t="str">
            <v>47</v>
          </cell>
        </row>
        <row r="639">
          <cell r="AB639">
            <v>62194.09</v>
          </cell>
          <cell r="AN639">
            <v>131288.21666666665</v>
          </cell>
          <cell r="AO639" t="str">
            <v>47</v>
          </cell>
        </row>
        <row r="640">
          <cell r="AB640">
            <v>0</v>
          </cell>
          <cell r="AN640">
            <v>0</v>
          </cell>
          <cell r="AO640" t="str">
            <v>47</v>
          </cell>
        </row>
        <row r="641">
          <cell r="AB641">
            <v>-502.28</v>
          </cell>
          <cell r="AN641">
            <v>4.7566666666666704</v>
          </cell>
          <cell r="AO641" t="str">
            <v>65</v>
          </cell>
        </row>
        <row r="642">
          <cell r="AB642">
            <v>1536.17</v>
          </cell>
          <cell r="AN642">
            <v>740.12208333333331</v>
          </cell>
          <cell r="AO642" t="str">
            <v>65a</v>
          </cell>
        </row>
        <row r="643">
          <cell r="AB643">
            <v>682204.74</v>
          </cell>
          <cell r="AN643">
            <v>845397.6529166667</v>
          </cell>
          <cell r="AO643" t="str">
            <v>46</v>
          </cell>
        </row>
        <row r="644">
          <cell r="AB644">
            <v>369910.57</v>
          </cell>
          <cell r="AN644">
            <v>395421.61000000004</v>
          </cell>
        </row>
        <row r="645">
          <cell r="AB645">
            <v>815</v>
          </cell>
          <cell r="AN645">
            <v>169.79166666666666</v>
          </cell>
          <cell r="AO645" t="str">
            <v>11</v>
          </cell>
        </row>
        <row r="646">
          <cell r="AB646">
            <v>0</v>
          </cell>
          <cell r="AN646">
            <v>632940.83333333337</v>
          </cell>
          <cell r="AO646">
            <v>65</v>
          </cell>
        </row>
        <row r="647">
          <cell r="AB647">
            <v>0</v>
          </cell>
          <cell r="AN647">
            <v>26536.914999999997</v>
          </cell>
          <cell r="AO647" t="str">
            <v>66A</v>
          </cell>
        </row>
        <row r="648">
          <cell r="AB648">
            <v>0</v>
          </cell>
          <cell r="AN648">
            <v>404.625</v>
          </cell>
        </row>
        <row r="649">
          <cell r="AB649">
            <v>0</v>
          </cell>
          <cell r="AN649">
            <v>0</v>
          </cell>
        </row>
        <row r="650">
          <cell r="AB650">
            <v>0</v>
          </cell>
          <cell r="AN650">
            <v>0</v>
          </cell>
        </row>
        <row r="651">
          <cell r="AB651">
            <v>0</v>
          </cell>
          <cell r="AN651">
            <v>0</v>
          </cell>
        </row>
        <row r="652">
          <cell r="AB652">
            <v>26387</v>
          </cell>
          <cell r="AN652">
            <v>3429.4166666666665</v>
          </cell>
          <cell r="AO652" t="str">
            <v>11</v>
          </cell>
        </row>
        <row r="653">
          <cell r="AB653">
            <v>42523.5</v>
          </cell>
          <cell r="AN653">
            <v>6513.354166666667</v>
          </cell>
          <cell r="AO653" t="str">
            <v>11</v>
          </cell>
        </row>
        <row r="654">
          <cell r="AB654">
            <v>0</v>
          </cell>
          <cell r="AN654">
            <v>17.708333333333332</v>
          </cell>
          <cell r="AO654" t="str">
            <v>11</v>
          </cell>
        </row>
        <row r="655">
          <cell r="AB655">
            <v>0</v>
          </cell>
          <cell r="AN655">
            <v>0</v>
          </cell>
        </row>
        <row r="656">
          <cell r="AB656">
            <v>0</v>
          </cell>
          <cell r="AN656">
            <v>172.70749999999998</v>
          </cell>
          <cell r="AO656" t="str">
            <v>11</v>
          </cell>
        </row>
        <row r="657">
          <cell r="AB657">
            <v>0</v>
          </cell>
          <cell r="AN657">
            <v>43.414583333333326</v>
          </cell>
          <cell r="AO657" t="str">
            <v>65</v>
          </cell>
        </row>
        <row r="658">
          <cell r="AB658">
            <v>103528.11</v>
          </cell>
          <cell r="AN658">
            <v>157730.30333333334</v>
          </cell>
          <cell r="AO658" t="str">
            <v>11</v>
          </cell>
        </row>
        <row r="659">
          <cell r="AB659">
            <v>0</v>
          </cell>
          <cell r="AN659">
            <v>10339.358333333334</v>
          </cell>
          <cell r="AO659" t="str">
            <v>11</v>
          </cell>
        </row>
        <row r="660">
          <cell r="AB660">
            <v>0</v>
          </cell>
          <cell r="AN660">
            <v>0</v>
          </cell>
          <cell r="AO660" t="str">
            <v>65</v>
          </cell>
        </row>
        <row r="661">
          <cell r="AB661">
            <v>6182.31</v>
          </cell>
          <cell r="AN661">
            <v>4723.0045833333334</v>
          </cell>
          <cell r="AO661">
            <v>65</v>
          </cell>
        </row>
        <row r="662">
          <cell r="AB662">
            <v>0</v>
          </cell>
          <cell r="AN662">
            <v>0</v>
          </cell>
        </row>
        <row r="663">
          <cell r="AB663">
            <v>0</v>
          </cell>
          <cell r="AN663">
            <v>0</v>
          </cell>
        </row>
        <row r="664">
          <cell r="AB664">
            <v>0</v>
          </cell>
          <cell r="AN664">
            <v>0</v>
          </cell>
          <cell r="AO664" t="str">
            <v>11</v>
          </cell>
        </row>
        <row r="665">
          <cell r="AB665">
            <v>0</v>
          </cell>
          <cell r="AN665">
            <v>0</v>
          </cell>
          <cell r="AO665" t="str">
            <v>41</v>
          </cell>
        </row>
        <row r="666">
          <cell r="AB666">
            <v>0</v>
          </cell>
          <cell r="AN666">
            <v>2514014.7916666665</v>
          </cell>
          <cell r="AO666" t="str">
            <v>41</v>
          </cell>
        </row>
        <row r="667">
          <cell r="AB667">
            <v>0</v>
          </cell>
          <cell r="AN667">
            <v>-879905.20833333337</v>
          </cell>
          <cell r="AO667" t="str">
            <v>41</v>
          </cell>
        </row>
        <row r="668">
          <cell r="AB668">
            <v>0</v>
          </cell>
          <cell r="AN668">
            <v>0</v>
          </cell>
          <cell r="AO668" t="str">
            <v>41</v>
          </cell>
        </row>
        <row r="669">
          <cell r="AB669">
            <v>0</v>
          </cell>
          <cell r="AN669">
            <v>0</v>
          </cell>
          <cell r="AO669" t="str">
            <v>41</v>
          </cell>
        </row>
        <row r="670">
          <cell r="AB670">
            <v>59899</v>
          </cell>
          <cell r="AN670">
            <v>-2834736.8333333335</v>
          </cell>
          <cell r="AO670" t="str">
            <v>41</v>
          </cell>
        </row>
        <row r="671">
          <cell r="AB671">
            <v>0</v>
          </cell>
          <cell r="AN671">
            <v>0</v>
          </cell>
          <cell r="AO671" t="str">
            <v>11</v>
          </cell>
        </row>
        <row r="672">
          <cell r="AB672">
            <v>524.9</v>
          </cell>
          <cell r="AN672">
            <v>7580.0358333333288</v>
          </cell>
          <cell r="AO672" t="str">
            <v>41</v>
          </cell>
        </row>
        <row r="673">
          <cell r="AB673">
            <v>62572.92</v>
          </cell>
          <cell r="AN673">
            <v>257985.48</v>
          </cell>
          <cell r="AO673" t="str">
            <v>11</v>
          </cell>
        </row>
        <row r="674">
          <cell r="AB674">
            <v>0</v>
          </cell>
          <cell r="AN674">
            <v>16279.333333333334</v>
          </cell>
          <cell r="AO674" t="str">
            <v>11</v>
          </cell>
        </row>
        <row r="675">
          <cell r="AB675">
            <v>0</v>
          </cell>
          <cell r="AN675">
            <v>396079.33416666667</v>
          </cell>
          <cell r="AO675" t="str">
            <v>11</v>
          </cell>
        </row>
        <row r="676">
          <cell r="AB676">
            <v>0</v>
          </cell>
          <cell r="AN676">
            <v>60431.485000000008</v>
          </cell>
          <cell r="AO676" t="str">
            <v>11</v>
          </cell>
        </row>
        <row r="677">
          <cell r="AB677">
            <v>0</v>
          </cell>
          <cell r="AN677">
            <v>0</v>
          </cell>
          <cell r="AO677" t="str">
            <v>11</v>
          </cell>
        </row>
        <row r="678">
          <cell r="AB678">
            <v>0</v>
          </cell>
          <cell r="AN678">
            <v>0</v>
          </cell>
          <cell r="AO678" t="str">
            <v>41</v>
          </cell>
        </row>
        <row r="679">
          <cell r="AB679">
            <v>31524576.989999998</v>
          </cell>
          <cell r="AN679">
            <v>34386858.559999995</v>
          </cell>
          <cell r="AO679">
            <v>65</v>
          </cell>
        </row>
        <row r="680">
          <cell r="AB680">
            <v>-58100975.340000004</v>
          </cell>
          <cell r="AN680">
            <v>-58328050.006666668</v>
          </cell>
          <cell r="AO680">
            <v>65</v>
          </cell>
        </row>
        <row r="681">
          <cell r="AB681">
            <v>36510290.5</v>
          </cell>
          <cell r="AN681">
            <v>36348109.22291667</v>
          </cell>
          <cell r="AO681">
            <v>65</v>
          </cell>
        </row>
        <row r="682">
          <cell r="AB682">
            <v>9350129.5299999993</v>
          </cell>
          <cell r="AN682">
            <v>9349896.459999999</v>
          </cell>
          <cell r="AO682">
            <v>65</v>
          </cell>
        </row>
        <row r="683">
          <cell r="AB683">
            <v>209796.52</v>
          </cell>
          <cell r="AN683">
            <v>209796.52</v>
          </cell>
          <cell r="AO683">
            <v>65</v>
          </cell>
        </row>
        <row r="684">
          <cell r="AB684">
            <v>1240172.07</v>
          </cell>
          <cell r="AN684">
            <v>1239088.45</v>
          </cell>
          <cell r="AO684">
            <v>65</v>
          </cell>
        </row>
        <row r="685">
          <cell r="AB685">
            <v>7601.05</v>
          </cell>
          <cell r="AN685">
            <v>7601.050000000002</v>
          </cell>
          <cell r="AO685">
            <v>65</v>
          </cell>
        </row>
        <row r="686">
          <cell r="AB686">
            <v>1907673.02</v>
          </cell>
          <cell r="AN686">
            <v>1843181.1450000003</v>
          </cell>
          <cell r="AO686">
            <v>65</v>
          </cell>
        </row>
        <row r="687">
          <cell r="AB687">
            <v>2576768.5099999998</v>
          </cell>
          <cell r="AN687">
            <v>2577977.959999999</v>
          </cell>
          <cell r="AO687">
            <v>65</v>
          </cell>
        </row>
        <row r="688">
          <cell r="AB688">
            <v>619435.48</v>
          </cell>
          <cell r="AN688">
            <v>535505.86666666658</v>
          </cell>
          <cell r="AO688">
            <v>65</v>
          </cell>
        </row>
        <row r="689">
          <cell r="AB689">
            <v>366.95</v>
          </cell>
          <cell r="AN689">
            <v>366.94999999999987</v>
          </cell>
          <cell r="AO689">
            <v>65</v>
          </cell>
        </row>
        <row r="690">
          <cell r="AB690">
            <v>-25835.27</v>
          </cell>
          <cell r="AN690">
            <v>-25835.27</v>
          </cell>
          <cell r="AO690">
            <v>65</v>
          </cell>
        </row>
        <row r="691">
          <cell r="AB691">
            <v>405426.67</v>
          </cell>
          <cell r="AN691">
            <v>405426.67</v>
          </cell>
          <cell r="AO691">
            <v>65</v>
          </cell>
        </row>
        <row r="692">
          <cell r="AB692">
            <v>686461.83</v>
          </cell>
          <cell r="AN692">
            <v>673468.35374999989</v>
          </cell>
          <cell r="AO692">
            <v>65</v>
          </cell>
        </row>
        <row r="693">
          <cell r="AB693">
            <v>9152.75</v>
          </cell>
          <cell r="AN693">
            <v>9152.75</v>
          </cell>
          <cell r="AO693">
            <v>65</v>
          </cell>
        </row>
        <row r="694">
          <cell r="AB694">
            <v>1451535.06</v>
          </cell>
          <cell r="AN694">
            <v>1292181.8895833334</v>
          </cell>
          <cell r="AO694">
            <v>65</v>
          </cell>
        </row>
        <row r="695">
          <cell r="AB695">
            <v>2275131.77</v>
          </cell>
          <cell r="AN695">
            <v>2097071.9595833335</v>
          </cell>
          <cell r="AO695">
            <v>65</v>
          </cell>
        </row>
        <row r="696">
          <cell r="AB696">
            <v>995</v>
          </cell>
          <cell r="AN696">
            <v>995</v>
          </cell>
          <cell r="AO696">
            <v>65</v>
          </cell>
        </row>
        <row r="697">
          <cell r="AB697">
            <v>1519</v>
          </cell>
          <cell r="AN697">
            <v>1519</v>
          </cell>
          <cell r="AO697">
            <v>65</v>
          </cell>
        </row>
        <row r="698">
          <cell r="AB698">
            <v>83002.97</v>
          </cell>
          <cell r="AN698">
            <v>25795.207083333331</v>
          </cell>
          <cell r="AO698">
            <v>65</v>
          </cell>
        </row>
        <row r="699">
          <cell r="AB699">
            <v>1815753.94</v>
          </cell>
          <cell r="AN699">
            <v>1669958.1545833333</v>
          </cell>
          <cell r="AO699">
            <v>65</v>
          </cell>
        </row>
        <row r="700">
          <cell r="AB700">
            <v>3578471.46</v>
          </cell>
          <cell r="AN700">
            <v>3043446.16</v>
          </cell>
          <cell r="AO700">
            <v>65</v>
          </cell>
        </row>
        <row r="701">
          <cell r="AB701">
            <v>-1154425.72</v>
          </cell>
          <cell r="AN701">
            <v>-598835.77500000002</v>
          </cell>
          <cell r="AO701" t="str">
            <v>65</v>
          </cell>
        </row>
        <row r="702">
          <cell r="AB702">
            <v>66942.149999999994</v>
          </cell>
          <cell r="AN702">
            <v>66942.150000000009</v>
          </cell>
          <cell r="AO702">
            <v>65</v>
          </cell>
        </row>
        <row r="703">
          <cell r="AB703">
            <v>1729467.71</v>
          </cell>
          <cell r="AN703">
            <v>1256455.0979166667</v>
          </cell>
          <cell r="AO703" t="str">
            <v>65</v>
          </cell>
        </row>
        <row r="704">
          <cell r="AB704">
            <v>2694999.3</v>
          </cell>
          <cell r="AN704">
            <v>3247252.6575000002</v>
          </cell>
        </row>
        <row r="705">
          <cell r="AB705">
            <v>0</v>
          </cell>
          <cell r="AN705">
            <v>0</v>
          </cell>
          <cell r="AO705" t="str">
            <v>23</v>
          </cell>
        </row>
        <row r="706">
          <cell r="AB706">
            <v>240686</v>
          </cell>
          <cell r="AN706">
            <v>249854</v>
          </cell>
          <cell r="AO706" t="str">
            <v>12</v>
          </cell>
        </row>
        <row r="707">
          <cell r="AB707">
            <v>0</v>
          </cell>
          <cell r="AN707">
            <v>0</v>
          </cell>
          <cell r="AO707" t="str">
            <v>12</v>
          </cell>
        </row>
        <row r="708">
          <cell r="AB708">
            <v>0</v>
          </cell>
          <cell r="AN708">
            <v>0</v>
          </cell>
          <cell r="AO708" t="str">
            <v>12</v>
          </cell>
        </row>
        <row r="709">
          <cell r="AB709">
            <v>0</v>
          </cell>
          <cell r="AN709">
            <v>0</v>
          </cell>
          <cell r="AO709" t="str">
            <v>12</v>
          </cell>
        </row>
        <row r="710">
          <cell r="AB710">
            <v>0</v>
          </cell>
          <cell r="AN710">
            <v>855.84250000000009</v>
          </cell>
          <cell r="AO710" t="str">
            <v>12</v>
          </cell>
        </row>
        <row r="711">
          <cell r="AB711">
            <v>0</v>
          </cell>
          <cell r="AN711">
            <v>0</v>
          </cell>
          <cell r="AO711" t="str">
            <v>12</v>
          </cell>
        </row>
        <row r="712">
          <cell r="AB712">
            <v>81126.63</v>
          </cell>
          <cell r="AN712">
            <v>96295.335000000006</v>
          </cell>
          <cell r="AO712" t="str">
            <v>12</v>
          </cell>
        </row>
        <row r="713">
          <cell r="AB713">
            <v>0</v>
          </cell>
          <cell r="AN713">
            <v>0</v>
          </cell>
          <cell r="AO713" t="str">
            <v>12</v>
          </cell>
        </row>
        <row r="714">
          <cell r="AB714">
            <v>0</v>
          </cell>
          <cell r="AN714">
            <v>0</v>
          </cell>
          <cell r="AO714" t="str">
            <v>12</v>
          </cell>
        </row>
        <row r="715">
          <cell r="AB715">
            <v>363928.58</v>
          </cell>
          <cell r="AN715">
            <v>418517.87875000009</v>
          </cell>
          <cell r="AO715" t="str">
            <v>12</v>
          </cell>
        </row>
        <row r="716">
          <cell r="AB716">
            <v>0</v>
          </cell>
          <cell r="AN716">
            <v>-8.3333333333333339E-4</v>
          </cell>
          <cell r="AO716" t="str">
            <v>12</v>
          </cell>
        </row>
        <row r="717">
          <cell r="AB717">
            <v>3433896.22</v>
          </cell>
          <cell r="AN717">
            <v>3518336.3049999997</v>
          </cell>
          <cell r="AO717" t="str">
            <v>12</v>
          </cell>
        </row>
        <row r="718">
          <cell r="AB718">
            <v>0</v>
          </cell>
          <cell r="AN718">
            <v>38990.298750000009</v>
          </cell>
          <cell r="AO718" t="str">
            <v>12</v>
          </cell>
        </row>
        <row r="719">
          <cell r="AB719">
            <v>0</v>
          </cell>
          <cell r="AN719">
            <v>375013.89624999999</v>
          </cell>
          <cell r="AO719" t="str">
            <v>12</v>
          </cell>
        </row>
        <row r="720">
          <cell r="AB720">
            <v>0</v>
          </cell>
          <cell r="AN720">
            <v>252932.77000000002</v>
          </cell>
          <cell r="AO720" t="str">
            <v>12</v>
          </cell>
        </row>
        <row r="721">
          <cell r="AB721">
            <v>0</v>
          </cell>
          <cell r="AN721">
            <v>160976.35416666666</v>
          </cell>
          <cell r="AO721" t="str">
            <v>12</v>
          </cell>
        </row>
        <row r="722">
          <cell r="AB722">
            <v>204998.61</v>
          </cell>
          <cell r="AN722">
            <v>451013.74500000005</v>
          </cell>
          <cell r="AO722" t="str">
            <v>12</v>
          </cell>
        </row>
        <row r="723">
          <cell r="AB723">
            <v>51607.44</v>
          </cell>
          <cell r="AN723">
            <v>53357.49</v>
          </cell>
          <cell r="AO723" t="str">
            <v>12</v>
          </cell>
        </row>
        <row r="724">
          <cell r="AB724">
            <v>1246922.58</v>
          </cell>
          <cell r="AN724">
            <v>682048.96750000003</v>
          </cell>
          <cell r="AO724" t="str">
            <v>12</v>
          </cell>
        </row>
        <row r="725">
          <cell r="AB725">
            <v>947558.57</v>
          </cell>
          <cell r="AN725">
            <v>518301.1020833333</v>
          </cell>
          <cell r="AO725" t="str">
            <v>12</v>
          </cell>
        </row>
        <row r="726">
          <cell r="AB726">
            <v>2901380.85</v>
          </cell>
          <cell r="AN726">
            <v>1587014.1762499998</v>
          </cell>
          <cell r="AO726" t="str">
            <v>12</v>
          </cell>
        </row>
        <row r="727">
          <cell r="AB727">
            <v>885498.17</v>
          </cell>
          <cell r="AN727">
            <v>445254.93208333332</v>
          </cell>
          <cell r="AO727" t="str">
            <v>12</v>
          </cell>
        </row>
        <row r="728">
          <cell r="AB728">
            <v>20824.89</v>
          </cell>
          <cell r="AN728">
            <v>11446.592083333331</v>
          </cell>
          <cell r="AO728" t="str">
            <v>12</v>
          </cell>
        </row>
        <row r="729">
          <cell r="AB729">
            <v>48590.85</v>
          </cell>
          <cell r="AN729">
            <v>26708.416249999995</v>
          </cell>
          <cell r="AO729" t="str">
            <v>12</v>
          </cell>
        </row>
        <row r="730">
          <cell r="AB730">
            <v>21683.19</v>
          </cell>
          <cell r="AN730">
            <v>12627.516250000001</v>
          </cell>
          <cell r="AO730" t="str">
            <v>12</v>
          </cell>
        </row>
        <row r="731">
          <cell r="AB731">
            <v>1182021.1399999999</v>
          </cell>
          <cell r="AN731">
            <v>447597.21083333337</v>
          </cell>
          <cell r="AO731" t="str">
            <v>12</v>
          </cell>
        </row>
        <row r="732">
          <cell r="AB732">
            <v>914262.01</v>
          </cell>
          <cell r="AN732">
            <v>349365.44124999997</v>
          </cell>
          <cell r="AO732" t="str">
            <v>12</v>
          </cell>
        </row>
        <row r="733">
          <cell r="AB733">
            <v>131262.21</v>
          </cell>
          <cell r="AN733">
            <v>50144.346249999995</v>
          </cell>
          <cell r="AO733" t="str">
            <v>12</v>
          </cell>
        </row>
        <row r="734">
          <cell r="AB734">
            <v>211343.67</v>
          </cell>
          <cell r="AN734">
            <v>26491.957916666666</v>
          </cell>
          <cell r="AO734" t="str">
            <v>12</v>
          </cell>
        </row>
        <row r="735">
          <cell r="AB735">
            <v>16933402.649999999</v>
          </cell>
          <cell r="AN735">
            <v>2423547.3450000002</v>
          </cell>
          <cell r="AO735">
            <v>65</v>
          </cell>
        </row>
        <row r="736">
          <cell r="AB736">
            <v>-7524234.4400000004</v>
          </cell>
          <cell r="AN736">
            <v>-24274078.705416668</v>
          </cell>
          <cell r="AO736">
            <v>65</v>
          </cell>
        </row>
        <row r="737">
          <cell r="AB737">
            <v>0</v>
          </cell>
          <cell r="AN737">
            <v>0</v>
          </cell>
          <cell r="AO737">
            <v>65</v>
          </cell>
        </row>
        <row r="738">
          <cell r="AB738">
            <v>-16440523.59</v>
          </cell>
          <cell r="AN738">
            <v>-25984664.073333338</v>
          </cell>
          <cell r="AO738">
            <v>65</v>
          </cell>
        </row>
        <row r="739">
          <cell r="AB739">
            <v>135186.18</v>
          </cell>
          <cell r="AN739">
            <v>-949375.49624999997</v>
          </cell>
          <cell r="AO739" t="str">
            <v>65</v>
          </cell>
        </row>
        <row r="740">
          <cell r="AB740">
            <v>119544.02</v>
          </cell>
          <cell r="AN740">
            <v>-29784.801250000008</v>
          </cell>
          <cell r="AO740" t="str">
            <v>65</v>
          </cell>
        </row>
        <row r="741">
          <cell r="AB741">
            <v>0</v>
          </cell>
          <cell r="AN741">
            <v>0</v>
          </cell>
          <cell r="AO741" t="str">
            <v>65b</v>
          </cell>
        </row>
        <row r="742">
          <cell r="AB742">
            <v>5176339752.470005</v>
          </cell>
          <cell r="AN742">
            <v>5231517078.7645855</v>
          </cell>
        </row>
        <row r="744">
          <cell r="AB744">
            <v>-77201680.299999997</v>
          </cell>
          <cell r="AN744">
            <v>-63598251.922916673</v>
          </cell>
          <cell r="AO744" t="str">
            <v>6</v>
          </cell>
        </row>
        <row r="745">
          <cell r="AB745">
            <v>48572715</v>
          </cell>
          <cell r="AN745">
            <v>46778090</v>
          </cell>
          <cell r="AO745" t="str">
            <v>65b</v>
          </cell>
        </row>
        <row r="746">
          <cell r="AB746">
            <v>-1024751.45</v>
          </cell>
          <cell r="AN746">
            <v>-1024751.4499999998</v>
          </cell>
          <cell r="AO746" t="str">
            <v>64</v>
          </cell>
        </row>
        <row r="747">
          <cell r="AB747">
            <v>-459000</v>
          </cell>
          <cell r="AN747">
            <v>-159375</v>
          </cell>
          <cell r="AO747" t="str">
            <v>50/67</v>
          </cell>
        </row>
        <row r="748">
          <cell r="AB748">
            <v>33917.58</v>
          </cell>
          <cell r="AN748">
            <v>40584.246666666681</v>
          </cell>
          <cell r="AO748" t="str">
            <v>22</v>
          </cell>
          <cell r="AP748">
            <v>23</v>
          </cell>
        </row>
        <row r="749">
          <cell r="AB749">
            <v>91427</v>
          </cell>
          <cell r="AN749">
            <v>109010.33333333333</v>
          </cell>
          <cell r="AO749" t="str">
            <v>22</v>
          </cell>
          <cell r="AP749">
            <v>24</v>
          </cell>
        </row>
        <row r="750">
          <cell r="AB750">
            <v>39518432</v>
          </cell>
          <cell r="AN750">
            <v>38608265.333333336</v>
          </cell>
          <cell r="AO750" t="str">
            <v>22</v>
          </cell>
          <cell r="AP750">
            <v>25</v>
          </cell>
        </row>
        <row r="751">
          <cell r="AB751">
            <v>0</v>
          </cell>
          <cell r="AN751">
            <v>0</v>
          </cell>
          <cell r="AO751" t="str">
            <v>6</v>
          </cell>
        </row>
        <row r="752">
          <cell r="AB752">
            <v>-29322000</v>
          </cell>
          <cell r="AN752">
            <v>-23140166.666666668</v>
          </cell>
          <cell r="AO752" t="str">
            <v>66</v>
          </cell>
        </row>
        <row r="753">
          <cell r="AB753">
            <v>2889000</v>
          </cell>
          <cell r="AN753">
            <v>2464458.3333333335</v>
          </cell>
          <cell r="AO753" t="str">
            <v>31/66</v>
          </cell>
          <cell r="AP753">
            <v>26</v>
          </cell>
        </row>
        <row r="754">
          <cell r="AB754">
            <v>1998018</v>
          </cell>
          <cell r="AN754">
            <v>2778226.3333333335</v>
          </cell>
          <cell r="AO754" t="str">
            <v>48</v>
          </cell>
        </row>
        <row r="755">
          <cell r="AB755">
            <v>2718000</v>
          </cell>
          <cell r="AN755">
            <v>2151750</v>
          </cell>
          <cell r="AO755" t="str">
            <v>48</v>
          </cell>
        </row>
        <row r="756">
          <cell r="AB756">
            <v>205589</v>
          </cell>
          <cell r="AN756">
            <v>712499.41666666663</v>
          </cell>
          <cell r="AO756" t="str">
            <v>50/67</v>
          </cell>
        </row>
        <row r="757">
          <cell r="AB757">
            <v>4822933</v>
          </cell>
          <cell r="AN757">
            <v>3574838.4166666665</v>
          </cell>
          <cell r="AO757" t="str">
            <v>50/67</v>
          </cell>
        </row>
        <row r="758">
          <cell r="AB758">
            <v>10483</v>
          </cell>
          <cell r="AN758">
            <v>84153.75</v>
          </cell>
          <cell r="AO758" t="str">
            <v>50/67</v>
          </cell>
        </row>
        <row r="759">
          <cell r="AB759">
            <v>49000</v>
          </cell>
          <cell r="AN759">
            <v>49000</v>
          </cell>
          <cell r="AO759" t="str">
            <v>48</v>
          </cell>
        </row>
        <row r="760">
          <cell r="AB760">
            <v>-236000</v>
          </cell>
          <cell r="AN760">
            <v>-220833.33333333334</v>
          </cell>
          <cell r="AO760" t="str">
            <v>48</v>
          </cell>
        </row>
        <row r="761">
          <cell r="AB761">
            <v>0</v>
          </cell>
          <cell r="AN761">
            <v>0</v>
          </cell>
          <cell r="AO761" t="str">
            <v>22</v>
          </cell>
          <cell r="AP761">
            <v>27</v>
          </cell>
        </row>
        <row r="762">
          <cell r="AB762">
            <v>2070000</v>
          </cell>
          <cell r="AN762">
            <v>2116416.6666666665</v>
          </cell>
        </row>
        <row r="763">
          <cell r="AB763">
            <v>365575</v>
          </cell>
          <cell r="AN763">
            <v>340907.29166666669</v>
          </cell>
          <cell r="AO763" t="str">
            <v>50/67</v>
          </cell>
        </row>
        <row r="764">
          <cell r="AB764">
            <v>455000</v>
          </cell>
          <cell r="AN764">
            <v>455000</v>
          </cell>
          <cell r="AO764" t="str">
            <v>50/67</v>
          </cell>
        </row>
        <row r="765">
          <cell r="AB765">
            <v>960000</v>
          </cell>
          <cell r="AN765">
            <v>1027500</v>
          </cell>
        </row>
        <row r="766">
          <cell r="AB766">
            <v>1259000</v>
          </cell>
          <cell r="AN766">
            <v>1259000</v>
          </cell>
        </row>
        <row r="767">
          <cell r="AB767">
            <v>0</v>
          </cell>
          <cell r="AN767">
            <v>0</v>
          </cell>
        </row>
        <row r="768">
          <cell r="AB768">
            <v>6917206</v>
          </cell>
          <cell r="AN768">
            <v>5937363.916666667</v>
          </cell>
        </row>
        <row r="769">
          <cell r="AB769">
            <v>0</v>
          </cell>
          <cell r="AN769">
            <v>0</v>
          </cell>
        </row>
        <row r="770">
          <cell r="AB770">
            <v>2854228</v>
          </cell>
          <cell r="AN770">
            <v>2331884.375</v>
          </cell>
          <cell r="AO770" t="str">
            <v>48</v>
          </cell>
        </row>
        <row r="771">
          <cell r="AB771">
            <v>2458000</v>
          </cell>
          <cell r="AN771">
            <v>2458000</v>
          </cell>
          <cell r="AO771" t="str">
            <v>65a</v>
          </cell>
        </row>
        <row r="772">
          <cell r="AB772">
            <v>1553352</v>
          </cell>
          <cell r="AN772">
            <v>1362685.3333333333</v>
          </cell>
        </row>
        <row r="773">
          <cell r="AB773">
            <v>863861</v>
          </cell>
          <cell r="AN773">
            <v>1768056.625</v>
          </cell>
        </row>
        <row r="774">
          <cell r="AB774">
            <v>0</v>
          </cell>
          <cell r="AN774">
            <v>0</v>
          </cell>
        </row>
        <row r="775">
          <cell r="AB775">
            <v>21000</v>
          </cell>
          <cell r="AN775">
            <v>19583.333333333332</v>
          </cell>
          <cell r="AO775" t="str">
            <v>50/67</v>
          </cell>
        </row>
        <row r="776">
          <cell r="AB776">
            <v>0</v>
          </cell>
          <cell r="AN776">
            <v>0</v>
          </cell>
        </row>
        <row r="777">
          <cell r="AB777">
            <v>159437</v>
          </cell>
          <cell r="AN777">
            <v>159437</v>
          </cell>
          <cell r="AO777" t="str">
            <v>48</v>
          </cell>
        </row>
        <row r="778">
          <cell r="AB778">
            <v>1080000</v>
          </cell>
          <cell r="AN778">
            <v>854750</v>
          </cell>
        </row>
        <row r="779">
          <cell r="AB779">
            <v>-7000</v>
          </cell>
          <cell r="AN779">
            <v>-7000</v>
          </cell>
        </row>
        <row r="780">
          <cell r="AB780">
            <v>0</v>
          </cell>
          <cell r="AN780">
            <v>0</v>
          </cell>
          <cell r="AO780" t="str">
            <v>41</v>
          </cell>
        </row>
        <row r="781">
          <cell r="AB781">
            <v>12777000</v>
          </cell>
          <cell r="AN781">
            <v>12777000</v>
          </cell>
        </row>
        <row r="782">
          <cell r="AB782">
            <v>1044000</v>
          </cell>
          <cell r="AN782">
            <v>1044000</v>
          </cell>
        </row>
        <row r="783">
          <cell r="AB783">
            <v>5292000</v>
          </cell>
          <cell r="AN783">
            <v>5298375</v>
          </cell>
          <cell r="AO783" t="str">
            <v>50/67</v>
          </cell>
        </row>
        <row r="784">
          <cell r="AB784">
            <v>1074914</v>
          </cell>
          <cell r="AN784">
            <v>3404125.4583333335</v>
          </cell>
          <cell r="AO784" t="str">
            <v>50/67</v>
          </cell>
        </row>
        <row r="785">
          <cell r="AB785">
            <v>138097</v>
          </cell>
          <cell r="AN785">
            <v>59302.541666666664</v>
          </cell>
        </row>
        <row r="786">
          <cell r="AB786">
            <v>448000</v>
          </cell>
          <cell r="AN786">
            <v>726875</v>
          </cell>
        </row>
        <row r="787">
          <cell r="AB787">
            <v>550000</v>
          </cell>
          <cell r="AN787">
            <v>22916.666666666668</v>
          </cell>
        </row>
        <row r="788">
          <cell r="AB788">
            <v>700000</v>
          </cell>
          <cell r="AN788">
            <v>29166.666666666668</v>
          </cell>
        </row>
        <row r="789">
          <cell r="AB789">
            <v>-859037900</v>
          </cell>
          <cell r="AN789">
            <v>-859037900</v>
          </cell>
          <cell r="AO789" t="str">
            <v>2</v>
          </cell>
        </row>
        <row r="790">
          <cell r="AB790">
            <v>-60000000</v>
          </cell>
          <cell r="AN790">
            <v>-60000000</v>
          </cell>
          <cell r="AO790" t="str">
            <v>3</v>
          </cell>
        </row>
        <row r="791">
          <cell r="AB791">
            <v>0</v>
          </cell>
          <cell r="AN791">
            <v>0</v>
          </cell>
          <cell r="AO791" t="str">
            <v>3</v>
          </cell>
        </row>
        <row r="792">
          <cell r="AB792">
            <v>-431100</v>
          </cell>
          <cell r="AN792">
            <v>-431100</v>
          </cell>
          <cell r="AO792" t="str">
            <v>3</v>
          </cell>
        </row>
        <row r="793">
          <cell r="AB793">
            <v>-1458300</v>
          </cell>
          <cell r="AN793">
            <v>-1470487.5</v>
          </cell>
          <cell r="AO793" t="str">
            <v>3</v>
          </cell>
        </row>
        <row r="794">
          <cell r="AB794">
            <v>0</v>
          </cell>
          <cell r="AN794">
            <v>-32343750</v>
          </cell>
          <cell r="AO794" t="str">
            <v>3</v>
          </cell>
        </row>
        <row r="795">
          <cell r="AB795">
            <v>-80250000</v>
          </cell>
          <cell r="AN795">
            <v>-87656250</v>
          </cell>
          <cell r="AO795" t="str">
            <v>3</v>
          </cell>
        </row>
        <row r="796">
          <cell r="AB796">
            <v>-200000000</v>
          </cell>
          <cell r="AN796">
            <v>-200000000</v>
          </cell>
          <cell r="AO796" t="str">
            <v>3</v>
          </cell>
        </row>
        <row r="797">
          <cell r="AB797">
            <v>-122847945.22</v>
          </cell>
          <cell r="AN797">
            <v>-122847945.22000001</v>
          </cell>
          <cell r="AO797" t="str">
            <v>4</v>
          </cell>
        </row>
        <row r="798">
          <cell r="AB798">
            <v>-338395484.31</v>
          </cell>
          <cell r="AN798">
            <v>-338395484.31</v>
          </cell>
          <cell r="AO798" t="str">
            <v>4</v>
          </cell>
        </row>
        <row r="799">
          <cell r="AB799">
            <v>-16901820.34</v>
          </cell>
          <cell r="AN799">
            <v>-16901820.34</v>
          </cell>
          <cell r="AO799" t="str">
            <v>4</v>
          </cell>
        </row>
        <row r="800">
          <cell r="AB800">
            <v>-337.5</v>
          </cell>
          <cell r="AN800">
            <v>-154.6875</v>
          </cell>
          <cell r="AO800" t="str">
            <v>4</v>
          </cell>
        </row>
        <row r="801">
          <cell r="AB801">
            <v>-32191469.550000001</v>
          </cell>
          <cell r="AN801">
            <v>-16050268.320000002</v>
          </cell>
          <cell r="AO801" t="str">
            <v>4</v>
          </cell>
        </row>
        <row r="802">
          <cell r="AB802">
            <v>0</v>
          </cell>
          <cell r="AN802">
            <v>-256594.16666666666</v>
          </cell>
          <cell r="AO802" t="str">
            <v>41</v>
          </cell>
        </row>
        <row r="803">
          <cell r="AB803">
            <v>0</v>
          </cell>
          <cell r="AN803">
            <v>-4329698.958333333</v>
          </cell>
          <cell r="AO803" t="str">
            <v>41</v>
          </cell>
        </row>
        <row r="804">
          <cell r="AB804">
            <v>0</v>
          </cell>
          <cell r="AN804">
            <v>5697865.416666667</v>
          </cell>
          <cell r="AO804" t="str">
            <v>41</v>
          </cell>
        </row>
        <row r="805">
          <cell r="AB805">
            <v>0</v>
          </cell>
          <cell r="AN805">
            <v>10479064.791666666</v>
          </cell>
          <cell r="AO805" t="str">
            <v>41</v>
          </cell>
        </row>
        <row r="806">
          <cell r="AB806">
            <v>0</v>
          </cell>
          <cell r="AN806">
            <v>1072536.875</v>
          </cell>
          <cell r="AO806" t="str">
            <v>41</v>
          </cell>
        </row>
        <row r="807">
          <cell r="AB807">
            <v>0</v>
          </cell>
          <cell r="AN807">
            <v>-13481340.833333334</v>
          </cell>
          <cell r="AO807" t="str">
            <v>41</v>
          </cell>
        </row>
        <row r="808">
          <cell r="AB808">
            <v>2148854.7200000002</v>
          </cell>
          <cell r="AN808">
            <v>2148854.7199999997</v>
          </cell>
          <cell r="AO808" t="str">
            <v>4</v>
          </cell>
        </row>
        <row r="809">
          <cell r="AB809">
            <v>1650848.74</v>
          </cell>
          <cell r="AN809">
            <v>1650848.74</v>
          </cell>
          <cell r="AO809" t="str">
            <v>4</v>
          </cell>
        </row>
        <row r="810">
          <cell r="AB810">
            <v>4985024.68</v>
          </cell>
          <cell r="AN810">
            <v>4985024.68</v>
          </cell>
          <cell r="AO810" t="str">
            <v>4</v>
          </cell>
        </row>
        <row r="811">
          <cell r="AB811">
            <v>786587.56</v>
          </cell>
          <cell r="AN811">
            <v>786587.56000000017</v>
          </cell>
          <cell r="AO811" t="str">
            <v>4</v>
          </cell>
        </row>
        <row r="812">
          <cell r="AB812">
            <v>-5370574</v>
          </cell>
          <cell r="AN812">
            <v>-5312805.458333333</v>
          </cell>
          <cell r="AO812" t="str">
            <v>6</v>
          </cell>
        </row>
        <row r="813">
          <cell r="AB813">
            <v>-790188</v>
          </cell>
          <cell r="AN813">
            <v>-780108.83333333337</v>
          </cell>
          <cell r="AO813" t="str">
            <v>6</v>
          </cell>
        </row>
        <row r="814">
          <cell r="AB814">
            <v>0</v>
          </cell>
          <cell r="AN814">
            <v>0</v>
          </cell>
          <cell r="AO814" t="str">
            <v>6</v>
          </cell>
        </row>
        <row r="815">
          <cell r="AB815">
            <v>0</v>
          </cell>
          <cell r="AN815">
            <v>0</v>
          </cell>
          <cell r="AO815" t="str">
            <v>41</v>
          </cell>
        </row>
        <row r="816">
          <cell r="AB816">
            <v>-103974220.56</v>
          </cell>
          <cell r="AN816">
            <v>-108063850.17208336</v>
          </cell>
          <cell r="AO816" t="str">
            <v>6</v>
          </cell>
        </row>
        <row r="817">
          <cell r="AB817">
            <v>77562549.519999996</v>
          </cell>
          <cell r="AN817">
            <v>77562549.519999996</v>
          </cell>
          <cell r="AO817" t="str">
            <v>6</v>
          </cell>
        </row>
        <row r="818">
          <cell r="AB818">
            <v>1755001.25</v>
          </cell>
          <cell r="AN818">
            <v>1755001.25</v>
          </cell>
          <cell r="AO818" t="str">
            <v>6</v>
          </cell>
        </row>
        <row r="819">
          <cell r="AB819">
            <v>1471103.62</v>
          </cell>
          <cell r="AN819">
            <v>1471103.6200000003</v>
          </cell>
          <cell r="AO819" t="str">
            <v>6</v>
          </cell>
        </row>
        <row r="820">
          <cell r="AB820">
            <v>16359946.109999999</v>
          </cell>
          <cell r="AN820">
            <v>16359946.110000005</v>
          </cell>
          <cell r="AO820" t="str">
            <v>6</v>
          </cell>
        </row>
        <row r="821">
          <cell r="AB821">
            <v>-1676293.6</v>
          </cell>
          <cell r="AN821">
            <v>-1676293.5999999999</v>
          </cell>
          <cell r="AO821" t="str">
            <v>6</v>
          </cell>
        </row>
        <row r="822">
          <cell r="AB822">
            <v>-79330806.810000002</v>
          </cell>
          <cell r="AN822">
            <v>-75442765.768333316</v>
          </cell>
          <cell r="AO822" t="str">
            <v>6</v>
          </cell>
        </row>
        <row r="823">
          <cell r="AB823">
            <v>27022509.050000001</v>
          </cell>
          <cell r="AN823">
            <v>26661328.412083339</v>
          </cell>
          <cell r="AO823" t="str">
            <v>6</v>
          </cell>
        </row>
        <row r="824">
          <cell r="AB824">
            <v>0</v>
          </cell>
          <cell r="AN824">
            <v>0</v>
          </cell>
          <cell r="AO824" t="str">
            <v>6</v>
          </cell>
        </row>
        <row r="825">
          <cell r="AB825">
            <v>0</v>
          </cell>
          <cell r="AN825">
            <v>0</v>
          </cell>
          <cell r="AO825" t="str">
            <v>6</v>
          </cell>
        </row>
        <row r="826">
          <cell r="AB826">
            <v>0</v>
          </cell>
          <cell r="AN826">
            <v>1229050.6666666667</v>
          </cell>
          <cell r="AO826" t="str">
            <v>6</v>
          </cell>
        </row>
        <row r="827">
          <cell r="AB827">
            <v>0</v>
          </cell>
          <cell r="AN827">
            <v>352289.20833333331</v>
          </cell>
          <cell r="AO827" t="str">
            <v>6</v>
          </cell>
        </row>
        <row r="828">
          <cell r="AB828">
            <v>0</v>
          </cell>
          <cell r="AN828">
            <v>2304566.4775</v>
          </cell>
          <cell r="AO828" t="str">
            <v>6</v>
          </cell>
        </row>
        <row r="829">
          <cell r="AB829">
            <v>-20782555</v>
          </cell>
          <cell r="AN829">
            <v>-16452856.041666666</v>
          </cell>
          <cell r="AO829" t="str">
            <v>41</v>
          </cell>
        </row>
        <row r="830">
          <cell r="AB830">
            <v>20564836</v>
          </cell>
          <cell r="AN830">
            <v>18855320.916666668</v>
          </cell>
          <cell r="AO830" t="str">
            <v>41</v>
          </cell>
        </row>
        <row r="831">
          <cell r="AB831">
            <v>46647134</v>
          </cell>
          <cell r="AN831">
            <v>38816175.083333336</v>
          </cell>
          <cell r="AO831" t="str">
            <v>41</v>
          </cell>
        </row>
        <row r="832">
          <cell r="AB832">
            <v>-59636660</v>
          </cell>
          <cell r="AN832">
            <v>-50294894.083333336</v>
          </cell>
          <cell r="AO832" t="str">
            <v>41</v>
          </cell>
        </row>
        <row r="833">
          <cell r="AB833">
            <v>0</v>
          </cell>
          <cell r="AN833">
            <v>-770363.5</v>
          </cell>
          <cell r="AO833" t="str">
            <v>41</v>
          </cell>
        </row>
        <row r="834">
          <cell r="AB834">
            <v>7246000</v>
          </cell>
          <cell r="AN834">
            <v>5736416.666666667</v>
          </cell>
          <cell r="AO834" t="str">
            <v>41</v>
          </cell>
        </row>
        <row r="835">
          <cell r="AB835">
            <v>0</v>
          </cell>
          <cell r="AN835">
            <v>0</v>
          </cell>
          <cell r="AO835" t="str">
            <v>8</v>
          </cell>
        </row>
        <row r="836">
          <cell r="AB836">
            <v>-25000000</v>
          </cell>
          <cell r="AN836">
            <v>-25000000</v>
          </cell>
          <cell r="AO836" t="str">
            <v>8</v>
          </cell>
        </row>
        <row r="837">
          <cell r="AB837">
            <v>0</v>
          </cell>
          <cell r="AN837">
            <v>0</v>
          </cell>
          <cell r="AO837" t="str">
            <v>8</v>
          </cell>
        </row>
        <row r="838">
          <cell r="AB838">
            <v>0</v>
          </cell>
          <cell r="AN838">
            <v>0</v>
          </cell>
          <cell r="AO838" t="str">
            <v>8</v>
          </cell>
        </row>
        <row r="839">
          <cell r="AB839">
            <v>0</v>
          </cell>
          <cell r="AN839">
            <v>-12604166.666666666</v>
          </cell>
          <cell r="AO839" t="str">
            <v>8</v>
          </cell>
        </row>
        <row r="840">
          <cell r="AB840">
            <v>0</v>
          </cell>
          <cell r="AN840">
            <v>0</v>
          </cell>
          <cell r="AO840" t="str">
            <v>8</v>
          </cell>
        </row>
        <row r="841">
          <cell r="AB841">
            <v>0</v>
          </cell>
          <cell r="AN841">
            <v>-10725000</v>
          </cell>
          <cell r="AO841" t="str">
            <v>8</v>
          </cell>
        </row>
        <row r="842">
          <cell r="AB842">
            <v>0</v>
          </cell>
          <cell r="AN842">
            <v>0</v>
          </cell>
          <cell r="AO842" t="str">
            <v>8</v>
          </cell>
        </row>
        <row r="843">
          <cell r="AB843">
            <v>0</v>
          </cell>
          <cell r="AN843">
            <v>-40104166.666666664</v>
          </cell>
          <cell r="AO843" t="str">
            <v>8</v>
          </cell>
        </row>
        <row r="844">
          <cell r="AB844">
            <v>0</v>
          </cell>
          <cell r="AN844">
            <v>0</v>
          </cell>
          <cell r="AO844" t="str">
            <v>8</v>
          </cell>
        </row>
        <row r="845">
          <cell r="AB845">
            <v>0</v>
          </cell>
          <cell r="AN845">
            <v>-12707500</v>
          </cell>
          <cell r="AO845" t="str">
            <v>8</v>
          </cell>
        </row>
        <row r="846">
          <cell r="AB846">
            <v>0</v>
          </cell>
          <cell r="AN846">
            <v>-1375000</v>
          </cell>
          <cell r="AO846" t="str">
            <v>8</v>
          </cell>
        </row>
        <row r="847">
          <cell r="AB847">
            <v>0</v>
          </cell>
          <cell r="AN847">
            <v>-3208333.3333333335</v>
          </cell>
          <cell r="AO847" t="str">
            <v>8</v>
          </cell>
        </row>
        <row r="848">
          <cell r="AB848">
            <v>0</v>
          </cell>
          <cell r="AN848">
            <v>0</v>
          </cell>
          <cell r="AO848" t="str">
            <v>8</v>
          </cell>
        </row>
        <row r="849">
          <cell r="AB849">
            <v>0</v>
          </cell>
          <cell r="AN849">
            <v>-15625000</v>
          </cell>
          <cell r="AO849" t="str">
            <v>8</v>
          </cell>
        </row>
        <row r="850">
          <cell r="AB850">
            <v>0</v>
          </cell>
          <cell r="AN850">
            <v>-1312500</v>
          </cell>
          <cell r="AO850" t="str">
            <v>8</v>
          </cell>
        </row>
        <row r="851">
          <cell r="AB851">
            <v>-3500000</v>
          </cell>
          <cell r="AN851">
            <v>-3500000</v>
          </cell>
          <cell r="AO851" t="str">
            <v>8</v>
          </cell>
        </row>
        <row r="852">
          <cell r="AB852">
            <v>0</v>
          </cell>
          <cell r="AN852">
            <v>-4375000</v>
          </cell>
          <cell r="AO852" t="str">
            <v>8</v>
          </cell>
        </row>
        <row r="853">
          <cell r="AB853">
            <v>0</v>
          </cell>
          <cell r="AN853">
            <v>-1312500</v>
          </cell>
          <cell r="AO853" t="str">
            <v>8</v>
          </cell>
        </row>
        <row r="854">
          <cell r="AB854">
            <v>-3000000</v>
          </cell>
          <cell r="AN854">
            <v>-3000000</v>
          </cell>
          <cell r="AO854" t="str">
            <v>8</v>
          </cell>
        </row>
        <row r="855">
          <cell r="AB855">
            <v>0</v>
          </cell>
          <cell r="AN855">
            <v>-17500000</v>
          </cell>
          <cell r="AO855" t="str">
            <v>8</v>
          </cell>
        </row>
        <row r="856">
          <cell r="AB856">
            <v>-1000000</v>
          </cell>
          <cell r="AN856">
            <v>-1000000</v>
          </cell>
          <cell r="AO856" t="str">
            <v>8</v>
          </cell>
        </row>
        <row r="857">
          <cell r="AB857">
            <v>0</v>
          </cell>
          <cell r="AN857">
            <v>-2625000</v>
          </cell>
          <cell r="AO857" t="str">
            <v>8</v>
          </cell>
        </row>
        <row r="858">
          <cell r="AB858">
            <v>-8500000</v>
          </cell>
          <cell r="AN858">
            <v>-8500000</v>
          </cell>
          <cell r="AO858" t="str">
            <v>8</v>
          </cell>
        </row>
        <row r="859">
          <cell r="AB859">
            <v>-10000000</v>
          </cell>
          <cell r="AN859">
            <v>-10000000</v>
          </cell>
          <cell r="AO859" t="str">
            <v>8</v>
          </cell>
        </row>
        <row r="860">
          <cell r="AB860">
            <v>-10000000</v>
          </cell>
          <cell r="AN860">
            <v>-10000000</v>
          </cell>
          <cell r="AO860" t="str">
            <v>8</v>
          </cell>
        </row>
        <row r="861">
          <cell r="AB861">
            <v>-8000000</v>
          </cell>
          <cell r="AN861">
            <v>-8000000</v>
          </cell>
          <cell r="AO861" t="str">
            <v>8</v>
          </cell>
        </row>
        <row r="862">
          <cell r="AB862">
            <v>-3000000</v>
          </cell>
          <cell r="AN862">
            <v>-3000000</v>
          </cell>
          <cell r="AO862" t="str">
            <v>8</v>
          </cell>
        </row>
        <row r="863">
          <cell r="AB863">
            <v>-20000000</v>
          </cell>
          <cell r="AN863">
            <v>-20000000</v>
          </cell>
          <cell r="AO863" t="str">
            <v>8</v>
          </cell>
        </row>
        <row r="864">
          <cell r="AB864">
            <v>-20000000</v>
          </cell>
          <cell r="AN864">
            <v>-20000000</v>
          </cell>
          <cell r="AO864" t="str">
            <v>8</v>
          </cell>
        </row>
        <row r="865">
          <cell r="AB865">
            <v>-5000000</v>
          </cell>
          <cell r="AN865">
            <v>-5000000</v>
          </cell>
          <cell r="AO865" t="str">
            <v>8</v>
          </cell>
        </row>
        <row r="866">
          <cell r="AB866">
            <v>-7000000</v>
          </cell>
          <cell r="AN866">
            <v>-7000000</v>
          </cell>
          <cell r="AO866" t="str">
            <v>8</v>
          </cell>
        </row>
        <row r="867">
          <cell r="AB867">
            <v>-10000000</v>
          </cell>
          <cell r="AN867">
            <v>-10000000</v>
          </cell>
          <cell r="AO867" t="str">
            <v>8</v>
          </cell>
        </row>
        <row r="868">
          <cell r="AB868">
            <v>-2000000</v>
          </cell>
          <cell r="AN868">
            <v>-2000000</v>
          </cell>
          <cell r="AO868" t="str">
            <v>8</v>
          </cell>
        </row>
        <row r="869">
          <cell r="AB869">
            <v>-3000000</v>
          </cell>
          <cell r="AN869">
            <v>-3000000</v>
          </cell>
          <cell r="AO869" t="str">
            <v>8</v>
          </cell>
        </row>
        <row r="870">
          <cell r="AB870">
            <v>-5000000</v>
          </cell>
          <cell r="AN870">
            <v>-5000000</v>
          </cell>
          <cell r="AO870" t="str">
            <v>8</v>
          </cell>
        </row>
        <row r="871">
          <cell r="AB871">
            <v>-15000000</v>
          </cell>
          <cell r="AN871">
            <v>-15000000</v>
          </cell>
          <cell r="AO871" t="str">
            <v>8</v>
          </cell>
        </row>
        <row r="872">
          <cell r="AB872">
            <v>-10000000</v>
          </cell>
          <cell r="AN872">
            <v>-10000000</v>
          </cell>
          <cell r="AO872" t="str">
            <v>8</v>
          </cell>
        </row>
        <row r="873">
          <cell r="AB873">
            <v>-2000000</v>
          </cell>
          <cell r="AN873">
            <v>-2000000</v>
          </cell>
          <cell r="AO873" t="str">
            <v>8</v>
          </cell>
        </row>
        <row r="874">
          <cell r="AB874">
            <v>-25000000</v>
          </cell>
          <cell r="AN874">
            <v>-25000000</v>
          </cell>
          <cell r="AO874" t="str">
            <v>8</v>
          </cell>
        </row>
        <row r="875">
          <cell r="AB875">
            <v>-100000000</v>
          </cell>
          <cell r="AN875">
            <v>-100000000</v>
          </cell>
          <cell r="AO875" t="str">
            <v>8</v>
          </cell>
        </row>
        <row r="876">
          <cell r="AB876">
            <v>0</v>
          </cell>
          <cell r="AN876">
            <v>-3125000</v>
          </cell>
          <cell r="AO876" t="str">
            <v>8</v>
          </cell>
        </row>
        <row r="877">
          <cell r="AB877">
            <v>0</v>
          </cell>
          <cell r="AN877">
            <v>-4583333.333333333</v>
          </cell>
          <cell r="AO877" t="str">
            <v>8</v>
          </cell>
        </row>
        <row r="878">
          <cell r="AB878">
            <v>0</v>
          </cell>
          <cell r="AN878">
            <v>0</v>
          </cell>
          <cell r="AO878" t="str">
            <v>8</v>
          </cell>
        </row>
        <row r="879">
          <cell r="AB879">
            <v>-46000000</v>
          </cell>
          <cell r="AN879">
            <v>-46000000</v>
          </cell>
          <cell r="AO879" t="str">
            <v>8</v>
          </cell>
        </row>
        <row r="880">
          <cell r="AB880">
            <v>0</v>
          </cell>
          <cell r="AN880">
            <v>0</v>
          </cell>
          <cell r="AO880" t="str">
            <v>8</v>
          </cell>
        </row>
        <row r="881">
          <cell r="AB881">
            <v>0</v>
          </cell>
          <cell r="AN881">
            <v>0</v>
          </cell>
          <cell r="AO881" t="str">
            <v>8</v>
          </cell>
        </row>
        <row r="882">
          <cell r="AB882">
            <v>0</v>
          </cell>
          <cell r="AN882">
            <v>0</v>
          </cell>
          <cell r="AO882" t="str">
            <v>8</v>
          </cell>
        </row>
        <row r="883">
          <cell r="AB883">
            <v>0</v>
          </cell>
          <cell r="AN883">
            <v>0</v>
          </cell>
          <cell r="AO883" t="str">
            <v>8</v>
          </cell>
        </row>
        <row r="884">
          <cell r="AB884">
            <v>0</v>
          </cell>
          <cell r="AN884">
            <v>0</v>
          </cell>
          <cell r="AO884" t="str">
            <v>8</v>
          </cell>
        </row>
        <row r="885">
          <cell r="AB885">
            <v>0</v>
          </cell>
          <cell r="AN885">
            <v>0</v>
          </cell>
          <cell r="AO885" t="str">
            <v>8</v>
          </cell>
        </row>
        <row r="886">
          <cell r="AB886">
            <v>0</v>
          </cell>
          <cell r="AN886">
            <v>-5208333.333333333</v>
          </cell>
          <cell r="AO886" t="str">
            <v>8</v>
          </cell>
        </row>
        <row r="887">
          <cell r="AB887">
            <v>-50000000</v>
          </cell>
          <cell r="AN887">
            <v>-50000000</v>
          </cell>
          <cell r="AO887" t="str">
            <v>8</v>
          </cell>
        </row>
        <row r="888">
          <cell r="AB888">
            <v>0</v>
          </cell>
          <cell r="AN888">
            <v>-18750000</v>
          </cell>
          <cell r="AO888" t="str">
            <v>8</v>
          </cell>
        </row>
        <row r="889">
          <cell r="AB889">
            <v>0</v>
          </cell>
          <cell r="AN889">
            <v>0</v>
          </cell>
          <cell r="AO889" t="str">
            <v>8</v>
          </cell>
        </row>
        <row r="890">
          <cell r="AB890">
            <v>0</v>
          </cell>
          <cell r="AN890">
            <v>-11250000</v>
          </cell>
          <cell r="AO890" t="str">
            <v>8</v>
          </cell>
        </row>
        <row r="891">
          <cell r="AB891">
            <v>-3000000</v>
          </cell>
          <cell r="AN891">
            <v>-3000000</v>
          </cell>
          <cell r="AO891" t="str">
            <v>8</v>
          </cell>
        </row>
        <row r="892">
          <cell r="AB892">
            <v>-11000000</v>
          </cell>
          <cell r="AN892">
            <v>-11000000</v>
          </cell>
          <cell r="AO892" t="str">
            <v>8</v>
          </cell>
        </row>
        <row r="893">
          <cell r="AB893">
            <v>-7967792.54</v>
          </cell>
          <cell r="AN893">
            <v>-1659956.7791666668</v>
          </cell>
          <cell r="AO893" t="str">
            <v xml:space="preserve"> </v>
          </cell>
          <cell r="AP893" t="str">
            <v>39</v>
          </cell>
        </row>
        <row r="894">
          <cell r="AB894">
            <v>-55000000</v>
          </cell>
          <cell r="AN894">
            <v>-55000000</v>
          </cell>
          <cell r="AO894" t="str">
            <v>8</v>
          </cell>
        </row>
        <row r="895">
          <cell r="AB895">
            <v>-30000000</v>
          </cell>
          <cell r="AN895">
            <v>-30000000</v>
          </cell>
          <cell r="AO895" t="str">
            <v>8</v>
          </cell>
        </row>
        <row r="896">
          <cell r="AB896">
            <v>-300000000</v>
          </cell>
          <cell r="AN896">
            <v>-300000000</v>
          </cell>
          <cell r="AO896" t="str">
            <v>8</v>
          </cell>
        </row>
        <row r="897">
          <cell r="AB897">
            <v>-200000000</v>
          </cell>
          <cell r="AN897">
            <v>-200000000</v>
          </cell>
          <cell r="AO897" t="str">
            <v>8</v>
          </cell>
        </row>
        <row r="898">
          <cell r="AB898">
            <v>-150000000</v>
          </cell>
          <cell r="AN898">
            <v>-150000000</v>
          </cell>
          <cell r="AO898" t="str">
            <v>8</v>
          </cell>
        </row>
        <row r="899">
          <cell r="AB899">
            <v>-100000000</v>
          </cell>
          <cell r="AN899">
            <v>-100000000</v>
          </cell>
          <cell r="AO899" t="str">
            <v>8</v>
          </cell>
        </row>
        <row r="900">
          <cell r="AB900">
            <v>-225000000</v>
          </cell>
          <cell r="AN900">
            <v>-225000000</v>
          </cell>
          <cell r="AO900" t="str">
            <v>8</v>
          </cell>
        </row>
        <row r="901">
          <cell r="AB901">
            <v>-25000000</v>
          </cell>
          <cell r="AN901">
            <v>-25000000</v>
          </cell>
          <cell r="AO901" t="str">
            <v>8</v>
          </cell>
        </row>
        <row r="902">
          <cell r="AB902">
            <v>-260000000</v>
          </cell>
          <cell r="AN902">
            <v>-260000000</v>
          </cell>
          <cell r="AO902" t="str">
            <v>8</v>
          </cell>
        </row>
        <row r="903">
          <cell r="AB903">
            <v>-40000000</v>
          </cell>
          <cell r="AN903">
            <v>-40000000</v>
          </cell>
          <cell r="AO903" t="str">
            <v>8</v>
          </cell>
        </row>
        <row r="904">
          <cell r="AB904">
            <v>-138460000</v>
          </cell>
          <cell r="AN904">
            <v>-74999166.666666672</v>
          </cell>
          <cell r="AO904" t="str">
            <v>8</v>
          </cell>
        </row>
        <row r="905">
          <cell r="AB905">
            <v>-23400000</v>
          </cell>
          <cell r="AN905">
            <v>-12675000</v>
          </cell>
          <cell r="AO905" t="str">
            <v>8</v>
          </cell>
        </row>
        <row r="906">
          <cell r="AB906">
            <v>-150000000</v>
          </cell>
          <cell r="AN906">
            <v>-43750000</v>
          </cell>
          <cell r="AO906" t="str">
            <v>8</v>
          </cell>
        </row>
        <row r="907">
          <cell r="AB907">
            <v>0</v>
          </cell>
          <cell r="AN907">
            <v>0</v>
          </cell>
          <cell r="AO907" t="str">
            <v>9</v>
          </cell>
        </row>
        <row r="908">
          <cell r="AB908">
            <v>0</v>
          </cell>
          <cell r="AN908">
            <v>0</v>
          </cell>
          <cell r="AO908" t="str">
            <v>8</v>
          </cell>
        </row>
        <row r="909">
          <cell r="AB909">
            <v>0</v>
          </cell>
          <cell r="AN909">
            <v>0</v>
          </cell>
          <cell r="AO909" t="str">
            <v>8</v>
          </cell>
        </row>
        <row r="910">
          <cell r="AB910">
            <v>0</v>
          </cell>
          <cell r="AN910">
            <v>0</v>
          </cell>
          <cell r="AO910" t="str">
            <v>8</v>
          </cell>
        </row>
        <row r="911">
          <cell r="AB911">
            <v>0</v>
          </cell>
          <cell r="AN911">
            <v>0</v>
          </cell>
          <cell r="AO911" t="str">
            <v>8</v>
          </cell>
        </row>
        <row r="912">
          <cell r="AB912">
            <v>0</v>
          </cell>
          <cell r="AN912">
            <v>0</v>
          </cell>
          <cell r="AO912" t="str">
            <v>8</v>
          </cell>
        </row>
        <row r="913">
          <cell r="AB913">
            <v>0</v>
          </cell>
          <cell r="AN913">
            <v>47.023333333333333</v>
          </cell>
          <cell r="AO913" t="str">
            <v>8</v>
          </cell>
        </row>
        <row r="914">
          <cell r="AB914">
            <v>16907.330000000002</v>
          </cell>
          <cell r="AN914">
            <v>24153.349999999995</v>
          </cell>
          <cell r="AO914" t="str">
            <v>8</v>
          </cell>
        </row>
        <row r="915">
          <cell r="AB915">
            <v>-1125000</v>
          </cell>
          <cell r="AN915">
            <v>-784375</v>
          </cell>
        </row>
        <row r="916">
          <cell r="AB916">
            <v>0</v>
          </cell>
          <cell r="AN916">
            <v>0</v>
          </cell>
        </row>
        <row r="917">
          <cell r="AB917">
            <v>-31873025.359999999</v>
          </cell>
          <cell r="AN917">
            <v>-34746823.587916665</v>
          </cell>
          <cell r="AO917">
            <v>65</v>
          </cell>
        </row>
        <row r="918">
          <cell r="AB918">
            <v>-75000</v>
          </cell>
          <cell r="AN918">
            <v>-81662.2</v>
          </cell>
        </row>
        <row r="919">
          <cell r="AB919">
            <v>-1471645.26</v>
          </cell>
          <cell r="AN919">
            <v>-1538686.2429166667</v>
          </cell>
        </row>
        <row r="920">
          <cell r="AB920">
            <v>-132020.75</v>
          </cell>
          <cell r="AN920">
            <v>-135001.89583333334</v>
          </cell>
        </row>
        <row r="921">
          <cell r="AB921">
            <v>-8761.4500000000007</v>
          </cell>
          <cell r="AN921">
            <v>-10447.554166666667</v>
          </cell>
        </row>
        <row r="922">
          <cell r="AB922">
            <v>-15000</v>
          </cell>
          <cell r="AN922">
            <v>-15000</v>
          </cell>
        </row>
        <row r="923">
          <cell r="AB923">
            <v>-60027.26</v>
          </cell>
          <cell r="AN923">
            <v>-61499.564166666678</v>
          </cell>
        </row>
        <row r="924">
          <cell r="AB924">
            <v>0</v>
          </cell>
          <cell r="AN924">
            <v>-4166.666666666667</v>
          </cell>
        </row>
        <row r="925">
          <cell r="AB925">
            <v>-341136.66</v>
          </cell>
          <cell r="AN925">
            <v>-341250.23000000004</v>
          </cell>
        </row>
        <row r="926">
          <cell r="AB926">
            <v>-141634.19</v>
          </cell>
          <cell r="AN926">
            <v>-141752.26291666663</v>
          </cell>
        </row>
        <row r="927">
          <cell r="AB927">
            <v>-140000</v>
          </cell>
          <cell r="AN927">
            <v>-140000</v>
          </cell>
        </row>
        <row r="928">
          <cell r="AB928">
            <v>-20000</v>
          </cell>
          <cell r="AN928">
            <v>-17916.666666666668</v>
          </cell>
        </row>
        <row r="929">
          <cell r="AB929">
            <v>-1451218.87</v>
          </cell>
          <cell r="AN929">
            <v>-1428731.1533333336</v>
          </cell>
        </row>
        <row r="930">
          <cell r="AB930">
            <v>-530050</v>
          </cell>
          <cell r="AN930">
            <v>-287110.41666666669</v>
          </cell>
        </row>
        <row r="931">
          <cell r="AB931">
            <v>-305246.25</v>
          </cell>
          <cell r="AN931">
            <v>-163549.40625</v>
          </cell>
        </row>
        <row r="932">
          <cell r="AB932">
            <v>-1022339</v>
          </cell>
          <cell r="AN932">
            <v>-547763.95833333337</v>
          </cell>
        </row>
        <row r="933">
          <cell r="AB933">
            <v>-632180.5</v>
          </cell>
          <cell r="AN933">
            <v>-338718.97916666669</v>
          </cell>
        </row>
        <row r="934">
          <cell r="AB934">
            <v>-914480.43</v>
          </cell>
          <cell r="AN934">
            <v>-617650.35124999995</v>
          </cell>
          <cell r="AO934" t="str">
            <v>65b</v>
          </cell>
        </row>
        <row r="935">
          <cell r="AB935">
            <v>0</v>
          </cell>
          <cell r="AN935">
            <v>0</v>
          </cell>
          <cell r="AO935" t="str">
            <v>9</v>
          </cell>
        </row>
        <row r="936">
          <cell r="AB936">
            <v>0</v>
          </cell>
          <cell r="AN936">
            <v>0</v>
          </cell>
          <cell r="AO936" t="str">
            <v>9</v>
          </cell>
        </row>
        <row r="937">
          <cell r="AB937">
            <v>0</v>
          </cell>
          <cell r="AN937">
            <v>0</v>
          </cell>
          <cell r="AO937" t="str">
            <v>9</v>
          </cell>
        </row>
        <row r="938">
          <cell r="AB938">
            <v>0</v>
          </cell>
          <cell r="AN938">
            <v>0</v>
          </cell>
          <cell r="AO938" t="str">
            <v>9</v>
          </cell>
        </row>
        <row r="939">
          <cell r="AB939">
            <v>0</v>
          </cell>
          <cell r="AN939">
            <v>0</v>
          </cell>
          <cell r="AO939" t="str">
            <v>9</v>
          </cell>
        </row>
        <row r="940">
          <cell r="AB940">
            <v>0</v>
          </cell>
          <cell r="AN940">
            <v>-18730416.666666668</v>
          </cell>
          <cell r="AO940" t="str">
            <v>9</v>
          </cell>
        </row>
        <row r="941">
          <cell r="AB941">
            <v>-9330000</v>
          </cell>
          <cell r="AN941">
            <v>-26614083.333333332</v>
          </cell>
          <cell r="AO941" t="str">
            <v>9</v>
          </cell>
        </row>
        <row r="942">
          <cell r="AB942">
            <v>0</v>
          </cell>
          <cell r="AN942">
            <v>0</v>
          </cell>
          <cell r="AO942" t="str">
            <v>9</v>
          </cell>
        </row>
        <row r="943">
          <cell r="AB943">
            <v>0</v>
          </cell>
          <cell r="AN943">
            <v>0</v>
          </cell>
          <cell r="AO943" t="str">
            <v>9</v>
          </cell>
        </row>
        <row r="944">
          <cell r="AB944">
            <v>0</v>
          </cell>
          <cell r="AN944">
            <v>0</v>
          </cell>
          <cell r="AO944" t="str">
            <v>9</v>
          </cell>
        </row>
        <row r="945">
          <cell r="AB945">
            <v>0</v>
          </cell>
          <cell r="AN945">
            <v>0</v>
          </cell>
          <cell r="AO945" t="str">
            <v>9</v>
          </cell>
        </row>
        <row r="946">
          <cell r="AB946">
            <v>0</v>
          </cell>
          <cell r="AN946">
            <v>0</v>
          </cell>
          <cell r="AO946" t="str">
            <v>9</v>
          </cell>
        </row>
        <row r="947">
          <cell r="AB947">
            <v>0</v>
          </cell>
          <cell r="AN947">
            <v>-208333.33333333334</v>
          </cell>
          <cell r="AO947" t="str">
            <v>9</v>
          </cell>
        </row>
        <row r="948">
          <cell r="AB948">
            <v>0</v>
          </cell>
          <cell r="AN948">
            <v>0</v>
          </cell>
          <cell r="AO948" t="str">
            <v>9</v>
          </cell>
        </row>
        <row r="949">
          <cell r="AB949">
            <v>0</v>
          </cell>
          <cell r="AN949">
            <v>0</v>
          </cell>
          <cell r="AO949" t="str">
            <v>9</v>
          </cell>
        </row>
        <row r="950">
          <cell r="AB950">
            <v>0</v>
          </cell>
          <cell r="AN950">
            <v>0</v>
          </cell>
          <cell r="AO950" t="str">
            <v>9</v>
          </cell>
        </row>
        <row r="951">
          <cell r="AB951">
            <v>0</v>
          </cell>
          <cell r="AN951">
            <v>0</v>
          </cell>
          <cell r="AO951" t="str">
            <v>9</v>
          </cell>
        </row>
        <row r="952">
          <cell r="AB952">
            <v>0</v>
          </cell>
          <cell r="AN952">
            <v>0</v>
          </cell>
          <cell r="AO952" t="str">
            <v>9</v>
          </cell>
        </row>
        <row r="953">
          <cell r="AB953">
            <v>-3427082.05</v>
          </cell>
          <cell r="AN953">
            <v>-2742186.0275000003</v>
          </cell>
        </row>
        <row r="954">
          <cell r="AB954">
            <v>-6971750.0700000003</v>
          </cell>
          <cell r="AN954">
            <v>-6722402.0099999988</v>
          </cell>
        </row>
        <row r="955">
          <cell r="AB955">
            <v>-734148.67</v>
          </cell>
          <cell r="AN955">
            <v>-849982.9520833334</v>
          </cell>
          <cell r="AO955" t="str">
            <v>65a</v>
          </cell>
        </row>
        <row r="956">
          <cell r="AB956">
            <v>-3307266</v>
          </cell>
          <cell r="AN956">
            <v>-3301887.7483333335</v>
          </cell>
        </row>
        <row r="957">
          <cell r="AB957">
            <v>-11104733.119999999</v>
          </cell>
          <cell r="AN957">
            <v>-10800915.8925</v>
          </cell>
        </row>
        <row r="958">
          <cell r="AB958">
            <v>-12727415.16</v>
          </cell>
          <cell r="AN958">
            <v>-13330707.375833334</v>
          </cell>
        </row>
        <row r="959">
          <cell r="AB959">
            <v>-1690953.58</v>
          </cell>
          <cell r="AN959">
            <v>-619853.86333333328</v>
          </cell>
          <cell r="AO959" t="str">
            <v>65a</v>
          </cell>
        </row>
        <row r="960">
          <cell r="AB960">
            <v>-26552128.91</v>
          </cell>
          <cell r="AN960">
            <v>-22270748.072083335</v>
          </cell>
        </row>
        <row r="961">
          <cell r="AB961">
            <v>-171009.14</v>
          </cell>
          <cell r="AN961">
            <v>-148039.77249999999</v>
          </cell>
        </row>
        <row r="962">
          <cell r="AB962">
            <v>-176019.76</v>
          </cell>
          <cell r="AN962">
            <v>-222674.46083333335</v>
          </cell>
        </row>
        <row r="963">
          <cell r="AB963">
            <v>-49409.61</v>
          </cell>
          <cell r="AN963">
            <v>-64505.576249999984</v>
          </cell>
          <cell r="AO963" t="str">
            <v>65a</v>
          </cell>
        </row>
        <row r="964">
          <cell r="AB964">
            <v>-11734.42</v>
          </cell>
          <cell r="AN964">
            <v>-48264.88749999999</v>
          </cell>
        </row>
        <row r="965">
          <cell r="AB965">
            <v>-386.92</v>
          </cell>
          <cell r="AN965">
            <v>-84.15</v>
          </cell>
          <cell r="AO965" t="str">
            <v>65a</v>
          </cell>
        </row>
        <row r="966">
          <cell r="AB966">
            <v>-182829.27</v>
          </cell>
          <cell r="AN966">
            <v>-53136.810416666674</v>
          </cell>
          <cell r="AO966" t="str">
            <v>65a</v>
          </cell>
        </row>
        <row r="967">
          <cell r="AB967">
            <v>0</v>
          </cell>
          <cell r="AN967">
            <v>897184.62250000006</v>
          </cell>
          <cell r="AO967" t="str">
            <v>65a</v>
          </cell>
        </row>
        <row r="968">
          <cell r="AB968">
            <v>0</v>
          </cell>
          <cell r="AN968">
            <v>0</v>
          </cell>
          <cell r="AO968" t="str">
            <v>65a</v>
          </cell>
        </row>
        <row r="969">
          <cell r="AB969">
            <v>-639100.06000000006</v>
          </cell>
          <cell r="AN969">
            <v>-802081.39083333348</v>
          </cell>
          <cell r="AO969" t="str">
            <v>65b</v>
          </cell>
        </row>
        <row r="970">
          <cell r="AB970">
            <v>-3355177.32</v>
          </cell>
          <cell r="AN970">
            <v>-2497899.0050000004</v>
          </cell>
          <cell r="AO970" t="str">
            <v>65b</v>
          </cell>
        </row>
        <row r="971">
          <cell r="AB971">
            <v>-36996994.100000001</v>
          </cell>
          <cell r="AN971">
            <v>-43869424.620833337</v>
          </cell>
          <cell r="AO971" t="str">
            <v>65b</v>
          </cell>
        </row>
        <row r="972">
          <cell r="AB972">
            <v>-1685.02</v>
          </cell>
          <cell r="AN972">
            <v>-1587.7745833333336</v>
          </cell>
        </row>
        <row r="973">
          <cell r="AB973">
            <v>-3256.62</v>
          </cell>
          <cell r="AN973">
            <v>-1197.9837500000001</v>
          </cell>
          <cell r="AO973" t="str">
            <v>65b</v>
          </cell>
        </row>
        <row r="974">
          <cell r="AB974">
            <v>0</v>
          </cell>
          <cell r="AN974">
            <v>0</v>
          </cell>
          <cell r="AO974" t="str">
            <v>65a</v>
          </cell>
        </row>
        <row r="975">
          <cell r="AB975">
            <v>-236975</v>
          </cell>
          <cell r="AN975">
            <v>-193754.79166666666</v>
          </cell>
          <cell r="AO975" t="str">
            <v>65a</v>
          </cell>
        </row>
        <row r="976">
          <cell r="AB976">
            <v>0</v>
          </cell>
          <cell r="AN976">
            <v>0</v>
          </cell>
          <cell r="AO976" t="str">
            <v>65a</v>
          </cell>
        </row>
        <row r="977">
          <cell r="AB977">
            <v>50</v>
          </cell>
          <cell r="AN977">
            <v>2.0833333333333335</v>
          </cell>
          <cell r="AO977" t="str">
            <v>65a</v>
          </cell>
        </row>
        <row r="978">
          <cell r="AB978">
            <v>0</v>
          </cell>
          <cell r="AN978">
            <v>-2139.1220833333332</v>
          </cell>
          <cell r="AO978" t="str">
            <v>65a</v>
          </cell>
        </row>
        <row r="979">
          <cell r="AB979">
            <v>0</v>
          </cell>
          <cell r="AN979">
            <v>0</v>
          </cell>
        </row>
        <row r="980">
          <cell r="AB980">
            <v>0</v>
          </cell>
          <cell r="AN980">
            <v>0</v>
          </cell>
        </row>
        <row r="981">
          <cell r="AB981">
            <v>-7155458.9400000004</v>
          </cell>
          <cell r="AN981">
            <v>-7782708.5141666653</v>
          </cell>
          <cell r="AO981" t="str">
            <v>65a</v>
          </cell>
        </row>
        <row r="982">
          <cell r="AB982">
            <v>0</v>
          </cell>
          <cell r="AN982">
            <v>0</v>
          </cell>
        </row>
        <row r="983">
          <cell r="AB983">
            <v>0</v>
          </cell>
          <cell r="AN983">
            <v>0</v>
          </cell>
          <cell r="AO983" t="str">
            <v>65a</v>
          </cell>
        </row>
        <row r="984">
          <cell r="AB984">
            <v>0</v>
          </cell>
          <cell r="AN984">
            <v>0</v>
          </cell>
          <cell r="AO984" t="str">
            <v>65a</v>
          </cell>
        </row>
        <row r="985">
          <cell r="AB985">
            <v>0</v>
          </cell>
          <cell r="AN985">
            <v>0</v>
          </cell>
        </row>
        <row r="986">
          <cell r="AB986">
            <v>0</v>
          </cell>
          <cell r="AN986">
            <v>0</v>
          </cell>
        </row>
        <row r="987">
          <cell r="AB987">
            <v>0</v>
          </cell>
          <cell r="AN987">
            <v>0</v>
          </cell>
        </row>
        <row r="988">
          <cell r="AB988">
            <v>0</v>
          </cell>
          <cell r="AN988">
            <v>0</v>
          </cell>
        </row>
        <row r="989">
          <cell r="AB989">
            <v>0</v>
          </cell>
          <cell r="AN989">
            <v>0</v>
          </cell>
          <cell r="AO989" t="str">
            <v>65a</v>
          </cell>
        </row>
        <row r="990">
          <cell r="AB990">
            <v>-1958850</v>
          </cell>
          <cell r="AN990">
            <v>-4620184.6445833342</v>
          </cell>
          <cell r="AO990" t="str">
            <v>65a</v>
          </cell>
        </row>
        <row r="991">
          <cell r="AB991">
            <v>0</v>
          </cell>
          <cell r="AN991">
            <v>0</v>
          </cell>
          <cell r="AO991" t="str">
            <v>65a</v>
          </cell>
        </row>
        <row r="992">
          <cell r="AB992">
            <v>-18576151.010000002</v>
          </cell>
          <cell r="AN992">
            <v>-21845882.999166664</v>
          </cell>
          <cell r="AO992" t="str">
            <v>65a</v>
          </cell>
        </row>
        <row r="993">
          <cell r="AB993">
            <v>0</v>
          </cell>
          <cell r="AN993">
            <v>0</v>
          </cell>
          <cell r="AO993" t="str">
            <v>65a</v>
          </cell>
        </row>
        <row r="994">
          <cell r="AB994">
            <v>-2644809.08</v>
          </cell>
          <cell r="AN994">
            <v>-2854653.2475000001</v>
          </cell>
          <cell r="AO994" t="str">
            <v>65a</v>
          </cell>
        </row>
        <row r="995">
          <cell r="AB995">
            <v>-260060.97</v>
          </cell>
          <cell r="AN995">
            <v>-720680.9833333334</v>
          </cell>
          <cell r="AO995" t="str">
            <v>65a</v>
          </cell>
        </row>
        <row r="996">
          <cell r="AB996">
            <v>187.07</v>
          </cell>
          <cell r="AN996">
            <v>544.18583333333333</v>
          </cell>
          <cell r="AO996" t="str">
            <v>65a</v>
          </cell>
        </row>
        <row r="997">
          <cell r="AB997">
            <v>-201242.5</v>
          </cell>
          <cell r="AN997">
            <v>-473355.67708333331</v>
          </cell>
          <cell r="AO997" t="str">
            <v>65a</v>
          </cell>
        </row>
        <row r="998">
          <cell r="AB998">
            <v>-204947.22</v>
          </cell>
          <cell r="AN998">
            <v>-280735.66666666669</v>
          </cell>
        </row>
        <row r="999">
          <cell r="AB999">
            <v>-16763019.720000001</v>
          </cell>
          <cell r="AN999">
            <v>-11851169.941250002</v>
          </cell>
          <cell r="AO999" t="str">
            <v>65a</v>
          </cell>
        </row>
        <row r="1000">
          <cell r="AB1000">
            <v>-1806064.93</v>
          </cell>
          <cell r="AN1000">
            <v>-1676738.9658333336</v>
          </cell>
        </row>
        <row r="1001">
          <cell r="AB1001">
            <v>-88403.199999999997</v>
          </cell>
          <cell r="AN1001">
            <v>-2421240.6150000007</v>
          </cell>
          <cell r="AO1001" t="str">
            <v>65a</v>
          </cell>
        </row>
        <row r="1002">
          <cell r="AB1002">
            <v>-16885.48</v>
          </cell>
          <cell r="AN1002">
            <v>-12046.397916666667</v>
          </cell>
          <cell r="AO1002" t="str">
            <v>65a</v>
          </cell>
        </row>
        <row r="1003">
          <cell r="AB1003">
            <v>-38256.370000000003</v>
          </cell>
          <cell r="AN1003">
            <v>-28887.732083333336</v>
          </cell>
          <cell r="AO1003" t="str">
            <v>65a</v>
          </cell>
        </row>
        <row r="1004">
          <cell r="AB1004">
            <v>-22968.82</v>
          </cell>
          <cell r="AN1004">
            <v>-22968.820000000003</v>
          </cell>
          <cell r="AO1004" t="str">
            <v>65a</v>
          </cell>
        </row>
        <row r="1005">
          <cell r="AB1005">
            <v>-17201.98</v>
          </cell>
          <cell r="AN1005">
            <v>-2926.5662499999999</v>
          </cell>
          <cell r="AO1005" t="str">
            <v>65a</v>
          </cell>
        </row>
        <row r="1006">
          <cell r="AB1006">
            <v>-339750.73</v>
          </cell>
          <cell r="AN1006">
            <v>-42174.052916666675</v>
          </cell>
          <cell r="AO1006" t="str">
            <v>65a</v>
          </cell>
        </row>
        <row r="1007">
          <cell r="AB1007">
            <v>-15981.42</v>
          </cell>
          <cell r="AN1007">
            <v>-7948.1025000000009</v>
          </cell>
          <cell r="AO1007" t="str">
            <v>65a</v>
          </cell>
        </row>
        <row r="1008">
          <cell r="AB1008">
            <v>3889.48</v>
          </cell>
          <cell r="AN1008">
            <v>2535.8329166666663</v>
          </cell>
          <cell r="AO1008" t="str">
            <v>65a</v>
          </cell>
        </row>
        <row r="1009">
          <cell r="AB1009">
            <v>0</v>
          </cell>
          <cell r="AN1009">
            <v>0</v>
          </cell>
          <cell r="AO1009" t="str">
            <v>65a</v>
          </cell>
        </row>
        <row r="1010">
          <cell r="AB1010">
            <v>0</v>
          </cell>
          <cell r="AN1010">
            <v>-30525.31791666667</v>
          </cell>
          <cell r="AO1010" t="str">
            <v>65a</v>
          </cell>
        </row>
        <row r="1011">
          <cell r="AB1011">
            <v>0</v>
          </cell>
          <cell r="AN1011">
            <v>0</v>
          </cell>
        </row>
        <row r="1012">
          <cell r="AB1012">
            <v>0</v>
          </cell>
          <cell r="AN1012">
            <v>-2102.875833333333</v>
          </cell>
          <cell r="AO1012" t="str">
            <v>65a</v>
          </cell>
        </row>
        <row r="1013">
          <cell r="AB1013">
            <v>0</v>
          </cell>
          <cell r="AN1013">
            <v>-5425314.3495833334</v>
          </cell>
        </row>
        <row r="1014">
          <cell r="AB1014">
            <v>-396.93</v>
          </cell>
          <cell r="AN1014">
            <v>-218223.7033333334</v>
          </cell>
          <cell r="AO1014" t="str">
            <v>65b</v>
          </cell>
        </row>
        <row r="1015">
          <cell r="AB1015">
            <v>0</v>
          </cell>
          <cell r="AN1015">
            <v>-136661.92083333334</v>
          </cell>
          <cell r="AO1015" t="str">
            <v>65a</v>
          </cell>
        </row>
        <row r="1016">
          <cell r="AB1016">
            <v>11227.23</v>
          </cell>
          <cell r="AN1016">
            <v>164475.79958333331</v>
          </cell>
          <cell r="AO1016" t="str">
            <v>65a</v>
          </cell>
        </row>
        <row r="1017">
          <cell r="AB1017">
            <v>-11230.33</v>
          </cell>
          <cell r="AN1017">
            <v>-16979.723750000001</v>
          </cell>
          <cell r="AO1017" t="str">
            <v>65a</v>
          </cell>
        </row>
        <row r="1018">
          <cell r="AB1018">
            <v>-3922.66</v>
          </cell>
          <cell r="AN1018">
            <v>-660.42166666666662</v>
          </cell>
          <cell r="AO1018" t="str">
            <v>65a</v>
          </cell>
        </row>
        <row r="1019">
          <cell r="AB1019">
            <v>0</v>
          </cell>
          <cell r="AN1019">
            <v>-1767.86</v>
          </cell>
          <cell r="AO1019" t="str">
            <v>65a</v>
          </cell>
        </row>
        <row r="1020">
          <cell r="AB1020">
            <v>-2000</v>
          </cell>
          <cell r="AN1020">
            <v>-2000</v>
          </cell>
          <cell r="AO1020">
            <v>40</v>
          </cell>
        </row>
        <row r="1021">
          <cell r="AB1021">
            <v>-826786.86</v>
          </cell>
          <cell r="AN1021">
            <v>-989921.96958333347</v>
          </cell>
          <cell r="AO1021">
            <v>40</v>
          </cell>
        </row>
        <row r="1022">
          <cell r="AB1022">
            <v>0</v>
          </cell>
          <cell r="AN1022">
            <v>0</v>
          </cell>
          <cell r="AO1022" t="str">
            <v>21</v>
          </cell>
          <cell r="AP1022">
            <v>28</v>
          </cell>
        </row>
        <row r="1023">
          <cell r="AB1023">
            <v>0</v>
          </cell>
          <cell r="AN1023">
            <v>0</v>
          </cell>
          <cell r="AO1023" t="str">
            <v>65b</v>
          </cell>
        </row>
        <row r="1024">
          <cell r="AB1024">
            <v>-1139135.01</v>
          </cell>
          <cell r="AN1024">
            <v>-826615.11416666664</v>
          </cell>
          <cell r="AO1024" t="str">
            <v>21</v>
          </cell>
          <cell r="AP1024" t="str">
            <v>28</v>
          </cell>
        </row>
        <row r="1025">
          <cell r="AB1025">
            <v>-2858658.49</v>
          </cell>
          <cell r="AN1025">
            <v>-2682029.1158333342</v>
          </cell>
          <cell r="AO1025" t="str">
            <v>65b</v>
          </cell>
        </row>
        <row r="1026">
          <cell r="AB1026">
            <v>-7988139.8799999999</v>
          </cell>
          <cell r="AN1026">
            <v>-7704791.2387499996</v>
          </cell>
          <cell r="AO1026" t="str">
            <v>21</v>
          </cell>
          <cell r="AP1026" t="str">
            <v>28</v>
          </cell>
        </row>
        <row r="1027">
          <cell r="AB1027">
            <v>-80000</v>
          </cell>
          <cell r="AN1027">
            <v>-80000</v>
          </cell>
          <cell r="AO1027" t="str">
            <v>65b</v>
          </cell>
        </row>
        <row r="1028">
          <cell r="AB1028">
            <v>-289026.49</v>
          </cell>
          <cell r="AN1028">
            <v>-48823.52375</v>
          </cell>
          <cell r="AO1028" t="str">
            <v>65b</v>
          </cell>
        </row>
        <row r="1029">
          <cell r="AB1029">
            <v>-909482.87</v>
          </cell>
          <cell r="AN1029">
            <v>-221378.14458333331</v>
          </cell>
          <cell r="AO1029" t="str">
            <v>21</v>
          </cell>
          <cell r="AP1029" t="str">
            <v>28</v>
          </cell>
        </row>
        <row r="1030">
          <cell r="AB1030">
            <v>0</v>
          </cell>
          <cell r="AN1030">
            <v>0</v>
          </cell>
          <cell r="AO1030" t="str">
            <v>65a</v>
          </cell>
        </row>
        <row r="1031">
          <cell r="AB1031">
            <v>0</v>
          </cell>
          <cell r="AN1031">
            <v>0</v>
          </cell>
          <cell r="AO1031" t="str">
            <v>65a1</v>
          </cell>
        </row>
        <row r="1032">
          <cell r="AB1032">
            <v>178889.45</v>
          </cell>
          <cell r="AN1032">
            <v>-14349177.764583336</v>
          </cell>
          <cell r="AO1032" t="str">
            <v>65a1</v>
          </cell>
        </row>
        <row r="1033">
          <cell r="AB1033">
            <v>-275</v>
          </cell>
          <cell r="AN1033">
            <v>-142.28458333333333</v>
          </cell>
          <cell r="AO1033" t="str">
            <v>65a</v>
          </cell>
        </row>
        <row r="1034">
          <cell r="AB1034">
            <v>-496269.28</v>
          </cell>
          <cell r="AN1034">
            <v>-103810.32541666667</v>
          </cell>
          <cell r="AO1034" t="str">
            <v>65a</v>
          </cell>
        </row>
        <row r="1035">
          <cell r="AB1035">
            <v>-343.67</v>
          </cell>
          <cell r="AN1035">
            <v>-343.67</v>
          </cell>
          <cell r="AO1035" t="str">
            <v>65a</v>
          </cell>
        </row>
        <row r="1036">
          <cell r="AB1036">
            <v>-188029.15</v>
          </cell>
          <cell r="AN1036">
            <v>-270434.15749999997</v>
          </cell>
          <cell r="AO1036" t="str">
            <v>65a</v>
          </cell>
        </row>
        <row r="1037">
          <cell r="AB1037">
            <v>-8678.4599999999991</v>
          </cell>
          <cell r="AN1037">
            <v>-8678.4599999999973</v>
          </cell>
          <cell r="AO1037" t="str">
            <v>65a</v>
          </cell>
        </row>
        <row r="1038">
          <cell r="AB1038">
            <v>0</v>
          </cell>
          <cell r="AN1038">
            <v>0</v>
          </cell>
          <cell r="AO1038" t="str">
            <v>65a</v>
          </cell>
        </row>
        <row r="1039">
          <cell r="AB1039">
            <v>-18952495.640000001</v>
          </cell>
          <cell r="AN1039">
            <v>-23057113.2075</v>
          </cell>
          <cell r="AO1039" t="str">
            <v xml:space="preserve"> </v>
          </cell>
        </row>
        <row r="1040">
          <cell r="AB1040">
            <v>-6898099.8499999996</v>
          </cell>
          <cell r="AN1040">
            <v>-6001985.072916667</v>
          </cell>
          <cell r="AO1040" t="str">
            <v xml:space="preserve"> </v>
          </cell>
        </row>
        <row r="1041">
          <cell r="AB1041">
            <v>-214450.37</v>
          </cell>
          <cell r="AN1041">
            <v>-3011983.6079166667</v>
          </cell>
        </row>
        <row r="1042">
          <cell r="AB1042">
            <v>-9147266.0600000005</v>
          </cell>
          <cell r="AN1042">
            <v>-12111448.281666666</v>
          </cell>
          <cell r="AO1042" t="str">
            <v>65b</v>
          </cell>
        </row>
        <row r="1043">
          <cell r="AB1043">
            <v>-2278.3200000000002</v>
          </cell>
          <cell r="AN1043">
            <v>-94.93</v>
          </cell>
          <cell r="AO1043" t="str">
            <v xml:space="preserve"> </v>
          </cell>
        </row>
        <row r="1044">
          <cell r="AB1044">
            <v>-4317687.5199999996</v>
          </cell>
          <cell r="AN1044">
            <v>-3647885.9395833332</v>
          </cell>
          <cell r="AO1044" t="str">
            <v xml:space="preserve"> </v>
          </cell>
        </row>
        <row r="1045">
          <cell r="AB1045">
            <v>-476089</v>
          </cell>
          <cell r="AN1045">
            <v>-476089</v>
          </cell>
          <cell r="AO1045" t="str">
            <v xml:space="preserve"> </v>
          </cell>
        </row>
        <row r="1046">
          <cell r="AB1046">
            <v>0</v>
          </cell>
          <cell r="AN1046">
            <v>0</v>
          </cell>
          <cell r="AO1046" t="str">
            <v>65a</v>
          </cell>
        </row>
        <row r="1047">
          <cell r="AB1047">
            <v>-398788.3</v>
          </cell>
          <cell r="AN1047">
            <v>-262812.07749999996</v>
          </cell>
          <cell r="AO1047" t="str">
            <v xml:space="preserve"> </v>
          </cell>
        </row>
        <row r="1048">
          <cell r="AB1048">
            <v>53356</v>
          </cell>
          <cell r="AN1048">
            <v>-843774.8208333333</v>
          </cell>
        </row>
        <row r="1049">
          <cell r="AB1049">
            <v>-3725287</v>
          </cell>
          <cell r="AN1049">
            <v>-4129198.8716666666</v>
          </cell>
        </row>
        <row r="1050">
          <cell r="AB1050">
            <v>-999476.06</v>
          </cell>
          <cell r="AN1050">
            <v>-1786205.6516666666</v>
          </cell>
          <cell r="AO1050" t="str">
            <v>65b</v>
          </cell>
        </row>
        <row r="1051">
          <cell r="AB1051">
            <v>0</v>
          </cell>
          <cell r="AN1051">
            <v>0</v>
          </cell>
        </row>
        <row r="1052">
          <cell r="AB1052">
            <v>-1184180.93</v>
          </cell>
          <cell r="AN1052">
            <v>-1979290.6291666667</v>
          </cell>
          <cell r="AO1052" t="str">
            <v>65b</v>
          </cell>
        </row>
        <row r="1053">
          <cell r="AB1053">
            <v>0</v>
          </cell>
          <cell r="AN1053">
            <v>0</v>
          </cell>
          <cell r="AO1053" t="str">
            <v>65b</v>
          </cell>
        </row>
        <row r="1054">
          <cell r="AB1054">
            <v>-132132.84</v>
          </cell>
          <cell r="AN1054">
            <v>-793528.41333333321</v>
          </cell>
          <cell r="AO1054" t="str">
            <v>65b</v>
          </cell>
        </row>
        <row r="1055">
          <cell r="AB1055">
            <v>-1098.8699999999999</v>
          </cell>
          <cell r="AN1055">
            <v>-1944.3308333333334</v>
          </cell>
        </row>
        <row r="1056">
          <cell r="AB1056">
            <v>-125236.23</v>
          </cell>
          <cell r="AN1056">
            <v>-127720.06958333334</v>
          </cell>
          <cell r="AO1056" t="str">
            <v>65a</v>
          </cell>
        </row>
        <row r="1057">
          <cell r="AB1057">
            <v>-636014.97</v>
          </cell>
          <cell r="AN1057">
            <v>-238205.67124999998</v>
          </cell>
        </row>
        <row r="1058">
          <cell r="AB1058">
            <v>-92229.47</v>
          </cell>
          <cell r="AN1058">
            <v>-56158.251250000001</v>
          </cell>
          <cell r="AO1058" t="str">
            <v>65a</v>
          </cell>
        </row>
        <row r="1059">
          <cell r="AB1059">
            <v>-1016253</v>
          </cell>
          <cell r="AN1059">
            <v>-1895411.7083333333</v>
          </cell>
        </row>
        <row r="1060">
          <cell r="AB1060">
            <v>-2869</v>
          </cell>
          <cell r="AN1060">
            <v>-3361.6520833333329</v>
          </cell>
          <cell r="AO1060" t="str">
            <v>65a</v>
          </cell>
        </row>
        <row r="1061">
          <cell r="AB1061">
            <v>-322.33999999999997</v>
          </cell>
          <cell r="AN1061">
            <v>-570.33708333333323</v>
          </cell>
        </row>
        <row r="1062">
          <cell r="AB1062">
            <v>0</v>
          </cell>
          <cell r="AN1062">
            <v>0</v>
          </cell>
        </row>
        <row r="1063">
          <cell r="AB1063">
            <v>0</v>
          </cell>
          <cell r="AN1063">
            <v>0</v>
          </cell>
        </row>
        <row r="1064">
          <cell r="AB1064">
            <v>0</v>
          </cell>
          <cell r="AN1064">
            <v>0</v>
          </cell>
        </row>
        <row r="1065">
          <cell r="AB1065">
            <v>0</v>
          </cell>
          <cell r="AN1065">
            <v>0</v>
          </cell>
          <cell r="AO1065" t="str">
            <v>65a</v>
          </cell>
        </row>
        <row r="1066">
          <cell r="AB1066">
            <v>-199375</v>
          </cell>
          <cell r="AN1066">
            <v>-697812.5</v>
          </cell>
          <cell r="AO1066" t="str">
            <v>65a</v>
          </cell>
        </row>
        <row r="1067">
          <cell r="AB1067">
            <v>0</v>
          </cell>
          <cell r="AN1067">
            <v>0</v>
          </cell>
          <cell r="AO1067" t="str">
            <v>65a</v>
          </cell>
        </row>
        <row r="1068">
          <cell r="AB1068">
            <v>0</v>
          </cell>
          <cell r="AN1068">
            <v>0</v>
          </cell>
          <cell r="AO1068" t="str">
            <v>65a</v>
          </cell>
        </row>
        <row r="1069">
          <cell r="AB1069">
            <v>0</v>
          </cell>
          <cell r="AN1069">
            <v>0</v>
          </cell>
          <cell r="AO1069" t="str">
            <v>65a</v>
          </cell>
        </row>
        <row r="1070">
          <cell r="AB1070">
            <v>0</v>
          </cell>
          <cell r="AN1070">
            <v>0</v>
          </cell>
          <cell r="AO1070" t="str">
            <v>65a</v>
          </cell>
        </row>
        <row r="1071">
          <cell r="AB1071">
            <v>0</v>
          </cell>
          <cell r="AN1071">
            <v>0</v>
          </cell>
        </row>
        <row r="1072">
          <cell r="AB1072">
            <v>0</v>
          </cell>
          <cell r="AN1072">
            <v>-269270.83333333331</v>
          </cell>
          <cell r="AO1072" t="str">
            <v xml:space="preserve"> </v>
          </cell>
        </row>
        <row r="1073">
          <cell r="AB1073">
            <v>0</v>
          </cell>
          <cell r="AN1073">
            <v>0</v>
          </cell>
          <cell r="AO1073" t="str">
            <v>65a</v>
          </cell>
        </row>
        <row r="1074">
          <cell r="AB1074">
            <v>0</v>
          </cell>
          <cell r="AN1074">
            <v>-235625</v>
          </cell>
          <cell r="AO1074" t="str">
            <v xml:space="preserve"> </v>
          </cell>
        </row>
        <row r="1075">
          <cell r="AB1075">
            <v>0</v>
          </cell>
          <cell r="AN1075">
            <v>-30187.5</v>
          </cell>
          <cell r="AO1075" t="str">
            <v>65a</v>
          </cell>
        </row>
        <row r="1076">
          <cell r="AB1076">
            <v>0</v>
          </cell>
          <cell r="AN1076">
            <v>-847048.86875000002</v>
          </cell>
          <cell r="AO1076" t="str">
            <v xml:space="preserve"> </v>
          </cell>
        </row>
        <row r="1077">
          <cell r="AB1077">
            <v>0</v>
          </cell>
          <cell r="AN1077">
            <v>-70353.737083333326</v>
          </cell>
          <cell r="AO1077" t="str">
            <v>65a</v>
          </cell>
        </row>
        <row r="1078">
          <cell r="AB1078">
            <v>0</v>
          </cell>
          <cell r="AN1078">
            <v>-229712.54166666666</v>
          </cell>
          <cell r="AO1078" t="str">
            <v xml:space="preserve"> </v>
          </cell>
        </row>
        <row r="1079">
          <cell r="AB1079">
            <v>0</v>
          </cell>
          <cell r="AN1079">
            <v>0</v>
          </cell>
          <cell r="AO1079" t="str">
            <v>65a</v>
          </cell>
        </row>
        <row r="1080">
          <cell r="AB1080">
            <v>0</v>
          </cell>
          <cell r="AN1080">
            <v>-304361.97916666669</v>
          </cell>
          <cell r="AO1080" t="str">
            <v>65a</v>
          </cell>
        </row>
        <row r="1081">
          <cell r="AB1081">
            <v>0</v>
          </cell>
          <cell r="AN1081">
            <v>-20637.5</v>
          </cell>
          <cell r="AO1081" t="str">
            <v>65a</v>
          </cell>
        </row>
        <row r="1082">
          <cell r="AB1082">
            <v>-66660.2</v>
          </cell>
          <cell r="AN1082">
            <v>-57137.303333333337</v>
          </cell>
          <cell r="AO1082" t="str">
            <v>65a</v>
          </cell>
        </row>
        <row r="1083">
          <cell r="AB1083">
            <v>0</v>
          </cell>
          <cell r="AN1083">
            <v>-69563.537916666668</v>
          </cell>
          <cell r="AO1083" t="str">
            <v>65a</v>
          </cell>
        </row>
        <row r="1084">
          <cell r="AB1084">
            <v>0</v>
          </cell>
          <cell r="AN1084">
            <v>-20604.427083333332</v>
          </cell>
          <cell r="AO1084" t="str">
            <v>65a</v>
          </cell>
        </row>
        <row r="1085">
          <cell r="AB1085">
            <v>-59762.5</v>
          </cell>
          <cell r="AN1085">
            <v>-51225</v>
          </cell>
          <cell r="AO1085" t="str">
            <v>65a</v>
          </cell>
        </row>
        <row r="1086">
          <cell r="AB1086">
            <v>0</v>
          </cell>
          <cell r="AN1086">
            <v>-277812.5</v>
          </cell>
          <cell r="AO1086" t="str">
            <v>65a</v>
          </cell>
        </row>
        <row r="1087">
          <cell r="AB1087">
            <v>-18987.5</v>
          </cell>
          <cell r="AN1087">
            <v>-16275</v>
          </cell>
          <cell r="AO1087" t="str">
            <v>65a</v>
          </cell>
        </row>
        <row r="1088">
          <cell r="AB1088">
            <v>0</v>
          </cell>
          <cell r="AN1088">
            <v>-45811.374166666668</v>
          </cell>
          <cell r="AO1088" t="str">
            <v>65a</v>
          </cell>
        </row>
        <row r="1089">
          <cell r="AB1089">
            <v>-151228.95000000001</v>
          </cell>
          <cell r="AN1089">
            <v>-129624.80333333333</v>
          </cell>
          <cell r="AO1089" t="str">
            <v>65a</v>
          </cell>
        </row>
        <row r="1090">
          <cell r="AB1090">
            <v>-177041.45</v>
          </cell>
          <cell r="AN1090">
            <v>-151749.80333333332</v>
          </cell>
          <cell r="AO1090" t="str">
            <v>65a</v>
          </cell>
        </row>
        <row r="1091">
          <cell r="AB1091">
            <v>-201250</v>
          </cell>
          <cell r="AN1091">
            <v>-172500</v>
          </cell>
          <cell r="AO1091" t="str">
            <v>65a</v>
          </cell>
        </row>
        <row r="1092">
          <cell r="AB1092">
            <v>-161466.45000000001</v>
          </cell>
          <cell r="AN1092">
            <v>-138399.80333333332</v>
          </cell>
          <cell r="AO1092" t="str">
            <v>65a</v>
          </cell>
        </row>
        <row r="1093">
          <cell r="AB1093">
            <v>-60550</v>
          </cell>
          <cell r="AN1093">
            <v>-51900</v>
          </cell>
          <cell r="AO1093" t="str">
            <v>65a</v>
          </cell>
        </row>
        <row r="1094">
          <cell r="AB1094">
            <v>-404250</v>
          </cell>
          <cell r="AN1094">
            <v>-346500</v>
          </cell>
          <cell r="AO1094" t="str">
            <v>65a</v>
          </cell>
        </row>
        <row r="1095">
          <cell r="AB1095">
            <v>-409500</v>
          </cell>
          <cell r="AN1095">
            <v>-351000</v>
          </cell>
          <cell r="AO1095" t="str">
            <v>65a</v>
          </cell>
        </row>
        <row r="1096">
          <cell r="AB1096">
            <v>-102666.45</v>
          </cell>
          <cell r="AN1096">
            <v>-87999.80333333333</v>
          </cell>
          <cell r="AO1096" t="str">
            <v>65a</v>
          </cell>
        </row>
        <row r="1097">
          <cell r="AB1097">
            <v>-145366.45000000001</v>
          </cell>
          <cell r="AN1097">
            <v>-124599.80333333333</v>
          </cell>
          <cell r="AO1097" t="str">
            <v>65a</v>
          </cell>
        </row>
        <row r="1098">
          <cell r="AB1098">
            <v>-214375</v>
          </cell>
          <cell r="AN1098">
            <v>-183750</v>
          </cell>
          <cell r="AO1098" t="str">
            <v>65a</v>
          </cell>
        </row>
        <row r="1099">
          <cell r="AB1099">
            <v>-42933.55</v>
          </cell>
          <cell r="AN1099">
            <v>-36800.196666666663</v>
          </cell>
          <cell r="AO1099" t="str">
            <v>65a</v>
          </cell>
        </row>
        <row r="1100">
          <cell r="AB1100">
            <v>-57837.5</v>
          </cell>
          <cell r="AN1100">
            <v>-49575</v>
          </cell>
          <cell r="AO1100" t="str">
            <v>65a</v>
          </cell>
        </row>
        <row r="1101">
          <cell r="AB1101">
            <v>-96541.45</v>
          </cell>
          <cell r="AN1101">
            <v>-82749.80333333333</v>
          </cell>
          <cell r="AO1101" t="str">
            <v>65a</v>
          </cell>
        </row>
        <row r="1102">
          <cell r="AB1102">
            <v>-312812.5</v>
          </cell>
          <cell r="AN1102">
            <v>-268125</v>
          </cell>
          <cell r="AO1102" t="str">
            <v>65a</v>
          </cell>
        </row>
        <row r="1103">
          <cell r="AB1103">
            <v>-191916.45</v>
          </cell>
          <cell r="AN1103">
            <v>-164499.80333333332</v>
          </cell>
          <cell r="AO1103" t="str">
            <v>65a</v>
          </cell>
        </row>
        <row r="1104">
          <cell r="AB1104">
            <v>-42000</v>
          </cell>
          <cell r="AN1104">
            <v>-36000</v>
          </cell>
          <cell r="AO1104" t="str">
            <v>65a</v>
          </cell>
        </row>
        <row r="1105">
          <cell r="AB1105">
            <v>-932707.49</v>
          </cell>
          <cell r="AN1105">
            <v>-508749.1766666667</v>
          </cell>
          <cell r="AO1105" t="str">
            <v>65a</v>
          </cell>
        </row>
        <row r="1106">
          <cell r="AB1106">
            <v>-3552082.53</v>
          </cell>
          <cell r="AN1106">
            <v>-1937499.2166666668</v>
          </cell>
          <cell r="AO1106" t="str">
            <v>65a</v>
          </cell>
        </row>
        <row r="1107">
          <cell r="AB1107">
            <v>0</v>
          </cell>
          <cell r="AN1107">
            <v>-63380.137916666667</v>
          </cell>
          <cell r="AO1107" t="str">
            <v>65a</v>
          </cell>
        </row>
        <row r="1108">
          <cell r="AB1108">
            <v>0</v>
          </cell>
          <cell r="AN1108">
            <v>-88958.333333333328</v>
          </cell>
          <cell r="AO1108" t="str">
            <v>65a</v>
          </cell>
        </row>
        <row r="1109">
          <cell r="AB1109">
            <v>0</v>
          </cell>
          <cell r="AN1109">
            <v>0</v>
          </cell>
          <cell r="AO1109" t="str">
            <v>65a</v>
          </cell>
        </row>
        <row r="1110">
          <cell r="AB1110">
            <v>-1699316.75</v>
          </cell>
          <cell r="AN1110">
            <v>-926900.09</v>
          </cell>
          <cell r="AO1110" t="str">
            <v>65a</v>
          </cell>
        </row>
        <row r="1111">
          <cell r="AB1111">
            <v>0</v>
          </cell>
          <cell r="AN1111">
            <v>0</v>
          </cell>
          <cell r="AO1111" t="str">
            <v>65a</v>
          </cell>
        </row>
        <row r="1112">
          <cell r="AB1112">
            <v>0</v>
          </cell>
          <cell r="AN1112">
            <v>0</v>
          </cell>
          <cell r="AO1112" t="str">
            <v>65a</v>
          </cell>
        </row>
        <row r="1113">
          <cell r="AB1113">
            <v>0</v>
          </cell>
          <cell r="AN1113">
            <v>0</v>
          </cell>
          <cell r="AO1113" t="str">
            <v>65a</v>
          </cell>
        </row>
        <row r="1114">
          <cell r="AB1114">
            <v>0</v>
          </cell>
          <cell r="AN1114">
            <v>0</v>
          </cell>
          <cell r="AO1114" t="str">
            <v>65a</v>
          </cell>
        </row>
        <row r="1115">
          <cell r="AB1115">
            <v>0</v>
          </cell>
          <cell r="AN1115">
            <v>0</v>
          </cell>
          <cell r="AO1115" t="str">
            <v>65a</v>
          </cell>
        </row>
        <row r="1116">
          <cell r="AB1116">
            <v>0</v>
          </cell>
          <cell r="AN1116">
            <v>0</v>
          </cell>
          <cell r="AO1116" t="str">
            <v>65a</v>
          </cell>
        </row>
        <row r="1117">
          <cell r="AB1117">
            <v>0</v>
          </cell>
          <cell r="AN1117">
            <v>-122438.86291666667</v>
          </cell>
          <cell r="AO1117" t="str">
            <v>65a</v>
          </cell>
        </row>
        <row r="1118">
          <cell r="AB1118">
            <v>-802132.01</v>
          </cell>
          <cell r="AN1118">
            <v>-962548.69666666666</v>
          </cell>
          <cell r="AO1118" t="str">
            <v>65a</v>
          </cell>
        </row>
        <row r="1119">
          <cell r="AB1119">
            <v>0</v>
          </cell>
          <cell r="AN1119">
            <v>-388645.83333333331</v>
          </cell>
          <cell r="AO1119" t="str">
            <v>65a</v>
          </cell>
        </row>
        <row r="1120">
          <cell r="AB1120">
            <v>0</v>
          </cell>
          <cell r="AN1120">
            <v>0</v>
          </cell>
          <cell r="AO1120" t="str">
            <v>65a</v>
          </cell>
        </row>
        <row r="1121">
          <cell r="AB1121">
            <v>0</v>
          </cell>
          <cell r="AN1121">
            <v>-223031.25</v>
          </cell>
          <cell r="AO1121" t="str">
            <v>65a</v>
          </cell>
        </row>
        <row r="1122">
          <cell r="AB1122">
            <v>-38750</v>
          </cell>
          <cell r="AN1122">
            <v>-46500</v>
          </cell>
          <cell r="AO1122" t="str">
            <v>65a</v>
          </cell>
        </row>
        <row r="1123">
          <cell r="AB1123">
            <v>-146626.66</v>
          </cell>
          <cell r="AN1123">
            <v>-175960.03333333335</v>
          </cell>
          <cell r="AO1123" t="str">
            <v>65a</v>
          </cell>
        </row>
        <row r="1124">
          <cell r="AB1124">
            <v>-842187.5</v>
          </cell>
          <cell r="AN1124">
            <v>-1010625</v>
          </cell>
          <cell r="AO1124" t="str">
            <v>65a</v>
          </cell>
        </row>
        <row r="1125">
          <cell r="AB1125">
            <v>-487500</v>
          </cell>
          <cell r="AN1125">
            <v>-585000</v>
          </cell>
          <cell r="AO1125" t="str">
            <v>65a</v>
          </cell>
        </row>
        <row r="1126">
          <cell r="AB1126">
            <v>-2201792.52</v>
          </cell>
          <cell r="AN1126">
            <v>-2110956.0016666665</v>
          </cell>
          <cell r="AO1126" t="str">
            <v>65a</v>
          </cell>
        </row>
        <row r="1127">
          <cell r="AB1127">
            <v>-1968.42</v>
          </cell>
          <cell r="AN1127">
            <v>-63117.797500000008</v>
          </cell>
          <cell r="AO1127" t="str">
            <v>65a</v>
          </cell>
        </row>
        <row r="1128">
          <cell r="AB1128">
            <v>-128480.64</v>
          </cell>
          <cell r="AN1128">
            <v>-16060.08</v>
          </cell>
        </row>
        <row r="1129">
          <cell r="AB1129">
            <v>-11355.43</v>
          </cell>
          <cell r="AN1129">
            <v>-19583.491250000003</v>
          </cell>
          <cell r="AO1129" t="str">
            <v>65a</v>
          </cell>
        </row>
        <row r="1130">
          <cell r="AB1130">
            <v>0</v>
          </cell>
          <cell r="AN1130">
            <v>-16332.467500000001</v>
          </cell>
          <cell r="AO1130" t="str">
            <v xml:space="preserve"> </v>
          </cell>
        </row>
        <row r="1131">
          <cell r="AB1131">
            <v>0</v>
          </cell>
          <cell r="AN1131">
            <v>-40036.249999999993</v>
          </cell>
          <cell r="AO1131" t="str">
            <v>65b</v>
          </cell>
        </row>
        <row r="1132">
          <cell r="AB1132">
            <v>-4441250</v>
          </cell>
          <cell r="AN1132">
            <v>-2422500</v>
          </cell>
          <cell r="AO1132" t="str">
            <v>65a</v>
          </cell>
        </row>
        <row r="1133">
          <cell r="AB1133">
            <v>-3208333.15</v>
          </cell>
          <cell r="AN1133">
            <v>-1749999.8366666667</v>
          </cell>
          <cell r="AO1133" t="str">
            <v>65a</v>
          </cell>
        </row>
        <row r="1134">
          <cell r="AB1134">
            <v>-16785.45</v>
          </cell>
          <cell r="AN1134">
            <v>-2034.8454166666668</v>
          </cell>
          <cell r="AO1134" t="str">
            <v xml:space="preserve"> </v>
          </cell>
        </row>
        <row r="1135">
          <cell r="AB1135">
            <v>-45879.18</v>
          </cell>
          <cell r="AN1135">
            <v>-13952.984999999999</v>
          </cell>
          <cell r="AO1135" t="str">
            <v>65b</v>
          </cell>
        </row>
        <row r="1136">
          <cell r="AB1136">
            <v>-561666.5</v>
          </cell>
          <cell r="AN1136">
            <v>-3369999.8533333335</v>
          </cell>
          <cell r="AO1136" t="str">
            <v>65a</v>
          </cell>
        </row>
        <row r="1137">
          <cell r="AB1137">
            <v>-53523.61</v>
          </cell>
          <cell r="AN1137">
            <v>-15611.052916666667</v>
          </cell>
          <cell r="AO1137" t="str">
            <v>65a</v>
          </cell>
        </row>
        <row r="1138">
          <cell r="AB1138">
            <v>-88660.63</v>
          </cell>
          <cell r="AN1138">
            <v>-69210.078749999986</v>
          </cell>
          <cell r="AO1138" t="str">
            <v xml:space="preserve"> </v>
          </cell>
        </row>
        <row r="1139">
          <cell r="AB1139">
            <v>-8208750</v>
          </cell>
          <cell r="AN1139">
            <v>-4477500</v>
          </cell>
          <cell r="AO1139" t="str">
            <v>65a</v>
          </cell>
        </row>
        <row r="1140">
          <cell r="AB1140">
            <v>-871979.18</v>
          </cell>
          <cell r="AN1140">
            <v>-481350.17166666669</v>
          </cell>
          <cell r="AO1140" t="str">
            <v>65a</v>
          </cell>
        </row>
        <row r="1141">
          <cell r="AB1141">
            <v>0</v>
          </cell>
          <cell r="AN1141">
            <v>-3600.4145833333332</v>
          </cell>
          <cell r="AO1141" t="str">
            <v>65a</v>
          </cell>
        </row>
        <row r="1142">
          <cell r="AB1142">
            <v>-877500</v>
          </cell>
          <cell r="AN1142">
            <v>-5265000</v>
          </cell>
          <cell r="AO1142" t="str">
            <v>65a</v>
          </cell>
        </row>
        <row r="1143">
          <cell r="AB1143">
            <v>0</v>
          </cell>
          <cell r="AN1143">
            <v>0</v>
          </cell>
          <cell r="AO1143" t="str">
            <v>65a</v>
          </cell>
        </row>
        <row r="1144">
          <cell r="AB1144">
            <v>-7497750.0199999996</v>
          </cell>
          <cell r="AN1144">
            <v>-5028282.7833333332</v>
          </cell>
          <cell r="AO1144" t="str">
            <v>65a</v>
          </cell>
        </row>
        <row r="1145">
          <cell r="AB1145">
            <v>0</v>
          </cell>
          <cell r="AN1145">
            <v>0</v>
          </cell>
          <cell r="AO1145" t="str">
            <v>65a</v>
          </cell>
        </row>
        <row r="1146">
          <cell r="AB1146">
            <v>0</v>
          </cell>
          <cell r="AN1146">
            <v>-1444059.1666666667</v>
          </cell>
          <cell r="AO1146" t="str">
            <v>65a</v>
          </cell>
        </row>
        <row r="1147">
          <cell r="AB1147">
            <v>-937499.98</v>
          </cell>
          <cell r="AN1147">
            <v>-632523.1216666667</v>
          </cell>
          <cell r="AO1147" t="str">
            <v>65a</v>
          </cell>
        </row>
        <row r="1148">
          <cell r="AB1148">
            <v>-576916.68999999994</v>
          </cell>
          <cell r="AN1148">
            <v>-937489.58791666676</v>
          </cell>
          <cell r="AO1148" t="str">
            <v>65a</v>
          </cell>
        </row>
        <row r="1149">
          <cell r="AB1149">
            <v>-99450</v>
          </cell>
          <cell r="AN1149">
            <v>-161606.25</v>
          </cell>
          <cell r="AO1149" t="str">
            <v>65a</v>
          </cell>
        </row>
        <row r="1150">
          <cell r="AB1150">
            <v>2345.3200000000002</v>
          </cell>
          <cell r="AN1150">
            <v>-3529.935833333333</v>
          </cell>
        </row>
        <row r="1151">
          <cell r="AB1151">
            <v>-25878.49</v>
          </cell>
          <cell r="AN1151">
            <v>-14838.407500000001</v>
          </cell>
          <cell r="AO1151" t="str">
            <v>65b</v>
          </cell>
        </row>
        <row r="1152">
          <cell r="AB1152">
            <v>-1639462.5</v>
          </cell>
          <cell r="AN1152">
            <v>-267989.0625</v>
          </cell>
          <cell r="AO1152" t="str">
            <v>65a</v>
          </cell>
        </row>
        <row r="1153">
          <cell r="AB1153">
            <v>0</v>
          </cell>
          <cell r="AN1153">
            <v>0</v>
          </cell>
          <cell r="AO1153" t="str">
            <v>65a</v>
          </cell>
        </row>
        <row r="1154">
          <cell r="AB1154">
            <v>-1473607.13</v>
          </cell>
          <cell r="AN1154">
            <v>-1349490.7437500001</v>
          </cell>
          <cell r="AO1154" t="str">
            <v>65a</v>
          </cell>
        </row>
        <row r="1155">
          <cell r="AB1155">
            <v>-914398.34</v>
          </cell>
          <cell r="AN1155">
            <v>-153496.40833333333</v>
          </cell>
          <cell r="AO1155" t="str">
            <v>65a</v>
          </cell>
        </row>
        <row r="1156">
          <cell r="AB1156">
            <v>-495678.29</v>
          </cell>
          <cell r="AN1156">
            <v>-102337.96166666667</v>
          </cell>
          <cell r="AO1156" t="str">
            <v>65a</v>
          </cell>
        </row>
        <row r="1157">
          <cell r="AB1157">
            <v>-21336.74</v>
          </cell>
          <cell r="AN1157">
            <v>-5100.7441666666673</v>
          </cell>
          <cell r="AO1157" t="str">
            <v>65a</v>
          </cell>
        </row>
        <row r="1158">
          <cell r="AB1158">
            <v>0</v>
          </cell>
          <cell r="AN1158">
            <v>0</v>
          </cell>
          <cell r="AO1158" t="str">
            <v>65a</v>
          </cell>
        </row>
        <row r="1159">
          <cell r="AB1159">
            <v>0</v>
          </cell>
          <cell r="AN1159">
            <v>902.25916666666672</v>
          </cell>
        </row>
        <row r="1160">
          <cell r="AB1160">
            <v>0</v>
          </cell>
          <cell r="AN1160">
            <v>0</v>
          </cell>
          <cell r="AO1160" t="str">
            <v>65a</v>
          </cell>
        </row>
        <row r="1161">
          <cell r="AB1161">
            <v>0</v>
          </cell>
          <cell r="AN1161">
            <v>0</v>
          </cell>
          <cell r="AO1161" t="str">
            <v>65a</v>
          </cell>
        </row>
        <row r="1162">
          <cell r="AB1162">
            <v>0</v>
          </cell>
          <cell r="AN1162">
            <v>0</v>
          </cell>
          <cell r="AO1162" t="str">
            <v>65a</v>
          </cell>
        </row>
        <row r="1163">
          <cell r="AB1163">
            <v>0</v>
          </cell>
          <cell r="AN1163">
            <v>0</v>
          </cell>
        </row>
        <row r="1164">
          <cell r="AB1164">
            <v>0</v>
          </cell>
          <cell r="AN1164">
            <v>0</v>
          </cell>
          <cell r="AO1164" t="str">
            <v>65a</v>
          </cell>
        </row>
        <row r="1165">
          <cell r="AB1165">
            <v>0</v>
          </cell>
          <cell r="AN1165">
            <v>0</v>
          </cell>
          <cell r="AO1165" t="str">
            <v>65a</v>
          </cell>
        </row>
        <row r="1166">
          <cell r="AB1166">
            <v>0</v>
          </cell>
          <cell r="AN1166">
            <v>0</v>
          </cell>
          <cell r="AO1166" t="str">
            <v xml:space="preserve"> </v>
          </cell>
        </row>
        <row r="1167">
          <cell r="AB1167">
            <v>-733011.79</v>
          </cell>
          <cell r="AN1167">
            <v>-1280568.8983333332</v>
          </cell>
          <cell r="AO1167" t="str">
            <v xml:space="preserve"> </v>
          </cell>
        </row>
        <row r="1168">
          <cell r="AB1168">
            <v>-1792788</v>
          </cell>
          <cell r="AN1168">
            <v>-2013055.8266666669</v>
          </cell>
          <cell r="AO1168" t="str">
            <v xml:space="preserve"> </v>
          </cell>
        </row>
        <row r="1169">
          <cell r="AB1169">
            <v>-40464.239999999998</v>
          </cell>
          <cell r="AN1169">
            <v>-82731.853333333333</v>
          </cell>
        </row>
        <row r="1170">
          <cell r="AB1170">
            <v>-40464.239999999998</v>
          </cell>
          <cell r="AN1170">
            <v>-82731.853333333333</v>
          </cell>
        </row>
        <row r="1171">
          <cell r="AB1171">
            <v>-6876.8</v>
          </cell>
          <cell r="AN1171">
            <v>-56341.233333333337</v>
          </cell>
        </row>
        <row r="1172">
          <cell r="AB1172">
            <v>-6876.8</v>
          </cell>
          <cell r="AN1172">
            <v>-56341.233333333337</v>
          </cell>
        </row>
        <row r="1173">
          <cell r="AB1173">
            <v>-14434.16</v>
          </cell>
          <cell r="AN1173">
            <v>-69596.513333333321</v>
          </cell>
        </row>
        <row r="1174">
          <cell r="AB1174">
            <v>0</v>
          </cell>
          <cell r="AN1174">
            <v>-1016033.86375</v>
          </cell>
        </row>
        <row r="1175">
          <cell r="AB1175">
            <v>-991249.05</v>
          </cell>
          <cell r="AN1175">
            <v>-813731.97083333321</v>
          </cell>
          <cell r="AO1175" t="str">
            <v>65a</v>
          </cell>
        </row>
        <row r="1176">
          <cell r="AB1176">
            <v>0</v>
          </cell>
          <cell r="AN1176">
            <v>0</v>
          </cell>
          <cell r="AO1176" t="str">
            <v xml:space="preserve"> </v>
          </cell>
        </row>
        <row r="1177">
          <cell r="AB1177">
            <v>0</v>
          </cell>
          <cell r="AN1177">
            <v>-4422.1099999999997</v>
          </cell>
          <cell r="AO1177" t="str">
            <v>65a</v>
          </cell>
        </row>
        <row r="1178">
          <cell r="AB1178">
            <v>0</v>
          </cell>
          <cell r="AN1178">
            <v>-224579.63916666666</v>
          </cell>
        </row>
        <row r="1179">
          <cell r="AB1179">
            <v>-755793</v>
          </cell>
          <cell r="AN1179">
            <v>-1077924.4350000001</v>
          </cell>
          <cell r="AO1179" t="str">
            <v>65b</v>
          </cell>
        </row>
        <row r="1180">
          <cell r="AB1180">
            <v>-1141872.83</v>
          </cell>
          <cell r="AN1180">
            <v>-906743.10041666671</v>
          </cell>
          <cell r="AO1180" t="str">
            <v>65a</v>
          </cell>
        </row>
        <row r="1181">
          <cell r="AB1181">
            <v>-745021.63</v>
          </cell>
          <cell r="AN1181">
            <v>-774838.23375000013</v>
          </cell>
          <cell r="AO1181" t="str">
            <v>65a</v>
          </cell>
        </row>
        <row r="1182">
          <cell r="AB1182">
            <v>-239434.99</v>
          </cell>
          <cell r="AN1182">
            <v>-303729.65208333347</v>
          </cell>
          <cell r="AO1182" t="str">
            <v>65a</v>
          </cell>
        </row>
        <row r="1183">
          <cell r="AB1183">
            <v>0</v>
          </cell>
          <cell r="AN1183">
            <v>0</v>
          </cell>
          <cell r="AO1183" t="str">
            <v>65a</v>
          </cell>
        </row>
        <row r="1184">
          <cell r="AB1184">
            <v>0</v>
          </cell>
          <cell r="AN1184">
            <v>-20833.333333333332</v>
          </cell>
          <cell r="AO1184" t="str">
            <v>65a</v>
          </cell>
        </row>
        <row r="1185">
          <cell r="AB1185">
            <v>0</v>
          </cell>
          <cell r="AN1185">
            <v>0</v>
          </cell>
          <cell r="AO1185" t="str">
            <v>65a</v>
          </cell>
        </row>
        <row r="1186">
          <cell r="AB1186">
            <v>0</v>
          </cell>
          <cell r="AN1186">
            <v>161.22333333333333</v>
          </cell>
          <cell r="AO1186" t="str">
            <v>65a</v>
          </cell>
        </row>
        <row r="1187">
          <cell r="AB1187">
            <v>0</v>
          </cell>
          <cell r="AN1187">
            <v>-1533333.3333333333</v>
          </cell>
        </row>
        <row r="1188">
          <cell r="AB1188">
            <v>0</v>
          </cell>
          <cell r="AN1188">
            <v>0</v>
          </cell>
        </row>
        <row r="1189">
          <cell r="AB1189">
            <v>0</v>
          </cell>
          <cell r="AN1189">
            <v>-1122855</v>
          </cell>
          <cell r="AO1189" t="str">
            <v>41</v>
          </cell>
        </row>
        <row r="1190">
          <cell r="AB1190">
            <v>-633689.44999999995</v>
          </cell>
          <cell r="AN1190">
            <v>-695651.30708333349</v>
          </cell>
          <cell r="AO1190" t="str">
            <v>63</v>
          </cell>
        </row>
        <row r="1191">
          <cell r="AB1191">
            <v>-3306489.7</v>
          </cell>
          <cell r="AN1191">
            <v>-4731023.9604166672</v>
          </cell>
          <cell r="AO1191" t="str">
            <v>63</v>
          </cell>
        </row>
        <row r="1192">
          <cell r="AB1192">
            <v>-337286.52</v>
          </cell>
          <cell r="AN1192">
            <v>-344081.60499999998</v>
          </cell>
          <cell r="AO1192" t="str">
            <v>63</v>
          </cell>
        </row>
        <row r="1193">
          <cell r="AB1193">
            <v>0</v>
          </cell>
          <cell r="AN1193">
            <v>0</v>
          </cell>
          <cell r="AO1193" t="str">
            <v>20</v>
          </cell>
          <cell r="AP1193">
            <v>30</v>
          </cell>
        </row>
        <row r="1194">
          <cell r="AB1194">
            <v>0</v>
          </cell>
          <cell r="AN1194">
            <v>0</v>
          </cell>
          <cell r="AO1194" t="str">
            <v>20</v>
          </cell>
          <cell r="AP1194">
            <v>30</v>
          </cell>
        </row>
        <row r="1195">
          <cell r="AB1195">
            <v>0</v>
          </cell>
          <cell r="AN1195">
            <v>0</v>
          </cell>
          <cell r="AO1195" t="str">
            <v>20</v>
          </cell>
          <cell r="AP1195">
            <v>30</v>
          </cell>
        </row>
        <row r="1196">
          <cell r="AB1196">
            <v>0</v>
          </cell>
          <cell r="AN1196">
            <v>0</v>
          </cell>
          <cell r="AO1196" t="str">
            <v>20</v>
          </cell>
          <cell r="AP1196">
            <v>30</v>
          </cell>
        </row>
        <row r="1197">
          <cell r="AB1197">
            <v>0</v>
          </cell>
          <cell r="AN1197">
            <v>0</v>
          </cell>
          <cell r="AO1197" t="str">
            <v>20</v>
          </cell>
          <cell r="AP1197">
            <v>30</v>
          </cell>
        </row>
        <row r="1198">
          <cell r="AB1198">
            <v>0</v>
          </cell>
          <cell r="AN1198">
            <v>0</v>
          </cell>
          <cell r="AO1198" t="str">
            <v>20</v>
          </cell>
          <cell r="AP1198">
            <v>30</v>
          </cell>
        </row>
        <row r="1199">
          <cell r="AB1199">
            <v>-3304.85</v>
          </cell>
          <cell r="AN1199">
            <v>-432482.37041666667</v>
          </cell>
          <cell r="AO1199" t="str">
            <v>20</v>
          </cell>
          <cell r="AP1199" t="str">
            <v>30</v>
          </cell>
        </row>
        <row r="1200">
          <cell r="AB1200">
            <v>-2555632.5299999998</v>
          </cell>
          <cell r="AN1200">
            <v>-2635200.0229166667</v>
          </cell>
          <cell r="AO1200" t="str">
            <v>20</v>
          </cell>
          <cell r="AP1200" t="str">
            <v>30</v>
          </cell>
        </row>
        <row r="1201">
          <cell r="AB1201">
            <v>-18889759.530000001</v>
          </cell>
          <cell r="AN1201">
            <v>-18517789.530000005</v>
          </cell>
          <cell r="AO1201" t="str">
            <v>20</v>
          </cell>
          <cell r="AP1201" t="str">
            <v>30</v>
          </cell>
        </row>
        <row r="1202">
          <cell r="AB1202">
            <v>-12354716.17</v>
          </cell>
          <cell r="AN1202">
            <v>-10878068.713750001</v>
          </cell>
          <cell r="AO1202" t="str">
            <v>63</v>
          </cell>
          <cell r="AP1202" t="str">
            <v xml:space="preserve"> </v>
          </cell>
        </row>
        <row r="1203">
          <cell r="AB1203">
            <v>-464683.58</v>
          </cell>
          <cell r="AN1203">
            <v>-446087.59291666659</v>
          </cell>
          <cell r="AO1203" t="str">
            <v>63</v>
          </cell>
        </row>
        <row r="1204">
          <cell r="AB1204">
            <v>-10000</v>
          </cell>
          <cell r="AN1204">
            <v>-10000</v>
          </cell>
          <cell r="AO1204" t="str">
            <v>20</v>
          </cell>
          <cell r="AP1204" t="str">
            <v>30</v>
          </cell>
        </row>
        <row r="1205">
          <cell r="AB1205">
            <v>-25524.85</v>
          </cell>
          <cell r="AN1205">
            <v>-21496.120416666665</v>
          </cell>
          <cell r="AO1205" t="str">
            <v>63</v>
          </cell>
        </row>
        <row r="1206">
          <cell r="AB1206">
            <v>-42021.78</v>
          </cell>
          <cell r="AN1206">
            <v>-58110.346250000002</v>
          </cell>
          <cell r="AO1206" t="str">
            <v>63</v>
          </cell>
        </row>
        <row r="1207">
          <cell r="AB1207">
            <v>-652279.19999999995</v>
          </cell>
          <cell r="AN1207">
            <v>-279358.72916666663</v>
          </cell>
          <cell r="AO1207" t="str">
            <v>20</v>
          </cell>
          <cell r="AP1207">
            <v>30</v>
          </cell>
        </row>
        <row r="1208">
          <cell r="AB1208">
            <v>-2851582.64</v>
          </cell>
          <cell r="AN1208">
            <v>-742245.76208333333</v>
          </cell>
          <cell r="AO1208" t="str">
            <v>20</v>
          </cell>
          <cell r="AP1208">
            <v>30</v>
          </cell>
        </row>
        <row r="1209">
          <cell r="AB1209">
            <v>-1589346.19</v>
          </cell>
          <cell r="AN1209">
            <v>-678524.13458333339</v>
          </cell>
          <cell r="AO1209" t="str">
            <v>20</v>
          </cell>
          <cell r="AP1209">
            <v>30</v>
          </cell>
        </row>
        <row r="1210">
          <cell r="AB1210">
            <v>-1016768.79</v>
          </cell>
          <cell r="AN1210">
            <v>-369260.24958333327</v>
          </cell>
          <cell r="AO1210" t="str">
            <v>20</v>
          </cell>
          <cell r="AP1210">
            <v>30</v>
          </cell>
        </row>
        <row r="1211">
          <cell r="AB1211">
            <v>-3089713.86</v>
          </cell>
          <cell r="AN1211">
            <v>-2470607.5100000002</v>
          </cell>
        </row>
        <row r="1212">
          <cell r="AB1212">
            <v>-5000</v>
          </cell>
          <cell r="AN1212">
            <v>-5000</v>
          </cell>
        </row>
        <row r="1213">
          <cell r="AB1213">
            <v>-26668727.57</v>
          </cell>
          <cell r="AN1213">
            <v>-24835876.166250002</v>
          </cell>
          <cell r="AO1213" t="str">
            <v>65a</v>
          </cell>
        </row>
        <row r="1214">
          <cell r="AB1214">
            <v>0</v>
          </cell>
          <cell r="AN1214">
            <v>0</v>
          </cell>
          <cell r="AO1214" t="str">
            <v>65a</v>
          </cell>
        </row>
        <row r="1215">
          <cell r="AB1215">
            <v>0</v>
          </cell>
          <cell r="AN1215">
            <v>-808150</v>
          </cell>
        </row>
        <row r="1216">
          <cell r="AB1216">
            <v>-2410058.23</v>
          </cell>
          <cell r="AN1216">
            <v>-1377995.5216666667</v>
          </cell>
        </row>
        <row r="1217">
          <cell r="AB1217">
            <v>-9934029.5600000005</v>
          </cell>
          <cell r="AN1217">
            <v>-10149244.116249999</v>
          </cell>
          <cell r="AO1217" t="str">
            <v>47</v>
          </cell>
        </row>
        <row r="1218">
          <cell r="AB1218">
            <v>-2992.04</v>
          </cell>
          <cell r="AN1218">
            <v>-186.04916666666668</v>
          </cell>
        </row>
        <row r="1219">
          <cell r="AB1219">
            <v>0</v>
          </cell>
          <cell r="AN1219">
            <v>0</v>
          </cell>
          <cell r="AO1219" t="str">
            <v>65a</v>
          </cell>
        </row>
        <row r="1220">
          <cell r="AB1220">
            <v>-28224</v>
          </cell>
          <cell r="AN1220">
            <v>-13128</v>
          </cell>
          <cell r="AO1220" t="str">
            <v>49</v>
          </cell>
        </row>
        <row r="1221">
          <cell r="AB1221">
            <v>0</v>
          </cell>
          <cell r="AN1221">
            <v>0</v>
          </cell>
          <cell r="AO1221" t="str">
            <v>3</v>
          </cell>
        </row>
        <row r="1222">
          <cell r="AB1222">
            <v>0</v>
          </cell>
          <cell r="AN1222">
            <v>0</v>
          </cell>
          <cell r="AO1222">
            <v>2</v>
          </cell>
        </row>
        <row r="1223">
          <cell r="AB1223">
            <v>-2106234.98</v>
          </cell>
          <cell r="AN1223">
            <v>-1795089.3741666665</v>
          </cell>
          <cell r="AO1223" t="str">
            <v>49</v>
          </cell>
        </row>
        <row r="1224">
          <cell r="AB1224">
            <v>-17801000</v>
          </cell>
          <cell r="AN1224">
            <v>-17229846.041666668</v>
          </cell>
          <cell r="AO1224" t="str">
            <v>49</v>
          </cell>
        </row>
        <row r="1225">
          <cell r="AB1225">
            <v>-58986.21</v>
          </cell>
          <cell r="AN1225">
            <v>-55135.612083333333</v>
          </cell>
          <cell r="AO1225" t="str">
            <v>49</v>
          </cell>
        </row>
        <row r="1226">
          <cell r="AB1226">
            <v>-8277452.4500000002</v>
          </cell>
          <cell r="AN1226">
            <v>-6191500.3154166667</v>
          </cell>
          <cell r="AO1226" t="str">
            <v>49</v>
          </cell>
        </row>
        <row r="1227">
          <cell r="AB1227">
            <v>-39032.26</v>
          </cell>
          <cell r="AN1227">
            <v>-18947.524999999998</v>
          </cell>
          <cell r="AO1227" t="str">
            <v>65a</v>
          </cell>
        </row>
        <row r="1228">
          <cell r="AB1228">
            <v>0</v>
          </cell>
          <cell r="AN1228">
            <v>0</v>
          </cell>
          <cell r="AO1228" t="str">
            <v>65a</v>
          </cell>
        </row>
        <row r="1229">
          <cell r="AB1229">
            <v>0</v>
          </cell>
          <cell r="AN1229">
            <v>0</v>
          </cell>
          <cell r="AO1229" t="str">
            <v>65b</v>
          </cell>
        </row>
        <row r="1230">
          <cell r="AB1230">
            <v>-222809.33</v>
          </cell>
          <cell r="AN1230">
            <v>-229684.31000000003</v>
          </cell>
          <cell r="AO1230" t="str">
            <v>65a</v>
          </cell>
        </row>
        <row r="1231">
          <cell r="AB1231">
            <v>0</v>
          </cell>
          <cell r="AN1231">
            <v>-2127799.8633333333</v>
          </cell>
          <cell r="AO1231" t="str">
            <v xml:space="preserve"> </v>
          </cell>
        </row>
        <row r="1232">
          <cell r="AB1232">
            <v>0</v>
          </cell>
          <cell r="AN1232">
            <v>-75158.125</v>
          </cell>
          <cell r="AO1232" t="str">
            <v>65a</v>
          </cell>
        </row>
        <row r="1233">
          <cell r="AB1233">
            <v>-250015</v>
          </cell>
          <cell r="AN1233">
            <v>-102091.45833333333</v>
          </cell>
          <cell r="AO1233" t="str">
            <v>65a</v>
          </cell>
        </row>
        <row r="1234">
          <cell r="AB1234">
            <v>0</v>
          </cell>
          <cell r="AN1234">
            <v>0</v>
          </cell>
        </row>
        <row r="1235">
          <cell r="AB1235">
            <v>-13807132</v>
          </cell>
          <cell r="AN1235">
            <v>-14682130</v>
          </cell>
          <cell r="AO1235" t="str">
            <v>65a</v>
          </cell>
        </row>
        <row r="1236">
          <cell r="AB1236">
            <v>-8447.35</v>
          </cell>
          <cell r="AN1236">
            <v>-662.66375000000005</v>
          </cell>
          <cell r="AO1236" t="str">
            <v>65a</v>
          </cell>
        </row>
        <row r="1237">
          <cell r="AB1237">
            <v>0</v>
          </cell>
          <cell r="AN1237">
            <v>0</v>
          </cell>
          <cell r="AO1237" t="str">
            <v>65a</v>
          </cell>
        </row>
        <row r="1238">
          <cell r="AB1238">
            <v>0</v>
          </cell>
          <cell r="AN1238">
            <v>0</v>
          </cell>
          <cell r="AO1238" t="str">
            <v>65a</v>
          </cell>
        </row>
        <row r="1239">
          <cell r="AB1239">
            <v>0</v>
          </cell>
          <cell r="AN1239">
            <v>0</v>
          </cell>
        </row>
        <row r="1240">
          <cell r="AB1240">
            <v>-2140.5700000000002</v>
          </cell>
          <cell r="AN1240">
            <v>12539.422083333329</v>
          </cell>
          <cell r="AO1240" t="str">
            <v>65a</v>
          </cell>
        </row>
        <row r="1241">
          <cell r="AB1241">
            <v>0</v>
          </cell>
          <cell r="AN1241">
            <v>32.228333333333332</v>
          </cell>
          <cell r="AO1241" t="str">
            <v>65a</v>
          </cell>
        </row>
        <row r="1242">
          <cell r="AB1242">
            <v>-27312000</v>
          </cell>
          <cell r="AN1242">
            <v>-26056250</v>
          </cell>
        </row>
        <row r="1243">
          <cell r="AB1243">
            <v>-8686177.8599999994</v>
          </cell>
          <cell r="AN1243">
            <v>-17205758.129999999</v>
          </cell>
          <cell r="AO1243" t="str">
            <v>41</v>
          </cell>
        </row>
        <row r="1244">
          <cell r="AB1244">
            <v>-19900488.379999999</v>
          </cell>
          <cell r="AN1244">
            <v>-17458741.549166668</v>
          </cell>
          <cell r="AO1244" t="str">
            <v>49</v>
          </cell>
        </row>
        <row r="1245">
          <cell r="AB1245">
            <v>0</v>
          </cell>
          <cell r="AN1245">
            <v>0</v>
          </cell>
          <cell r="AO1245" t="str">
            <v>41</v>
          </cell>
        </row>
        <row r="1246">
          <cell r="AB1246">
            <v>0</v>
          </cell>
          <cell r="AN1246">
            <v>0</v>
          </cell>
          <cell r="AO1246" t="str">
            <v>41</v>
          </cell>
        </row>
        <row r="1247">
          <cell r="AB1247">
            <v>0</v>
          </cell>
          <cell r="AN1247">
            <v>0</v>
          </cell>
          <cell r="AO1247" t="str">
            <v>41</v>
          </cell>
        </row>
        <row r="1248">
          <cell r="AB1248">
            <v>0</v>
          </cell>
          <cell r="AN1248">
            <v>0</v>
          </cell>
          <cell r="AO1248" t="str">
            <v>41</v>
          </cell>
        </row>
        <row r="1249">
          <cell r="AB1249">
            <v>0</v>
          </cell>
          <cell r="AN1249">
            <v>-64610.625</v>
          </cell>
          <cell r="AO1249" t="str">
            <v>41</v>
          </cell>
        </row>
        <row r="1250">
          <cell r="AB1250">
            <v>0</v>
          </cell>
          <cell r="AN1250">
            <v>0</v>
          </cell>
          <cell r="AO1250" t="str">
            <v>41</v>
          </cell>
        </row>
        <row r="1251">
          <cell r="AB1251">
            <v>0</v>
          </cell>
          <cell r="AN1251">
            <v>0</v>
          </cell>
          <cell r="AO1251" t="str">
            <v>41</v>
          </cell>
        </row>
        <row r="1252">
          <cell r="AB1252">
            <v>0</v>
          </cell>
          <cell r="AN1252">
            <v>-291666.66666666669</v>
          </cell>
          <cell r="AO1252" t="str">
            <v>41</v>
          </cell>
        </row>
        <row r="1253">
          <cell r="AB1253">
            <v>0</v>
          </cell>
          <cell r="AN1253">
            <v>-337500</v>
          </cell>
          <cell r="AO1253" t="str">
            <v>41</v>
          </cell>
        </row>
        <row r="1254">
          <cell r="AB1254">
            <v>-513276.41</v>
          </cell>
          <cell r="AN1254">
            <v>-414767.9745833333</v>
          </cell>
          <cell r="AO1254" t="str">
            <v>41</v>
          </cell>
        </row>
        <row r="1255">
          <cell r="AB1255">
            <v>-225000</v>
          </cell>
          <cell r="AN1255">
            <v>-187500</v>
          </cell>
          <cell r="AO1255" t="str">
            <v>41</v>
          </cell>
        </row>
        <row r="1256">
          <cell r="AB1256">
            <v>-1982106.78</v>
          </cell>
          <cell r="AN1256">
            <v>-851180.21</v>
          </cell>
          <cell r="AO1256" t="str">
            <v>41</v>
          </cell>
        </row>
        <row r="1257">
          <cell r="AB1257">
            <v>0</v>
          </cell>
          <cell r="AN1257">
            <v>-35003.527916666666</v>
          </cell>
          <cell r="AO1257" t="str">
            <v>41</v>
          </cell>
        </row>
        <row r="1258">
          <cell r="AB1258">
            <v>0</v>
          </cell>
          <cell r="AN1258">
            <v>0</v>
          </cell>
          <cell r="AO1258" t="str">
            <v>65a</v>
          </cell>
        </row>
        <row r="1259">
          <cell r="AB1259">
            <v>0</v>
          </cell>
          <cell r="AN1259">
            <v>0</v>
          </cell>
          <cell r="AO1259" t="str">
            <v>65a</v>
          </cell>
        </row>
        <row r="1260">
          <cell r="AB1260">
            <v>0</v>
          </cell>
          <cell r="AN1260">
            <v>0</v>
          </cell>
          <cell r="AO1260" t="str">
            <v>65a</v>
          </cell>
        </row>
        <row r="1261">
          <cell r="AB1261">
            <v>0</v>
          </cell>
          <cell r="AN1261">
            <v>0</v>
          </cell>
          <cell r="AO1261" t="str">
            <v>65a</v>
          </cell>
        </row>
        <row r="1262">
          <cell r="AB1262">
            <v>0</v>
          </cell>
          <cell r="AN1262">
            <v>-95.734166666666667</v>
          </cell>
          <cell r="AO1262" t="str">
            <v>65a</v>
          </cell>
        </row>
        <row r="1263">
          <cell r="AB1263">
            <v>-7416.29</v>
          </cell>
          <cell r="AN1263">
            <v>-7416.2899999999981</v>
          </cell>
          <cell r="AO1263" t="str">
            <v>65a</v>
          </cell>
        </row>
        <row r="1264">
          <cell r="AB1264">
            <v>-5140.3599999999997</v>
          </cell>
          <cell r="AN1264">
            <v>-5140.3599999999997</v>
          </cell>
          <cell r="AO1264" t="str">
            <v>65a</v>
          </cell>
        </row>
        <row r="1265">
          <cell r="AB1265">
            <v>-11459.63</v>
          </cell>
          <cell r="AN1265">
            <v>-11459.630000000003</v>
          </cell>
          <cell r="AO1265" t="str">
            <v>65a</v>
          </cell>
        </row>
        <row r="1266">
          <cell r="AB1266">
            <v>-1479.6</v>
          </cell>
          <cell r="AN1266">
            <v>-1479.6000000000001</v>
          </cell>
          <cell r="AO1266" t="str">
            <v>65a</v>
          </cell>
        </row>
        <row r="1267">
          <cell r="AB1267">
            <v>-959.98</v>
          </cell>
          <cell r="AN1267">
            <v>-959.97999999999968</v>
          </cell>
          <cell r="AO1267" t="str">
            <v>65a</v>
          </cell>
        </row>
        <row r="1268">
          <cell r="AB1268">
            <v>-876.25</v>
          </cell>
          <cell r="AN1268">
            <v>-865.16583333333347</v>
          </cell>
          <cell r="AO1268" t="str">
            <v>65a</v>
          </cell>
        </row>
        <row r="1269">
          <cell r="AB1269">
            <v>-912.01</v>
          </cell>
          <cell r="AN1269">
            <v>-359.47541666666666</v>
          </cell>
          <cell r="AO1269" t="str">
            <v>65a</v>
          </cell>
        </row>
        <row r="1270">
          <cell r="AB1270">
            <v>-12.55</v>
          </cell>
          <cell r="AN1270">
            <v>-12.549999999999999</v>
          </cell>
          <cell r="AO1270" t="str">
            <v>65a</v>
          </cell>
        </row>
        <row r="1271">
          <cell r="AB1271">
            <v>-598.99</v>
          </cell>
          <cell r="AN1271">
            <v>-598.9899999999999</v>
          </cell>
          <cell r="AO1271" t="str">
            <v>65a</v>
          </cell>
        </row>
        <row r="1272">
          <cell r="AB1272">
            <v>-168.86</v>
          </cell>
          <cell r="AN1272">
            <v>-168.86000000000004</v>
          </cell>
          <cell r="AO1272" t="str">
            <v>65a</v>
          </cell>
        </row>
        <row r="1273">
          <cell r="AB1273">
            <v>0</v>
          </cell>
          <cell r="AN1273">
            <v>14.956250000000002</v>
          </cell>
          <cell r="AO1273" t="str">
            <v>65a</v>
          </cell>
        </row>
        <row r="1274">
          <cell r="AB1274">
            <v>-123.17</v>
          </cell>
          <cell r="AN1274">
            <v>-198.50750000000002</v>
          </cell>
          <cell r="AO1274" t="str">
            <v>65a</v>
          </cell>
        </row>
        <row r="1275">
          <cell r="AB1275">
            <v>-574.46</v>
          </cell>
          <cell r="AN1275">
            <v>-23.935833333333335</v>
          </cell>
          <cell r="AO1275" t="str">
            <v>65a</v>
          </cell>
        </row>
        <row r="1276">
          <cell r="AB1276">
            <v>-5718285</v>
          </cell>
          <cell r="AN1276">
            <v>-4486820.625</v>
          </cell>
          <cell r="AO1276" t="str">
            <v>41</v>
          </cell>
        </row>
        <row r="1277">
          <cell r="AB1277">
            <v>0</v>
          </cell>
          <cell r="AN1277">
            <v>-294955.23749999999</v>
          </cell>
          <cell r="AO1277" t="str">
            <v>41</v>
          </cell>
        </row>
        <row r="1278">
          <cell r="AB1278">
            <v>-7074602.9100000001</v>
          </cell>
          <cell r="AN1278">
            <v>-4269235.635416667</v>
          </cell>
          <cell r="AO1278" t="str">
            <v xml:space="preserve"> </v>
          </cell>
        </row>
        <row r="1279">
          <cell r="AB1279">
            <v>-2870186.23</v>
          </cell>
          <cell r="AN1279">
            <v>-1787976.9612499999</v>
          </cell>
          <cell r="AO1279" t="str">
            <v xml:space="preserve">65 </v>
          </cell>
        </row>
        <row r="1280">
          <cell r="AB1280">
            <v>5104426.16</v>
          </cell>
          <cell r="AN1280">
            <v>1790443.5249999997</v>
          </cell>
          <cell r="AO1280" t="str">
            <v xml:space="preserve"> </v>
          </cell>
        </row>
        <row r="1281">
          <cell r="AB1281">
            <v>1100761.99</v>
          </cell>
          <cell r="AN1281">
            <v>387028.17458333331</v>
          </cell>
          <cell r="AO1281" t="str">
            <v>65</v>
          </cell>
          <cell r="AP1281" t="str">
            <v xml:space="preserve"> </v>
          </cell>
        </row>
        <row r="1282">
          <cell r="AB1282">
            <v>-27589.17</v>
          </cell>
          <cell r="AN1282">
            <v>-6514.111249999999</v>
          </cell>
          <cell r="AO1282" t="str">
            <v>49</v>
          </cell>
        </row>
        <row r="1283">
          <cell r="AB1283">
            <v>-1552657.3</v>
          </cell>
          <cell r="AN1283">
            <v>-1667975.9050000003</v>
          </cell>
          <cell r="AO1283" t="str">
            <v xml:space="preserve"> </v>
          </cell>
        </row>
        <row r="1284">
          <cell r="AB1284">
            <v>-45410</v>
          </cell>
          <cell r="AN1284">
            <v>-72656</v>
          </cell>
          <cell r="AO1284" t="str">
            <v xml:space="preserve"> </v>
          </cell>
        </row>
        <row r="1285">
          <cell r="AB1285">
            <v>-30265.78</v>
          </cell>
          <cell r="AN1285">
            <v>-32179.628750000003</v>
          </cell>
        </row>
        <row r="1286">
          <cell r="AB1286">
            <v>0</v>
          </cell>
          <cell r="AN1286">
            <v>0</v>
          </cell>
          <cell r="AO1286" t="str">
            <v>23</v>
          </cell>
          <cell r="AP1286">
            <v>29</v>
          </cell>
        </row>
        <row r="1287">
          <cell r="AB1287">
            <v>0</v>
          </cell>
          <cell r="AN1287">
            <v>0</v>
          </cell>
        </row>
        <row r="1288">
          <cell r="AB1288">
            <v>-2702244.02</v>
          </cell>
          <cell r="AN1288">
            <v>-2850418.2045833333</v>
          </cell>
        </row>
        <row r="1289">
          <cell r="AB1289">
            <v>-33762.980000000003</v>
          </cell>
          <cell r="AN1289">
            <v>-30999.499166666661</v>
          </cell>
        </row>
        <row r="1290">
          <cell r="AB1290">
            <v>0</v>
          </cell>
          <cell r="AN1290">
            <v>0</v>
          </cell>
        </row>
        <row r="1291">
          <cell r="AB1291">
            <v>-92276.94</v>
          </cell>
          <cell r="AN1291">
            <v>-98497.855833333335</v>
          </cell>
        </row>
        <row r="1292">
          <cell r="AB1292">
            <v>-8165809</v>
          </cell>
          <cell r="AN1292">
            <v>-8165809</v>
          </cell>
          <cell r="AO1292" t="str">
            <v>10</v>
          </cell>
        </row>
        <row r="1293">
          <cell r="AB1293">
            <v>4614264</v>
          </cell>
          <cell r="AN1293">
            <v>4300195.875</v>
          </cell>
          <cell r="AO1293" t="str">
            <v>10</v>
          </cell>
        </row>
        <row r="1294">
          <cell r="AB1294">
            <v>-10135707.039999999</v>
          </cell>
          <cell r="AN1294">
            <v>-12923100.119583333</v>
          </cell>
        </row>
        <row r="1295">
          <cell r="AB1295">
            <v>-887313.59</v>
          </cell>
          <cell r="AN1295">
            <v>-947812.25</v>
          </cell>
          <cell r="AO1295" t="str">
            <v>12</v>
          </cell>
        </row>
        <row r="1296">
          <cell r="AB1296">
            <v>0</v>
          </cell>
          <cell r="AN1296">
            <v>-19380.39875</v>
          </cell>
          <cell r="AO1296" t="str">
            <v>12</v>
          </cell>
        </row>
        <row r="1297">
          <cell r="AB1297">
            <v>-192765.41</v>
          </cell>
          <cell r="AN1297">
            <v>-122056.57791666668</v>
          </cell>
          <cell r="AO1297" t="str">
            <v>12</v>
          </cell>
        </row>
        <row r="1298">
          <cell r="AB1298">
            <v>-71851894.799999997</v>
          </cell>
          <cell r="AN1298">
            <v>-71851894.799999982</v>
          </cell>
          <cell r="AO1298" t="str">
            <v>64</v>
          </cell>
        </row>
        <row r="1299">
          <cell r="AB1299">
            <v>-3497000</v>
          </cell>
          <cell r="AN1299">
            <v>-3623291.6666666665</v>
          </cell>
          <cell r="AO1299" t="str">
            <v>22</v>
          </cell>
          <cell r="AP1299">
            <v>31</v>
          </cell>
        </row>
        <row r="1300">
          <cell r="AB1300">
            <v>-647743</v>
          </cell>
          <cell r="AN1300">
            <v>-1288879.25</v>
          </cell>
          <cell r="AO1300" t="str">
            <v>22</v>
          </cell>
          <cell r="AP1300">
            <v>32</v>
          </cell>
        </row>
        <row r="1301">
          <cell r="AB1301">
            <v>-337279618</v>
          </cell>
          <cell r="AN1301">
            <v>-328736616.95833331</v>
          </cell>
          <cell r="AO1301" t="str">
            <v>22</v>
          </cell>
          <cell r="AP1301">
            <v>33</v>
          </cell>
        </row>
        <row r="1302">
          <cell r="AB1302">
            <v>-939000</v>
          </cell>
          <cell r="AN1302">
            <v>-942583.33333333337</v>
          </cell>
          <cell r="AO1302" t="str">
            <v>22</v>
          </cell>
          <cell r="AP1302">
            <v>34</v>
          </cell>
        </row>
        <row r="1303">
          <cell r="AB1303">
            <v>-32874</v>
          </cell>
          <cell r="AN1303">
            <v>-32874</v>
          </cell>
          <cell r="AO1303" t="str">
            <v>22</v>
          </cell>
          <cell r="AP1303" t="str">
            <v>35</v>
          </cell>
        </row>
        <row r="1304">
          <cell r="AB1304">
            <v>-55683000</v>
          </cell>
          <cell r="AN1304">
            <v>-45478416.666666664</v>
          </cell>
          <cell r="AO1304" t="str">
            <v>64</v>
          </cell>
        </row>
        <row r="1305">
          <cell r="AB1305">
            <v>141000</v>
          </cell>
          <cell r="AN1305">
            <v>-6125</v>
          </cell>
          <cell r="AO1305" t="str">
            <v xml:space="preserve"> </v>
          </cell>
        </row>
        <row r="1306">
          <cell r="AB1306">
            <v>904152.97</v>
          </cell>
          <cell r="AN1306">
            <v>904152.97000000009</v>
          </cell>
          <cell r="AO1306" t="str">
            <v>64</v>
          </cell>
        </row>
        <row r="1307">
          <cell r="AB1307">
            <v>-796000</v>
          </cell>
          <cell r="AN1307">
            <v>-266416.66666666669</v>
          </cell>
          <cell r="AO1307" t="str">
            <v>66a</v>
          </cell>
        </row>
        <row r="1308">
          <cell r="AB1308">
            <v>-27673328.77</v>
          </cell>
          <cell r="AN1308">
            <v>-27673328.77</v>
          </cell>
          <cell r="AO1308" t="str">
            <v>64</v>
          </cell>
        </row>
        <row r="1309">
          <cell r="AB1309">
            <v>-4489581</v>
          </cell>
          <cell r="AN1309">
            <v>-4489581</v>
          </cell>
          <cell r="AO1309" t="str">
            <v>64</v>
          </cell>
        </row>
        <row r="1310">
          <cell r="AB1310">
            <v>-269554.90999999997</v>
          </cell>
          <cell r="AN1310">
            <v>-269554.91000000003</v>
          </cell>
          <cell r="AO1310" t="str">
            <v>64</v>
          </cell>
        </row>
        <row r="1311">
          <cell r="AB1311">
            <v>-443787.06</v>
          </cell>
          <cell r="AN1311">
            <v>-443787.05999999988</v>
          </cell>
          <cell r="AO1311" t="str">
            <v>64</v>
          </cell>
        </row>
        <row r="1312">
          <cell r="AB1312">
            <v>-1614.97</v>
          </cell>
          <cell r="AN1312">
            <v>-1614.97</v>
          </cell>
          <cell r="AO1312" t="str">
            <v>64</v>
          </cell>
        </row>
        <row r="1313">
          <cell r="AB1313">
            <v>-48687.62</v>
          </cell>
          <cell r="AN1313">
            <v>-48687.62</v>
          </cell>
          <cell r="AO1313" t="str">
            <v>64</v>
          </cell>
        </row>
        <row r="1314">
          <cell r="AB1314">
            <v>-76732.02</v>
          </cell>
          <cell r="AN1314">
            <v>-76732.02</v>
          </cell>
          <cell r="AO1314" t="str">
            <v>64</v>
          </cell>
        </row>
        <row r="1315">
          <cell r="AB1315">
            <v>-2475</v>
          </cell>
          <cell r="AN1315">
            <v>-2475</v>
          </cell>
          <cell r="AO1315" t="str">
            <v>64</v>
          </cell>
        </row>
        <row r="1316">
          <cell r="AB1316">
            <v>97405</v>
          </cell>
          <cell r="AN1316">
            <v>97405</v>
          </cell>
          <cell r="AO1316" t="str">
            <v>64</v>
          </cell>
        </row>
        <row r="1317">
          <cell r="AB1317">
            <v>-4106</v>
          </cell>
          <cell r="AN1317">
            <v>-4106</v>
          </cell>
          <cell r="AO1317" t="str">
            <v>64</v>
          </cell>
        </row>
        <row r="1318">
          <cell r="AB1318">
            <v>-171529</v>
          </cell>
          <cell r="AN1318">
            <v>-171529</v>
          </cell>
          <cell r="AO1318" t="str">
            <v>64</v>
          </cell>
        </row>
        <row r="1319">
          <cell r="AB1319">
            <v>-152467</v>
          </cell>
          <cell r="AN1319">
            <v>-152467</v>
          </cell>
          <cell r="AO1319" t="str">
            <v>64</v>
          </cell>
        </row>
        <row r="1320">
          <cell r="AB1320">
            <v>1365117.79</v>
          </cell>
          <cell r="AN1320">
            <v>1365117.7899999998</v>
          </cell>
          <cell r="AO1320" t="str">
            <v>66a</v>
          </cell>
        </row>
        <row r="1321">
          <cell r="AB1321">
            <v>0</v>
          </cell>
          <cell r="AN1321">
            <v>0</v>
          </cell>
          <cell r="AO1321" t="str">
            <v>22</v>
          </cell>
          <cell r="AP1321">
            <v>36</v>
          </cell>
        </row>
        <row r="1322">
          <cell r="AB1322">
            <v>0</v>
          </cell>
          <cell r="AN1322">
            <v>0</v>
          </cell>
          <cell r="AO1322" t="str">
            <v xml:space="preserve"> </v>
          </cell>
        </row>
        <row r="1323">
          <cell r="AB1323">
            <v>-477999.57</v>
          </cell>
          <cell r="AN1323">
            <v>-477999.57000000007</v>
          </cell>
          <cell r="AO1323" t="str">
            <v>66a</v>
          </cell>
        </row>
        <row r="1324">
          <cell r="AB1324">
            <v>-3665</v>
          </cell>
          <cell r="AN1324">
            <v>-3665</v>
          </cell>
          <cell r="AO1324" t="str">
            <v xml:space="preserve"> </v>
          </cell>
        </row>
        <row r="1325">
          <cell r="AB1325">
            <v>-7054000</v>
          </cell>
          <cell r="AN1325">
            <v>-6017416.666666667</v>
          </cell>
          <cell r="AO1325" t="str">
            <v>66a</v>
          </cell>
        </row>
        <row r="1326">
          <cell r="AB1326">
            <v>-947000</v>
          </cell>
          <cell r="AN1326">
            <v>-947000</v>
          </cell>
        </row>
        <row r="1327">
          <cell r="AB1327">
            <v>-4409226</v>
          </cell>
          <cell r="AN1327">
            <v>-3336176.0833333335</v>
          </cell>
          <cell r="AO1327" t="str">
            <v>22</v>
          </cell>
          <cell r="AP1327">
            <v>37</v>
          </cell>
        </row>
        <row r="1328">
          <cell r="AB1328">
            <v>0</v>
          </cell>
          <cell r="AN1328">
            <v>0</v>
          </cell>
          <cell r="AO1328" t="str">
            <v xml:space="preserve"> </v>
          </cell>
        </row>
        <row r="1329">
          <cell r="AB1329">
            <v>-68738.990000000005</v>
          </cell>
          <cell r="AN1329">
            <v>-137833.11666666667</v>
          </cell>
          <cell r="AO1329" t="str">
            <v>48</v>
          </cell>
        </row>
        <row r="1330">
          <cell r="AB1330">
            <v>16256</v>
          </cell>
          <cell r="AN1330">
            <v>15991.625</v>
          </cell>
          <cell r="AO1330" t="str">
            <v>48</v>
          </cell>
        </row>
        <row r="1331">
          <cell r="AB1331">
            <v>-148493689</v>
          </cell>
          <cell r="AN1331">
            <v>-160943064</v>
          </cell>
          <cell r="AO1331" t="str">
            <v>48</v>
          </cell>
        </row>
        <row r="1332">
          <cell r="AB1332">
            <v>353000</v>
          </cell>
          <cell r="AN1332">
            <v>23833.333333333332</v>
          </cell>
          <cell r="AO1332" t="str">
            <v xml:space="preserve"> </v>
          </cell>
        </row>
        <row r="1333">
          <cell r="AB1333">
            <v>0</v>
          </cell>
          <cell r="AN1333">
            <v>0</v>
          </cell>
          <cell r="AO1333" t="str">
            <v xml:space="preserve"> </v>
          </cell>
        </row>
        <row r="1334">
          <cell r="AB1334">
            <v>-3454000</v>
          </cell>
          <cell r="AN1334">
            <v>-4504000</v>
          </cell>
          <cell r="AO1334" t="str">
            <v xml:space="preserve"> </v>
          </cell>
        </row>
        <row r="1335">
          <cell r="AB1335">
            <v>-1673000</v>
          </cell>
          <cell r="AN1335">
            <v>-1673000</v>
          </cell>
        </row>
        <row r="1336">
          <cell r="AB1336">
            <v>0</v>
          </cell>
          <cell r="AN1336">
            <v>0</v>
          </cell>
          <cell r="AO1336" t="str">
            <v xml:space="preserve"> </v>
          </cell>
        </row>
        <row r="1337">
          <cell r="AB1337">
            <v>-15485174</v>
          </cell>
          <cell r="AN1337">
            <v>-16048552.75</v>
          </cell>
        </row>
        <row r="1338">
          <cell r="AB1338">
            <v>-41303000</v>
          </cell>
          <cell r="AN1338">
            <v>-36741625</v>
          </cell>
          <cell r="AO1338" t="str">
            <v>64</v>
          </cell>
        </row>
        <row r="1339">
          <cell r="AB1339">
            <v>-13198000</v>
          </cell>
          <cell r="AN1339">
            <v>-13451541.666666666</v>
          </cell>
          <cell r="AO1339">
            <v>22</v>
          </cell>
          <cell r="AP1339" t="str">
            <v>37a</v>
          </cell>
        </row>
        <row r="1340">
          <cell r="AB1340">
            <v>1332692</v>
          </cell>
          <cell r="AN1340">
            <v>1332692</v>
          </cell>
          <cell r="AO1340" t="str">
            <v>65b</v>
          </cell>
        </row>
        <row r="1341">
          <cell r="AB1341">
            <v>-3727000</v>
          </cell>
          <cell r="AN1341">
            <v>-4005291.6666666665</v>
          </cell>
          <cell r="AO1341" t="str">
            <v>22</v>
          </cell>
          <cell r="AP1341" t="str">
            <v>37b</v>
          </cell>
        </row>
        <row r="1342">
          <cell r="AB1342">
            <v>5635154.54</v>
          </cell>
          <cell r="AN1342">
            <v>5635154.54</v>
          </cell>
          <cell r="AO1342" t="str">
            <v>65b</v>
          </cell>
        </row>
        <row r="1343">
          <cell r="AB1343">
            <v>-10664000</v>
          </cell>
          <cell r="AN1343">
            <v>-10297666.666666666</v>
          </cell>
        </row>
        <row r="1344">
          <cell r="AB1344">
            <v>98028</v>
          </cell>
          <cell r="AN1344">
            <v>-117826.75</v>
          </cell>
          <cell r="AO1344" t="str">
            <v>41</v>
          </cell>
        </row>
        <row r="1345">
          <cell r="AB1345">
            <v>0</v>
          </cell>
          <cell r="AN1345">
            <v>-364583.33333333331</v>
          </cell>
        </row>
        <row r="1346">
          <cell r="AB1346">
            <v>-33312000</v>
          </cell>
          <cell r="AN1346">
            <v>-28985750</v>
          </cell>
          <cell r="AO1346" t="str">
            <v>66a</v>
          </cell>
        </row>
        <row r="1347">
          <cell r="AB1347">
            <v>-1430000</v>
          </cell>
          <cell r="AN1347">
            <v>-59583.333333333336</v>
          </cell>
          <cell r="AO1347" t="str">
            <v>47</v>
          </cell>
        </row>
        <row r="1348">
          <cell r="AB1348">
            <v>-72564653</v>
          </cell>
          <cell r="AN1348">
            <v>-72387225.291666672</v>
          </cell>
          <cell r="AO1348" t="str">
            <v>66a</v>
          </cell>
        </row>
        <row r="1349">
          <cell r="AB1349">
            <v>12663.58</v>
          </cell>
          <cell r="AN1349">
            <v>12135.92708333333</v>
          </cell>
          <cell r="AO1349">
            <v>6</v>
          </cell>
        </row>
        <row r="1350">
          <cell r="AB1350">
            <v>44658.07</v>
          </cell>
          <cell r="AN1350">
            <v>42899.414583333331</v>
          </cell>
          <cell r="AO1350">
            <v>6</v>
          </cell>
        </row>
        <row r="1351">
          <cell r="AB1351">
            <v>1780078.13</v>
          </cell>
          <cell r="AN1351">
            <v>1875439.4541666666</v>
          </cell>
          <cell r="AO1351">
            <v>6</v>
          </cell>
        </row>
        <row r="1352">
          <cell r="AB1352">
            <v>0</v>
          </cell>
          <cell r="AN1352">
            <v>0</v>
          </cell>
          <cell r="AO1352">
            <v>6</v>
          </cell>
        </row>
        <row r="1353">
          <cell r="AB1353">
            <v>3724980.33</v>
          </cell>
          <cell r="AN1353">
            <v>2809270.254999999</v>
          </cell>
          <cell r="AO1353">
            <v>6</v>
          </cell>
        </row>
        <row r="1354">
          <cell r="AB1354">
            <v>0</v>
          </cell>
          <cell r="AN1354">
            <v>0</v>
          </cell>
          <cell r="AO1354">
            <v>6</v>
          </cell>
        </row>
        <row r="1355">
          <cell r="AB1355">
            <v>0</v>
          </cell>
          <cell r="AN1355">
            <v>0</v>
          </cell>
          <cell r="AO1355">
            <v>6</v>
          </cell>
        </row>
        <row r="1356">
          <cell r="AB1356">
            <v>60710442.049999997</v>
          </cell>
          <cell r="AN1356">
            <v>46484716.798333339</v>
          </cell>
          <cell r="AO1356">
            <v>6</v>
          </cell>
        </row>
        <row r="1357">
          <cell r="AB1357">
            <v>0</v>
          </cell>
          <cell r="AN1357">
            <v>0</v>
          </cell>
          <cell r="AO1357">
            <v>6</v>
          </cell>
        </row>
        <row r="1358">
          <cell r="AB1358">
            <v>-5176339752.4699955</v>
          </cell>
          <cell r="AN1358">
            <v>-5231517078.7645836</v>
          </cell>
          <cell r="AO1358" t="str">
            <v xml:space="preserve"> </v>
          </cell>
        </row>
        <row r="1359">
          <cell r="AB1359">
            <v>1.621246337890625E-5</v>
          </cell>
          <cell r="AN1359">
            <v>-7.62939453125E-6</v>
          </cell>
        </row>
        <row r="1360">
          <cell r="AB1360">
            <v>9.5367431640625E-6</v>
          </cell>
          <cell r="AN1360">
            <v>0</v>
          </cell>
        </row>
        <row r="1362">
          <cell r="AB1362" t="str">
            <v xml:space="preserve"> </v>
          </cell>
          <cell r="AN1362" t="str">
            <v xml:space="preserve"> </v>
          </cell>
        </row>
        <row r="1363">
          <cell r="AN1363" t="str">
            <v xml:space="preserve"> </v>
          </cell>
        </row>
        <row r="1365">
          <cell r="AN1365" t="str">
            <v xml:space="preserve"> 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model"/>
      <sheetName val="Unit Cost"/>
      <sheetName val="Ex A-1"/>
      <sheetName val="Sch A-1"/>
      <sheetName val=" EX A-2"/>
      <sheetName val="ExA-3ColFC"/>
      <sheetName val="Ex A-4 Prod Adj"/>
      <sheetName val="Ex A-5 PC"/>
      <sheetName val="Ex D"/>
      <sheetName val="Ex E"/>
      <sheetName val="ComparePCR"/>
      <sheetName val="557"/>
      <sheetName val="Production Adjustment"/>
      <sheetName val="Production Factor"/>
      <sheetName val="2.03E"/>
      <sheetName val="Pwr Csts"/>
      <sheetName val="VerifyPwrCsts"/>
      <sheetName val="GRC"/>
      <sheetName val="Prodn OM by Resource GRC"/>
      <sheetName val="EB&amp;Taxes"/>
      <sheetName val="TransmRev"/>
      <sheetName val="Rlfwd"/>
      <sheetName val="Previous"/>
      <sheetName val="Diff"/>
      <sheetName val="model.7"/>
      <sheetName val="Restating Print Macros"/>
      <sheetName val="Module13"/>
      <sheetName val="Module14"/>
      <sheetName val="Module15"/>
      <sheetName val="Module1"/>
    </sheetNames>
    <sheetDataSet>
      <sheetData sheetId="0" refreshError="1">
        <row r="6">
          <cell r="A6" t="str">
            <v>FOR THE TWELVE MONTHS ENDED SEPTEMBER 30, 2003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Model Tracking"/>
      <sheetName val="Printing Summary"/>
      <sheetName val="Print Sheet"/>
      <sheetName val="Assumptions"/>
      <sheetName val="TA Summer Toll"/>
      <sheetName val="TA Winter PPA"/>
      <sheetName val="To PWX Toll"/>
      <sheetName val="From PWX Toll"/>
      <sheetName val="PWX PPA"/>
      <sheetName val="Acquisition Inputs"/>
      <sheetName val="Dispatch Cases"/>
      <sheetName val="Capital Additions"/>
      <sheetName val="Gas Consumption"/>
      <sheetName val="Capacity MWh"/>
      <sheetName val="Emissions"/>
      <sheetName val="Consol"/>
      <sheetName val="CCGT"/>
      <sheetName val="Acquisition 1"/>
      <sheetName val="Acquisition 2"/>
      <sheetName val="SCGT"/>
      <sheetName val="Wind"/>
      <sheetName val="Coal"/>
      <sheetName val="Duct Fired"/>
      <sheetName val="Geo"/>
      <sheetName val="Joint Ownership MW"/>
      <sheetName val="Contracted MW"/>
      <sheetName val="TA PWX Rollup"/>
      <sheetName val="End Effects"/>
      <sheetName val="Equity Equalization - PPA"/>
      <sheetName val="Debt Amortization"/>
      <sheetName val="&lt;Dispatch Model&gt;"/>
      <sheetName val="CB Assumptions"/>
      <sheetName val="CB Corellation Matrix"/>
      <sheetName val="Dispatch"/>
      <sheetName val="Load Shape"/>
      <sheetName val="Price Data"/>
      <sheetName val="Thermal Plants"/>
      <sheetName val="Consolidated Hydro"/>
      <sheetName val="Must Run Plants"/>
      <sheetName val="&lt;Data Sheets&gt;"/>
      <sheetName val="WACC"/>
      <sheetName val="Heat Rate"/>
      <sheetName val="Results Summary"/>
    </sheetNames>
    <sheetDataSet>
      <sheetData sheetId="0" refreshError="1"/>
      <sheetData sheetId="1" refreshError="1"/>
      <sheetData sheetId="2" refreshError="1"/>
      <sheetData sheetId="3" refreshError="1">
        <row r="1">
          <cell r="A1" t="str">
            <v>PSE Portfolio and Acquisition Model</v>
          </cell>
        </row>
        <row r="9">
          <cell r="C9">
            <v>37986</v>
          </cell>
        </row>
        <row r="11">
          <cell r="C11">
            <v>45291</v>
          </cell>
        </row>
        <row r="21">
          <cell r="C21">
            <v>2.5000000000000001E-2</v>
          </cell>
        </row>
        <row r="22">
          <cell r="H22">
            <v>1.6E-2</v>
          </cell>
        </row>
        <row r="23">
          <cell r="H23">
            <v>6900</v>
          </cell>
          <cell r="L23">
            <v>9100</v>
          </cell>
        </row>
        <row r="25">
          <cell r="C25">
            <v>30</v>
          </cell>
        </row>
        <row r="33">
          <cell r="C33">
            <v>0.35</v>
          </cell>
        </row>
        <row r="56">
          <cell r="I56">
            <v>7.2400000000000006E-2</v>
          </cell>
        </row>
        <row r="58">
          <cell r="I58">
            <v>0.57569999999999999</v>
          </cell>
        </row>
        <row r="61">
          <cell r="I61">
            <v>7.2982982000000002E-2</v>
          </cell>
        </row>
        <row r="62">
          <cell r="I62">
            <v>8.7571220000000005E-2</v>
          </cell>
        </row>
        <row r="65">
          <cell r="I65">
            <v>0.65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8">
          <cell r="C8" t="str">
            <v>Fred CC</v>
          </cell>
        </row>
        <row r="70">
          <cell r="C70" t="str">
            <v>Fred DF</v>
          </cell>
        </row>
      </sheetData>
      <sheetData sheetId="10" refreshError="1">
        <row r="11">
          <cell r="C11" t="str">
            <v>B2 10% Wind with Frederickson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37"/>
  <sheetViews>
    <sheetView tabSelected="1" workbookViewId="0">
      <pane xSplit="1" ySplit="4" topLeftCell="B5" activePane="bottomRight" state="frozen"/>
      <selection sqref="A1:J23"/>
      <selection pane="topRight" sqref="A1:J23"/>
      <selection pane="bottomLeft" sqref="A1:J23"/>
      <selection pane="bottomRight" activeCell="L8" sqref="L8:L28"/>
    </sheetView>
  </sheetViews>
  <sheetFormatPr defaultRowHeight="12.75"/>
  <cols>
    <col min="1" max="1" width="5" style="1" bestFit="1" customWidth="1"/>
    <col min="2" max="2" width="39.5703125" style="1" bestFit="1" customWidth="1"/>
    <col min="3" max="3" width="8.7109375" style="20" bestFit="1" customWidth="1"/>
    <col min="4" max="4" width="15" style="3" bestFit="1" customWidth="1"/>
    <col min="5" max="5" width="9.85546875" style="1" bestFit="1" customWidth="1"/>
    <col min="6" max="6" width="10.28515625" style="3" bestFit="1" customWidth="1"/>
    <col min="7" max="7" width="11.28515625" style="1" bestFit="1" customWidth="1"/>
    <col min="8" max="8" width="9.7109375" style="1" bestFit="1" customWidth="1"/>
    <col min="9" max="10" width="10.28515625" style="1" bestFit="1" customWidth="1"/>
    <col min="11" max="11" width="15" style="1" bestFit="1" customWidth="1"/>
    <col min="12" max="12" width="10.28515625" style="1" bestFit="1" customWidth="1"/>
    <col min="13" max="13" width="4.28515625" style="1" customWidth="1"/>
    <col min="14" max="14" width="14.85546875" style="1" bestFit="1" customWidth="1"/>
    <col min="15" max="15" width="19.7109375" style="1" customWidth="1"/>
    <col min="16" max="16" width="10.28515625" style="1" bestFit="1" customWidth="1"/>
    <col min="17" max="17" width="11" style="1" bestFit="1" customWidth="1"/>
    <col min="18" max="18" width="13.85546875" style="1" bestFit="1" customWidth="1"/>
    <col min="19" max="19" width="8.42578125" style="1" bestFit="1" customWidth="1"/>
    <col min="20" max="16384" width="9.140625" style="1"/>
  </cols>
  <sheetData>
    <row r="1" spans="1:17">
      <c r="A1" s="133" t="s">
        <v>0</v>
      </c>
      <c r="B1" s="134"/>
      <c r="C1" s="134"/>
      <c r="D1" s="135"/>
      <c r="E1" s="135"/>
      <c r="F1" s="135"/>
      <c r="G1" s="135"/>
      <c r="H1" s="135"/>
      <c r="I1" s="135"/>
      <c r="J1" s="135"/>
      <c r="K1" s="135"/>
      <c r="L1" s="136"/>
    </row>
    <row r="2" spans="1:17">
      <c r="A2" s="137" t="s">
        <v>181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9"/>
    </row>
    <row r="3" spans="1:17">
      <c r="A3" s="2"/>
      <c r="L3" s="4"/>
    </row>
    <row r="4" spans="1:17" s="5" customFormat="1" ht="90" thickBot="1">
      <c r="A4" s="80" t="s">
        <v>47</v>
      </c>
      <c r="B4" s="81" t="s">
        <v>2</v>
      </c>
      <c r="C4" s="82" t="s">
        <v>189</v>
      </c>
      <c r="D4" s="83" t="s">
        <v>3</v>
      </c>
      <c r="E4" s="83" t="s">
        <v>4</v>
      </c>
      <c r="F4" s="83" t="s">
        <v>5</v>
      </c>
      <c r="G4" s="83" t="s">
        <v>6</v>
      </c>
      <c r="H4" s="84" t="s">
        <v>7</v>
      </c>
      <c r="I4" s="85" t="s">
        <v>183</v>
      </c>
      <c r="J4" s="85" t="s">
        <v>183</v>
      </c>
      <c r="K4" s="85" t="str">
        <f>+'JAP-3 p2 Proforma Proposed  Rev'!D4</f>
        <v>Delivered kWh Test Year Ending  September 2012</v>
      </c>
      <c r="L4" s="86" t="s">
        <v>193</v>
      </c>
    </row>
    <row r="5" spans="1:17" s="5" customFormat="1" ht="25.5">
      <c r="A5" s="67"/>
      <c r="B5" s="68"/>
      <c r="C5" s="68"/>
      <c r="D5" s="69" t="s">
        <v>1</v>
      </c>
      <c r="E5" s="70" t="s">
        <v>8</v>
      </c>
      <c r="F5" s="69" t="s">
        <v>9</v>
      </c>
      <c r="G5" s="70" t="s">
        <v>10</v>
      </c>
      <c r="H5" s="71" t="s">
        <v>11</v>
      </c>
      <c r="I5" s="71" t="s">
        <v>182</v>
      </c>
      <c r="J5" s="72" t="s">
        <v>184</v>
      </c>
      <c r="K5" s="71" t="s">
        <v>12</v>
      </c>
      <c r="L5" s="73" t="s">
        <v>13</v>
      </c>
    </row>
    <row r="6" spans="1:17" s="5" customFormat="1">
      <c r="A6" s="78"/>
      <c r="D6" s="8"/>
      <c r="E6" s="6"/>
      <c r="F6" s="8"/>
      <c r="G6" s="6"/>
      <c r="L6" s="9"/>
    </row>
    <row r="7" spans="1:17">
      <c r="A7" s="79">
        <v>1</v>
      </c>
      <c r="B7" s="1" t="s">
        <v>14</v>
      </c>
      <c r="C7" s="20">
        <v>7</v>
      </c>
      <c r="D7" s="10">
        <v>11660620432</v>
      </c>
      <c r="E7" s="11">
        <v>0.41341881061557145</v>
      </c>
      <c r="F7" s="10">
        <v>2556735</v>
      </c>
      <c r="G7" s="12">
        <v>0.11909155539305931</v>
      </c>
      <c r="H7" s="13">
        <f t="shared" ref="H7:H12" si="0">+G7+E7</f>
        <v>0.53251036600863078</v>
      </c>
      <c r="I7" s="13"/>
      <c r="J7" s="14">
        <f>+H7*($I$27)</f>
        <v>-329455.05005643814</v>
      </c>
      <c r="K7" s="3">
        <f>+'JAP-3 p2 Proforma Proposed  Rev'!D7</f>
        <v>10581276029.227865</v>
      </c>
      <c r="L7" s="15">
        <f t="shared" ref="L7:L14" si="1">+J7/K7*100</f>
        <v>-3.1135663519825888E-3</v>
      </c>
      <c r="N7" s="16"/>
      <c r="O7" s="17"/>
      <c r="Q7" s="17"/>
    </row>
    <row r="8" spans="1:17">
      <c r="A8" s="79">
        <f t="shared" ref="A8:A32" si="2">+A7+1</f>
        <v>2</v>
      </c>
      <c r="B8" s="62" t="s">
        <v>15</v>
      </c>
      <c r="C8" s="76">
        <v>24</v>
      </c>
      <c r="D8" s="10">
        <v>2822861364</v>
      </c>
      <c r="E8" s="11">
        <v>0.10008249513335413</v>
      </c>
      <c r="F8" s="10">
        <v>443234</v>
      </c>
      <c r="G8" s="12">
        <v>2.0645638465889994E-2</v>
      </c>
      <c r="H8" s="13">
        <f t="shared" si="0"/>
        <v>0.12072813359924411</v>
      </c>
      <c r="I8" s="13"/>
      <c r="J8" s="14">
        <f t="shared" ref="J8:J14" si="3">+H8*($I$27)</f>
        <v>-74692.430114148548</v>
      </c>
      <c r="K8" s="3">
        <f>+'JAP-3 p2 Proforma Proposed  Rev'!D9</f>
        <v>2583982506.9596915</v>
      </c>
      <c r="L8" s="15">
        <f t="shared" si="1"/>
        <v>-2.8905934894285141E-3</v>
      </c>
      <c r="N8" s="16"/>
    </row>
    <row r="9" spans="1:17">
      <c r="A9" s="79">
        <f t="shared" si="2"/>
        <v>3</v>
      </c>
      <c r="B9" s="1" t="s">
        <v>16</v>
      </c>
      <c r="C9" s="20" t="s">
        <v>35</v>
      </c>
      <c r="D9" s="10">
        <v>3169146062.8231239</v>
      </c>
      <c r="E9" s="11">
        <v>0.11235976709814208</v>
      </c>
      <c r="F9" s="10">
        <v>449013.77786666667</v>
      </c>
      <c r="G9" s="12">
        <v>2.0914857894562777E-2</v>
      </c>
      <c r="H9" s="13">
        <f t="shared" si="0"/>
        <v>0.13327462499270484</v>
      </c>
      <c r="I9" s="13"/>
      <c r="J9" s="14">
        <f t="shared" si="3"/>
        <v>-82454.729618376936</v>
      </c>
      <c r="K9" s="3">
        <f>+'JAP-3 p2 Proforma Proposed  Rev'!D10</f>
        <v>2922170227.4125733</v>
      </c>
      <c r="L9" s="15">
        <f t="shared" si="1"/>
        <v>-2.8216949459301767E-3</v>
      </c>
      <c r="N9" s="16"/>
    </row>
    <row r="10" spans="1:17">
      <c r="A10" s="79">
        <f t="shared" si="2"/>
        <v>4</v>
      </c>
      <c r="B10" s="1" t="s">
        <v>17</v>
      </c>
      <c r="C10" s="20" t="s">
        <v>36</v>
      </c>
      <c r="D10" s="10">
        <v>2157691595</v>
      </c>
      <c r="E10" s="11">
        <v>7.6499385095507855E-2</v>
      </c>
      <c r="F10" s="10">
        <v>284127.75</v>
      </c>
      <c r="G10" s="12">
        <v>1.3234541584415399E-2</v>
      </c>
      <c r="H10" s="13">
        <f t="shared" si="0"/>
        <v>8.9733926679923248E-2</v>
      </c>
      <c r="I10" s="13"/>
      <c r="J10" s="14">
        <f t="shared" si="3"/>
        <v>-55516.844728644603</v>
      </c>
      <c r="K10" s="3">
        <f>+'JAP-3 p2 Proforma Proposed  Rev'!D11</f>
        <v>1923430361.0509517</v>
      </c>
      <c r="L10" s="15">
        <f t="shared" si="1"/>
        <v>-2.8863454509634812E-3</v>
      </c>
      <c r="N10" s="16"/>
    </row>
    <row r="11" spans="1:17">
      <c r="A11" s="79">
        <f t="shared" si="2"/>
        <v>5</v>
      </c>
      <c r="B11" s="1" t="s">
        <v>18</v>
      </c>
      <c r="C11" s="20">
        <v>29</v>
      </c>
      <c r="D11" s="10">
        <v>15687149.176876003</v>
      </c>
      <c r="E11" s="11">
        <v>5.5617645668797099E-4</v>
      </c>
      <c r="F11" s="10">
        <v>1035.9721333333325</v>
      </c>
      <c r="G11" s="12">
        <v>4.82551115788427E-5</v>
      </c>
      <c r="H11" s="13">
        <f t="shared" si="0"/>
        <v>6.0443156826681371E-4</v>
      </c>
      <c r="I11" s="13"/>
      <c r="J11" s="14">
        <f t="shared" si="3"/>
        <v>-373.95146703267557</v>
      </c>
      <c r="K11" s="3">
        <f>+'JAP-3 p2 Proforma Proposed  Rev'!D12</f>
        <v>14359249.505446691</v>
      </c>
      <c r="L11" s="15">
        <f t="shared" si="1"/>
        <v>-2.6042549569936079E-3</v>
      </c>
      <c r="N11" s="16"/>
    </row>
    <row r="12" spans="1:17">
      <c r="A12" s="79">
        <f t="shared" si="2"/>
        <v>6</v>
      </c>
      <c r="B12" s="1" t="s">
        <v>19</v>
      </c>
      <c r="C12" s="77">
        <v>31</v>
      </c>
      <c r="D12" s="10">
        <v>1367953304</v>
      </c>
      <c r="E12" s="11">
        <v>4.849978877327385E-2</v>
      </c>
      <c r="F12" s="10">
        <v>165975.58333333334</v>
      </c>
      <c r="G12" s="12">
        <v>7.7310673090629266E-3</v>
      </c>
      <c r="H12" s="13">
        <f t="shared" si="0"/>
        <v>5.6230856082336779E-2</v>
      </c>
      <c r="I12" s="13"/>
      <c r="J12" s="14">
        <f t="shared" si="3"/>
        <v>-34789.068322141124</v>
      </c>
      <c r="K12" s="3">
        <f>+'JAP-3 p2 Proforma Proposed  Rev'!D16</f>
        <v>1287205041.4320903</v>
      </c>
      <c r="L12" s="15">
        <f t="shared" si="1"/>
        <v>-2.7026827274880981E-3</v>
      </c>
      <c r="N12" s="16"/>
    </row>
    <row r="13" spans="1:17">
      <c r="A13" s="79">
        <f t="shared" si="2"/>
        <v>7</v>
      </c>
      <c r="B13" s="1" t="s">
        <v>20</v>
      </c>
      <c r="C13" s="77">
        <v>35</v>
      </c>
      <c r="D13" s="10">
        <v>4806559</v>
      </c>
      <c r="E13" s="11">
        <v>1.7041305104832611E-4</v>
      </c>
      <c r="F13" s="10">
        <v>4</v>
      </c>
      <c r="G13" s="12">
        <v>1.86318183766498E-7</v>
      </c>
      <c r="H13" s="13">
        <f>+G13+E13</f>
        <v>1.7059936923209261E-4</v>
      </c>
      <c r="I13" s="13"/>
      <c r="J13" s="14">
        <f t="shared" si="3"/>
        <v>-105.54691010286341</v>
      </c>
      <c r="K13" s="3">
        <f>+'JAP-3 p2 Proforma Proposed  Rev'!D17</f>
        <v>4065390.8376120622</v>
      </c>
      <c r="L13" s="15">
        <f t="shared" si="1"/>
        <v>-2.5962303335356502E-3</v>
      </c>
      <c r="N13" s="16"/>
    </row>
    <row r="14" spans="1:17">
      <c r="A14" s="79">
        <f t="shared" si="2"/>
        <v>8</v>
      </c>
      <c r="B14" s="1" t="s">
        <v>21</v>
      </c>
      <c r="C14" s="77">
        <v>43</v>
      </c>
      <c r="D14" s="10">
        <v>154110146</v>
      </c>
      <c r="E14" s="11">
        <v>5.4638630624034758E-3</v>
      </c>
      <c r="F14" s="10">
        <v>0</v>
      </c>
      <c r="G14" s="12">
        <v>0</v>
      </c>
      <c r="H14" s="13">
        <f>+G14+E14</f>
        <v>5.4638630624034758E-3</v>
      </c>
      <c r="I14" s="13"/>
      <c r="J14" s="14">
        <f t="shared" si="3"/>
        <v>-3380.398568046814</v>
      </c>
      <c r="K14" s="3">
        <f>+'JAP-3 p2 Proforma Proposed  Rev'!D18</f>
        <v>133790963.70031348</v>
      </c>
      <c r="L14" s="15">
        <f t="shared" si="1"/>
        <v>-2.5266269668396848E-3</v>
      </c>
      <c r="N14" s="16"/>
    </row>
    <row r="15" spans="1:17">
      <c r="A15" s="79">
        <f t="shared" si="2"/>
        <v>9</v>
      </c>
      <c r="E15" s="12"/>
      <c r="G15" s="12"/>
      <c r="H15" s="13"/>
      <c r="I15" s="13"/>
      <c r="J15" s="14"/>
      <c r="K15" s="3"/>
      <c r="L15" s="15"/>
    </row>
    <row r="16" spans="1:17">
      <c r="A16" s="79">
        <f t="shared" si="2"/>
        <v>10</v>
      </c>
      <c r="B16" s="62"/>
      <c r="E16" s="12"/>
      <c r="G16" s="12"/>
      <c r="H16" s="13"/>
      <c r="I16" s="13"/>
      <c r="J16" s="14"/>
      <c r="K16" s="3"/>
      <c r="L16" s="15"/>
    </row>
    <row r="17" spans="1:14">
      <c r="A17" s="79">
        <f t="shared" si="2"/>
        <v>11</v>
      </c>
      <c r="B17" s="62" t="s">
        <v>188</v>
      </c>
      <c r="C17" s="20">
        <v>40</v>
      </c>
      <c r="D17" s="3">
        <v>801873373</v>
      </c>
      <c r="E17" s="11">
        <v>2.8429836822421707E-2</v>
      </c>
      <c r="F17" s="3">
        <v>96819.916666666672</v>
      </c>
      <c r="G17" s="12">
        <v>4.509827756439256E-3</v>
      </c>
      <c r="H17" s="13">
        <f>+G17+E17</f>
        <v>3.2939664578860967E-2</v>
      </c>
      <c r="I17" s="13"/>
      <c r="J17" s="14">
        <f>+H17*($I$27)</f>
        <v>-20379.206744859937</v>
      </c>
      <c r="K17" s="3">
        <f>+'JAP-3 p2 Proforma Proposed  Rev'!D23</f>
        <v>727520561.86699033</v>
      </c>
      <c r="L17" s="15">
        <f>+J17/K17*100</f>
        <v>-2.8011863599514022E-3</v>
      </c>
    </row>
    <row r="18" spans="1:14">
      <c r="A18" s="79">
        <f t="shared" si="2"/>
        <v>12</v>
      </c>
      <c r="B18" s="62" t="s">
        <v>187</v>
      </c>
      <c r="C18" s="76">
        <v>40</v>
      </c>
      <c r="D18" s="3">
        <v>0</v>
      </c>
      <c r="E18" s="11">
        <v>0</v>
      </c>
      <c r="F18" s="3">
        <v>0</v>
      </c>
      <c r="G18" s="12">
        <v>0</v>
      </c>
      <c r="H18" s="13">
        <f>+G18+E18</f>
        <v>0</v>
      </c>
      <c r="I18" s="13"/>
      <c r="J18" s="14"/>
      <c r="K18" s="3"/>
      <c r="L18" s="15">
        <f>+L21</f>
        <v>-2.3022381859423161E-3</v>
      </c>
    </row>
    <row r="19" spans="1:14">
      <c r="A19" s="79">
        <f t="shared" si="2"/>
        <v>13</v>
      </c>
      <c r="B19" s="65"/>
      <c r="C19" s="76"/>
      <c r="E19" s="12"/>
      <c r="G19" s="12"/>
      <c r="H19" s="13"/>
      <c r="I19" s="13"/>
      <c r="J19" s="14"/>
      <c r="K19" s="3"/>
      <c r="L19" s="15"/>
    </row>
    <row r="20" spans="1:14">
      <c r="A20" s="79">
        <f t="shared" si="2"/>
        <v>14</v>
      </c>
      <c r="B20" s="75" t="s">
        <v>185</v>
      </c>
      <c r="C20" s="20">
        <v>46</v>
      </c>
      <c r="D20" s="3">
        <v>53295879.17946253</v>
      </c>
      <c r="E20" s="11">
        <v>1.8895666066462867E-3</v>
      </c>
      <c r="F20" s="3">
        <v>0</v>
      </c>
      <c r="G20" s="12">
        <v>0</v>
      </c>
      <c r="H20" s="13">
        <f t="shared" ref="H20:H21" si="4">+G20+E20</f>
        <v>1.8895666066462867E-3</v>
      </c>
      <c r="I20" s="13"/>
      <c r="J20" s="14">
        <f t="shared" ref="J20:J21" si="5">+H20*($I$27)</f>
        <v>-1169.0425214511909</v>
      </c>
      <c r="K20" s="3">
        <f>+'JAP-3 p2 Proforma Proposed  Rev'!D25</f>
        <v>46703329.875779942</v>
      </c>
      <c r="L20" s="15">
        <f>+J20/K20*100</f>
        <v>-2.5031245621255993E-3</v>
      </c>
    </row>
    <row r="21" spans="1:14">
      <c r="A21" s="79">
        <f t="shared" si="2"/>
        <v>15</v>
      </c>
      <c r="B21" s="75" t="s">
        <v>186</v>
      </c>
      <c r="C21" s="20">
        <v>49</v>
      </c>
      <c r="D21" s="3">
        <v>539784440.87161875</v>
      </c>
      <c r="E21" s="11">
        <v>1.9137664486662358E-2</v>
      </c>
      <c r="F21" s="3">
        <v>69539.626533333343</v>
      </c>
      <c r="G21" s="12">
        <v>3.2391242288728104E-3</v>
      </c>
      <c r="H21" s="13">
        <f t="shared" si="4"/>
        <v>2.2376788715535167E-2</v>
      </c>
      <c r="I21" s="13"/>
      <c r="J21" s="14">
        <f t="shared" si="5"/>
        <v>-13844.136221489993</v>
      </c>
      <c r="K21" s="3">
        <f>+'JAP-3 p2 Proforma Proposed  Rev'!D26</f>
        <v>601333793.61108661</v>
      </c>
      <c r="L21" s="15">
        <f>+J21/K21*100</f>
        <v>-2.3022381859423161E-3</v>
      </c>
    </row>
    <row r="22" spans="1:14">
      <c r="A22" s="79">
        <f t="shared" si="2"/>
        <v>16</v>
      </c>
      <c r="B22" s="62"/>
      <c r="C22" s="76"/>
      <c r="E22" s="12"/>
      <c r="G22" s="12"/>
      <c r="H22" s="13"/>
      <c r="I22" s="13"/>
      <c r="J22" s="14"/>
      <c r="K22" s="3"/>
      <c r="L22" s="15"/>
    </row>
    <row r="23" spans="1:14">
      <c r="A23" s="79">
        <f t="shared" si="2"/>
        <v>17</v>
      </c>
      <c r="B23" s="1" t="s">
        <v>22</v>
      </c>
      <c r="C23" s="20" t="s">
        <v>190</v>
      </c>
      <c r="D23" s="10">
        <v>90893526</v>
      </c>
      <c r="E23" s="11">
        <v>3.2225638104515842E-3</v>
      </c>
      <c r="F23" s="10">
        <v>10941</v>
      </c>
      <c r="G23" s="12">
        <v>5.096268121473137E-4</v>
      </c>
      <c r="H23" s="13">
        <f>+G23+E23</f>
        <v>3.732190622598898E-3</v>
      </c>
      <c r="I23" s="13"/>
      <c r="J23" s="14">
        <f>+H23*($I$27)</f>
        <v>-2309.0424654166454</v>
      </c>
      <c r="K23" s="3">
        <f>+'JAP-3 p2 Proforma Proposed  Rev'!D31</f>
        <v>82198395.194599986</v>
      </c>
      <c r="L23" s="15">
        <f>+J23/K23*100</f>
        <v>-2.8091089369203862E-3</v>
      </c>
      <c r="N23" s="16"/>
    </row>
    <row r="24" spans="1:14">
      <c r="A24" s="79">
        <f t="shared" si="2"/>
        <v>18</v>
      </c>
      <c r="E24" s="12"/>
      <c r="J24" s="14"/>
      <c r="L24" s="18"/>
    </row>
    <row r="25" spans="1:14">
      <c r="A25" s="79">
        <f t="shared" si="2"/>
        <v>19</v>
      </c>
      <c r="B25" s="1" t="s">
        <v>23</v>
      </c>
      <c r="D25" s="10">
        <v>7606107</v>
      </c>
      <c r="E25" s="11">
        <v>2.6966898782892931E-4</v>
      </c>
      <c r="F25" s="10">
        <v>1617</v>
      </c>
      <c r="G25" s="12">
        <v>7.5319125787606813E-5</v>
      </c>
      <c r="H25" s="13">
        <f>+G25+E25</f>
        <v>3.4498811361653611E-4</v>
      </c>
      <c r="I25" s="13"/>
      <c r="J25" s="14">
        <f>+H25*($I$27)</f>
        <v>-213.43824176104383</v>
      </c>
      <c r="K25" s="3">
        <f>+'JAP-3 p2 Proforma Proposed  Rev'!D35</f>
        <v>7544579.8795419829</v>
      </c>
      <c r="L25" s="15">
        <f>+J25/K25*100</f>
        <v>-2.829027529283728E-3</v>
      </c>
      <c r="N25" s="16"/>
    </row>
    <row r="26" spans="1:14">
      <c r="A26" s="79">
        <f t="shared" si="2"/>
        <v>20</v>
      </c>
      <c r="E26" s="12"/>
      <c r="J26" s="14"/>
      <c r="L26" s="18"/>
    </row>
    <row r="27" spans="1:14">
      <c r="A27" s="79">
        <f t="shared" si="2"/>
        <v>21</v>
      </c>
      <c r="B27" s="1" t="s">
        <v>24</v>
      </c>
      <c r="D27" s="3">
        <f>SUM(D7:D25)</f>
        <v>22846329938.051083</v>
      </c>
      <c r="E27" s="12">
        <f>SUM(E7:E25)</f>
        <v>0.80999999999999994</v>
      </c>
      <c r="F27" s="3">
        <f>SUM(F7:F25)</f>
        <v>4079043.6265333332</v>
      </c>
      <c r="G27" s="12">
        <f>SUM(G7:G25)</f>
        <v>0.19000000000000003</v>
      </c>
      <c r="H27" s="12">
        <f>SUM(H7:H25)</f>
        <v>1</v>
      </c>
      <c r="I27" s="14">
        <v>-618682.8859799105</v>
      </c>
      <c r="J27" s="14">
        <f>SUM(J7:J25)</f>
        <v>-618682.88597991038</v>
      </c>
      <c r="K27" s="3">
        <f>SUM(K7:K25)</f>
        <v>20915580430.554543</v>
      </c>
      <c r="L27" s="15">
        <f>+J27/K27*100</f>
        <v>-2.9580000805337777E-3</v>
      </c>
    </row>
    <row r="28" spans="1:14">
      <c r="A28" s="79">
        <f t="shared" si="2"/>
        <v>22</v>
      </c>
      <c r="J28" s="17"/>
      <c r="L28" s="19"/>
      <c r="N28" s="17"/>
    </row>
    <row r="29" spans="1:14">
      <c r="A29" s="79">
        <f t="shared" si="2"/>
        <v>23</v>
      </c>
      <c r="B29" s="62" t="s">
        <v>191</v>
      </c>
      <c r="C29" s="20" t="s">
        <v>39</v>
      </c>
      <c r="D29" s="3">
        <v>0</v>
      </c>
      <c r="E29" s="12"/>
      <c r="F29" s="3">
        <v>0</v>
      </c>
      <c r="G29" s="12"/>
      <c r="H29" s="13"/>
      <c r="I29" s="13"/>
      <c r="J29" s="14"/>
      <c r="K29" s="3">
        <f>+'JAP-3 p2 Proforma Proposed  Rev'!D19</f>
        <v>114649299.9999</v>
      </c>
      <c r="L29" s="15"/>
    </row>
    <row r="30" spans="1:14">
      <c r="A30" s="79">
        <f t="shared" si="2"/>
        <v>24</v>
      </c>
      <c r="B30" s="62" t="s">
        <v>192</v>
      </c>
      <c r="C30" s="20" t="s">
        <v>39</v>
      </c>
      <c r="D30" s="3">
        <v>0</v>
      </c>
      <c r="E30" s="12"/>
      <c r="F30" s="3">
        <v>0</v>
      </c>
      <c r="G30" s="12"/>
      <c r="H30" s="13"/>
      <c r="I30" s="13"/>
      <c r="J30" s="14"/>
      <c r="K30" s="3">
        <f>+'JAP-3 p2 Proforma Proposed  Rev'!D27</f>
        <v>1822749986.9989998</v>
      </c>
      <c r="L30" s="15"/>
    </row>
    <row r="31" spans="1:14">
      <c r="A31" s="79">
        <f t="shared" si="2"/>
        <v>25</v>
      </c>
      <c r="B31" s="62"/>
      <c r="C31" s="76"/>
      <c r="E31" s="12"/>
      <c r="G31" s="12"/>
      <c r="H31" s="13"/>
      <c r="I31" s="13"/>
      <c r="J31" s="14"/>
      <c r="K31" s="3"/>
      <c r="L31" s="15"/>
    </row>
    <row r="32" spans="1:14">
      <c r="A32" s="79">
        <f t="shared" si="2"/>
        <v>26</v>
      </c>
      <c r="B32" s="1" t="s">
        <v>25</v>
      </c>
      <c r="D32" s="3">
        <f>SUM(D27:D30)</f>
        <v>22846329938.051083</v>
      </c>
      <c r="E32" s="12"/>
      <c r="F32" s="3">
        <f>SUM(F27:F30)</f>
        <v>4079043.6265333332</v>
      </c>
      <c r="G32" s="12"/>
      <c r="H32" s="12"/>
      <c r="I32" s="14"/>
      <c r="J32" s="14"/>
      <c r="K32" s="3">
        <f>SUM(K27:K30)</f>
        <v>22852979717.553444</v>
      </c>
      <c r="L32" s="15"/>
    </row>
    <row r="33" spans="1:12">
      <c r="A33" s="2"/>
      <c r="L33" s="4"/>
    </row>
    <row r="34" spans="1:12">
      <c r="A34" s="140" t="s">
        <v>179</v>
      </c>
      <c r="B34" s="141"/>
      <c r="C34" s="141"/>
      <c r="D34" s="141"/>
      <c r="E34" s="141"/>
      <c r="F34" s="141"/>
      <c r="G34" s="141"/>
      <c r="H34" s="141"/>
      <c r="I34" s="141"/>
      <c r="J34" s="141"/>
      <c r="K34" s="141"/>
      <c r="L34" s="142"/>
    </row>
    <row r="35" spans="1:12">
      <c r="A35" s="140" t="s">
        <v>180</v>
      </c>
      <c r="B35" s="141"/>
      <c r="C35" s="141"/>
      <c r="D35" s="141"/>
      <c r="E35" s="141"/>
      <c r="F35" s="141"/>
      <c r="G35" s="141"/>
      <c r="H35" s="141"/>
      <c r="I35" s="141"/>
      <c r="J35" s="141"/>
      <c r="K35" s="141"/>
      <c r="L35" s="142"/>
    </row>
    <row r="36" spans="1:12" ht="13.5" thickBot="1">
      <c r="A36" s="143" t="s">
        <v>178</v>
      </c>
      <c r="B36" s="144"/>
      <c r="C36" s="144"/>
      <c r="D36" s="144"/>
      <c r="E36" s="144"/>
      <c r="F36" s="144"/>
      <c r="G36" s="144"/>
      <c r="H36" s="144"/>
      <c r="I36" s="144"/>
      <c r="J36" s="144"/>
      <c r="K36" s="144"/>
      <c r="L36" s="145"/>
    </row>
    <row r="37" spans="1:12">
      <c r="A37" s="132"/>
      <c r="B37" s="132"/>
      <c r="C37" s="132"/>
      <c r="D37" s="132"/>
      <c r="E37" s="132"/>
      <c r="F37" s="132"/>
      <c r="G37" s="132"/>
      <c r="H37" s="132"/>
      <c r="I37" s="132"/>
      <c r="J37" s="132"/>
      <c r="K37" s="132"/>
      <c r="L37" s="132"/>
    </row>
  </sheetData>
  <mergeCells count="6">
    <mergeCell ref="A37:L37"/>
    <mergeCell ref="A1:L1"/>
    <mergeCell ref="A2:L2"/>
    <mergeCell ref="A34:L34"/>
    <mergeCell ref="A35:L35"/>
    <mergeCell ref="A36:L36"/>
  </mergeCells>
  <printOptions horizontalCentered="1"/>
  <pageMargins left="0.5" right="0.5" top="0.75" bottom="0.75" header="0.5" footer="0.5"/>
  <pageSetup scale="82" orientation="landscape" horizontalDpi="4294967292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40"/>
  <sheetViews>
    <sheetView workbookViewId="0">
      <pane xSplit="3" ySplit="4" topLeftCell="D5" activePane="bottomRight" state="frozen"/>
      <selection activeCell="B40" sqref="B40:B41"/>
      <selection pane="topRight" activeCell="B40" sqref="B40:B41"/>
      <selection pane="bottomLeft" activeCell="B40" sqref="B40:B41"/>
      <selection pane="bottomRight" activeCell="B46" sqref="B46"/>
    </sheetView>
  </sheetViews>
  <sheetFormatPr defaultRowHeight="12.75"/>
  <cols>
    <col min="1" max="1" width="5" style="20" bestFit="1" customWidth="1"/>
    <col min="2" max="2" width="23.140625" style="1" bestFit="1" customWidth="1"/>
    <col min="3" max="3" width="10.85546875" style="20" bestFit="1" customWidth="1"/>
    <col min="4" max="4" width="15" style="3" bestFit="1" customWidth="1"/>
    <col min="5" max="5" width="15.7109375" style="3" bestFit="1" customWidth="1"/>
    <col min="6" max="6" width="12.140625" style="1" bestFit="1" customWidth="1"/>
    <col min="7" max="7" width="15.7109375" style="3" bestFit="1" customWidth="1"/>
    <col min="8" max="8" width="13.7109375" style="1" bestFit="1" customWidth="1"/>
    <col min="9" max="9" width="12" style="1" bestFit="1" customWidth="1"/>
    <col min="10" max="10" width="9.28515625" style="1" customWidth="1"/>
    <col min="11" max="11" width="16" style="1" bestFit="1" customWidth="1"/>
    <col min="12" max="12" width="12.85546875" style="1" bestFit="1" customWidth="1"/>
    <col min="13" max="13" width="17.7109375" style="1" bestFit="1" customWidth="1"/>
    <col min="14" max="14" width="14.5703125" style="1" bestFit="1" customWidth="1"/>
    <col min="15" max="15" width="12.28515625" style="1" bestFit="1" customWidth="1"/>
    <col min="16" max="16384" width="9.140625" style="1"/>
  </cols>
  <sheetData>
    <row r="1" spans="1:15">
      <c r="A1" s="147" t="s">
        <v>0</v>
      </c>
      <c r="B1" s="148"/>
      <c r="C1" s="148"/>
      <c r="D1" s="148"/>
      <c r="E1" s="148"/>
      <c r="F1" s="148"/>
      <c r="G1" s="148"/>
      <c r="H1" s="148"/>
      <c r="I1" s="149"/>
    </row>
    <row r="2" spans="1:15">
      <c r="A2" s="150" t="s">
        <v>194</v>
      </c>
      <c r="B2" s="151"/>
      <c r="C2" s="151"/>
      <c r="D2" s="151"/>
      <c r="E2" s="151"/>
      <c r="F2" s="151"/>
      <c r="G2" s="151"/>
      <c r="H2" s="151"/>
      <c r="I2" s="152"/>
    </row>
    <row r="3" spans="1:15">
      <c r="A3" s="66"/>
      <c r="I3" s="4"/>
    </row>
    <row r="4" spans="1:15" s="5" customFormat="1" ht="77.25" thickBot="1">
      <c r="A4" s="87" t="s">
        <v>47</v>
      </c>
      <c r="B4" s="84" t="s">
        <v>26</v>
      </c>
      <c r="C4" s="84" t="s">
        <v>27</v>
      </c>
      <c r="D4" s="83" t="s">
        <v>28</v>
      </c>
      <c r="E4" s="83" t="s">
        <v>195</v>
      </c>
      <c r="F4" s="82" t="str">
        <f>+'JAP-3 p1 Rate Spread'!L4</f>
        <v>Proposed Schedule 95 ¢ per kWh Effective November 2013</v>
      </c>
      <c r="G4" s="88" t="s">
        <v>196</v>
      </c>
      <c r="H4" s="85" t="s">
        <v>29</v>
      </c>
      <c r="I4" s="86" t="s">
        <v>30</v>
      </c>
    </row>
    <row r="5" spans="1:15" s="5" customFormat="1">
      <c r="A5" s="78"/>
      <c r="D5" s="21" t="s">
        <v>1</v>
      </c>
      <c r="E5" s="21" t="s">
        <v>31</v>
      </c>
      <c r="F5" s="22" t="s">
        <v>9</v>
      </c>
      <c r="G5" s="23" t="s">
        <v>32</v>
      </c>
      <c r="H5" s="6" t="s">
        <v>33</v>
      </c>
      <c r="I5" s="7" t="s">
        <v>34</v>
      </c>
    </row>
    <row r="6" spans="1:15">
      <c r="A6" s="79"/>
      <c r="I6" s="4"/>
    </row>
    <row r="7" spans="1:15">
      <c r="A7" s="79">
        <v>1</v>
      </c>
      <c r="B7" s="1" t="s">
        <v>14</v>
      </c>
      <c r="C7" s="20">
        <v>7</v>
      </c>
      <c r="D7" s="3">
        <v>10581276029.227865</v>
      </c>
      <c r="E7" s="14">
        <v>1105364129.5380337</v>
      </c>
      <c r="F7" s="16">
        <f>ROUND(+'JAP-3 p1 Rate Spread'!L7,4)</f>
        <v>-3.0999999999999999E-3</v>
      </c>
      <c r="G7" s="14">
        <f>+F7*$D7/100+$E7</f>
        <v>1105036109.9811277</v>
      </c>
      <c r="H7" s="14">
        <f>+G7-E7</f>
        <v>-328019.55690598488</v>
      </c>
      <c r="I7" s="24">
        <f>+H7/E7</f>
        <v>-2.9675248919383199E-4</v>
      </c>
      <c r="K7" s="14"/>
      <c r="L7" s="17"/>
      <c r="M7" s="3"/>
      <c r="N7" s="25"/>
    </row>
    <row r="8" spans="1:15">
      <c r="A8" s="79">
        <f>+A7+1</f>
        <v>2</v>
      </c>
      <c r="E8" s="14"/>
      <c r="F8" s="16"/>
      <c r="G8" s="14"/>
      <c r="H8" s="14"/>
      <c r="I8" s="24"/>
      <c r="K8" s="14"/>
      <c r="L8" s="17"/>
      <c r="M8" s="3"/>
      <c r="N8" s="25"/>
    </row>
    <row r="9" spans="1:15">
      <c r="A9" s="79">
        <f t="shared" ref="A9:A37" si="0">+A8+1</f>
        <v>3</v>
      </c>
      <c r="B9" s="65" t="s">
        <v>15</v>
      </c>
      <c r="C9" s="20">
        <v>24</v>
      </c>
      <c r="D9" s="3">
        <v>2583982506.9596915</v>
      </c>
      <c r="E9" s="14">
        <v>253561148.82361665</v>
      </c>
      <c r="F9" s="16">
        <f>ROUND(+'JAP-3 p1 Rate Spread'!L8,4)</f>
        <v>-2.8999999999999998E-3</v>
      </c>
      <c r="G9" s="14">
        <f t="shared" ref="G9:G12" si="1">+F9*$D9/100+$E9</f>
        <v>253486213.33091483</v>
      </c>
      <c r="H9" s="14">
        <f t="shared" ref="H9:H12" si="2">+G9-E9</f>
        <v>-74935.49270182848</v>
      </c>
      <c r="I9" s="24">
        <f t="shared" ref="I9:I14" si="3">+H9/E9</f>
        <v>-2.9553223374120081E-4</v>
      </c>
      <c r="K9" s="14"/>
      <c r="L9" s="17"/>
      <c r="M9" s="3"/>
      <c r="N9" s="25"/>
    </row>
    <row r="10" spans="1:15">
      <c r="A10" s="79">
        <f t="shared" si="0"/>
        <v>4</v>
      </c>
      <c r="B10" s="64" t="s">
        <v>16</v>
      </c>
      <c r="C10" s="20" t="s">
        <v>35</v>
      </c>
      <c r="D10" s="3">
        <v>2922170227.4125733</v>
      </c>
      <c r="E10" s="14">
        <v>265427087.85576582</v>
      </c>
      <c r="F10" s="16">
        <f>ROUND(+'JAP-3 p1 Rate Spread'!L9,4)</f>
        <v>-2.8E-3</v>
      </c>
      <c r="G10" s="14">
        <f t="shared" si="1"/>
        <v>265345267.08939826</v>
      </c>
      <c r="H10" s="14">
        <f t="shared" si="2"/>
        <v>-81820.766367554665</v>
      </c>
      <c r="I10" s="24">
        <f t="shared" si="3"/>
        <v>-3.0826079971165717E-4</v>
      </c>
      <c r="K10" s="14"/>
      <c r="L10" s="17"/>
      <c r="M10" s="3"/>
      <c r="N10" s="25"/>
    </row>
    <row r="11" spans="1:15">
      <c r="A11" s="79">
        <f t="shared" si="0"/>
        <v>5</v>
      </c>
      <c r="B11" s="64" t="s">
        <v>17</v>
      </c>
      <c r="C11" s="20" t="s">
        <v>36</v>
      </c>
      <c r="D11" s="3">
        <v>1923430361.0509517</v>
      </c>
      <c r="E11" s="14">
        <v>159630081.66557929</v>
      </c>
      <c r="F11" s="16">
        <f>ROUND(+'JAP-3 p1 Rate Spread'!L10,4)</f>
        <v>-2.8999999999999998E-3</v>
      </c>
      <c r="G11" s="14">
        <f t="shared" si="1"/>
        <v>159574302.18510881</v>
      </c>
      <c r="H11" s="14">
        <f t="shared" si="2"/>
        <v>-55779.480470478535</v>
      </c>
      <c r="I11" s="24">
        <f t="shared" si="3"/>
        <v>-3.4942963060894148E-4</v>
      </c>
      <c r="K11" s="14"/>
      <c r="L11" s="17"/>
      <c r="M11" s="3"/>
      <c r="N11" s="25"/>
    </row>
    <row r="12" spans="1:15">
      <c r="A12" s="79">
        <f t="shared" si="0"/>
        <v>6</v>
      </c>
      <c r="B12" s="64" t="s">
        <v>18</v>
      </c>
      <c r="C12" s="20">
        <v>29</v>
      </c>
      <c r="D12" s="3">
        <v>14359249.505446691</v>
      </c>
      <c r="E12" s="14">
        <v>1216604.5141323039</v>
      </c>
      <c r="F12" s="16">
        <f>ROUND(+'JAP-3 p1 Rate Spread'!L11,4)</f>
        <v>-2.5999999999999999E-3</v>
      </c>
      <c r="G12" s="14">
        <f t="shared" si="1"/>
        <v>1216231.1736451623</v>
      </c>
      <c r="H12" s="14">
        <f t="shared" si="2"/>
        <v>-373.34048714162782</v>
      </c>
      <c r="I12" s="24">
        <f t="shared" si="3"/>
        <v>-3.0687087118684456E-4</v>
      </c>
      <c r="K12" s="14"/>
      <c r="L12" s="17"/>
      <c r="M12" s="3"/>
      <c r="N12" s="25"/>
    </row>
    <row r="13" spans="1:15">
      <c r="A13" s="79">
        <f t="shared" si="0"/>
        <v>7</v>
      </c>
      <c r="E13" s="14"/>
      <c r="F13" s="16"/>
      <c r="G13" s="14"/>
      <c r="H13" s="14"/>
      <c r="I13" s="24"/>
      <c r="K13" s="14"/>
      <c r="L13" s="17"/>
      <c r="M13" s="3"/>
      <c r="N13" s="25"/>
    </row>
    <row r="14" spans="1:15">
      <c r="A14" s="79">
        <f t="shared" si="0"/>
        <v>8</v>
      </c>
      <c r="B14" s="1" t="s">
        <v>37</v>
      </c>
      <c r="D14" s="3">
        <f>SUM(D9:D13)</f>
        <v>7443942344.9286633</v>
      </c>
      <c r="E14" s="14">
        <f>SUM(E9:E13)</f>
        <v>679834922.85909402</v>
      </c>
      <c r="F14" s="16">
        <f>ROUND(SUMPRODUCT($D9:$D12,F9:F12)/$D14,4)</f>
        <v>-2.8999999999999998E-3</v>
      </c>
      <c r="G14" s="14">
        <f>SUM(G9:G13)</f>
        <v>679622013.77906704</v>
      </c>
      <c r="H14" s="14">
        <f>SUM(H9:H12)</f>
        <v>-212909.08002700331</v>
      </c>
      <c r="I14" s="24">
        <f t="shared" si="3"/>
        <v>-3.131776154299327E-4</v>
      </c>
      <c r="K14" s="14"/>
      <c r="L14" s="17"/>
      <c r="M14" s="3"/>
      <c r="N14" s="25"/>
      <c r="O14" s="25"/>
    </row>
    <row r="15" spans="1:15">
      <c r="A15" s="79">
        <f t="shared" si="0"/>
        <v>9</v>
      </c>
      <c r="E15" s="14"/>
      <c r="F15" s="16"/>
      <c r="G15" s="14"/>
      <c r="H15" s="14"/>
      <c r="I15" s="24"/>
      <c r="K15" s="14"/>
      <c r="L15" s="17"/>
      <c r="M15" s="3"/>
      <c r="N15" s="25"/>
    </row>
    <row r="16" spans="1:15">
      <c r="A16" s="79">
        <f t="shared" si="0"/>
        <v>10</v>
      </c>
      <c r="B16" s="64" t="s">
        <v>19</v>
      </c>
      <c r="C16" s="20">
        <v>31</v>
      </c>
      <c r="D16" s="3">
        <v>1287205041.4320903</v>
      </c>
      <c r="E16" s="14">
        <v>105669831.45090006</v>
      </c>
      <c r="F16" s="16">
        <f>ROUND(+'JAP-3 p1 Rate Spread'!L12,4)</f>
        <v>-2.7000000000000001E-3</v>
      </c>
      <c r="G16" s="14">
        <f t="shared" ref="G16:G19" si="4">+F16*$D16/100+$E16</f>
        <v>105635076.91478139</v>
      </c>
      <c r="H16" s="14">
        <f t="shared" ref="H16:H19" si="5">+G16-E16</f>
        <v>-34754.536118671298</v>
      </c>
      <c r="I16" s="24">
        <f t="shared" ref="I16:I19" si="6">+H16/E16</f>
        <v>-3.2889743119179801E-4</v>
      </c>
      <c r="K16" s="14"/>
      <c r="L16" s="17"/>
      <c r="M16" s="3"/>
      <c r="N16" s="25"/>
    </row>
    <row r="17" spans="1:15">
      <c r="A17" s="79">
        <f t="shared" si="0"/>
        <v>11</v>
      </c>
      <c r="B17" s="64" t="s">
        <v>20</v>
      </c>
      <c r="C17" s="20">
        <v>35</v>
      </c>
      <c r="D17" s="3">
        <v>4065390.8376120622</v>
      </c>
      <c r="E17" s="14">
        <v>234867.6630953867</v>
      </c>
      <c r="F17" s="16">
        <f>ROUND(+'JAP-3 p1 Rate Spread'!L13,4)</f>
        <v>-2.5999999999999999E-3</v>
      </c>
      <c r="G17" s="14">
        <f t="shared" si="4"/>
        <v>234761.9629336088</v>
      </c>
      <c r="H17" s="14">
        <f t="shared" si="5"/>
        <v>-105.70016177790239</v>
      </c>
      <c r="I17" s="24">
        <f t="shared" si="6"/>
        <v>-4.5004135684261669E-4</v>
      </c>
      <c r="K17" s="14"/>
      <c r="L17" s="17"/>
      <c r="M17" s="3"/>
      <c r="N17" s="25"/>
    </row>
    <row r="18" spans="1:15">
      <c r="A18" s="79">
        <f t="shared" si="0"/>
        <v>12</v>
      </c>
      <c r="B18" s="64" t="s">
        <v>21</v>
      </c>
      <c r="C18" s="20">
        <v>43</v>
      </c>
      <c r="D18" s="3">
        <v>133790963.70031348</v>
      </c>
      <c r="E18" s="14">
        <v>11959456.987466436</v>
      </c>
      <c r="F18" s="16">
        <f>ROUND(+'JAP-3 p1 Rate Spread'!L14,4)</f>
        <v>-2.5000000000000001E-3</v>
      </c>
      <c r="G18" s="14">
        <f t="shared" si="4"/>
        <v>11956112.213373927</v>
      </c>
      <c r="H18" s="14">
        <f t="shared" si="5"/>
        <v>-3344.77409250848</v>
      </c>
      <c r="I18" s="24">
        <f t="shared" si="6"/>
        <v>-2.7967608362267771E-4</v>
      </c>
      <c r="K18" s="14"/>
      <c r="L18" s="17"/>
      <c r="M18" s="3"/>
      <c r="N18" s="25"/>
    </row>
    <row r="19" spans="1:15">
      <c r="A19" s="79">
        <f t="shared" si="0"/>
        <v>13</v>
      </c>
      <c r="B19" s="64" t="s">
        <v>38</v>
      </c>
      <c r="C19" s="20" t="s">
        <v>39</v>
      </c>
      <c r="D19" s="3">
        <v>114649299.9999</v>
      </c>
      <c r="E19" s="14">
        <v>954642.8288649912</v>
      </c>
      <c r="F19" s="16">
        <v>0</v>
      </c>
      <c r="G19" s="14">
        <f t="shared" si="4"/>
        <v>954642.8288649912</v>
      </c>
      <c r="H19" s="14">
        <f t="shared" si="5"/>
        <v>0</v>
      </c>
      <c r="I19" s="24">
        <f t="shared" si="6"/>
        <v>0</v>
      </c>
      <c r="K19" s="14"/>
      <c r="L19" s="17"/>
      <c r="M19" s="3"/>
      <c r="N19" s="25"/>
    </row>
    <row r="20" spans="1:15">
      <c r="A20" s="79">
        <f t="shared" si="0"/>
        <v>14</v>
      </c>
      <c r="B20" s="62"/>
      <c r="E20" s="14"/>
      <c r="F20" s="16"/>
      <c r="G20" s="14"/>
      <c r="H20" s="14"/>
      <c r="I20" s="24"/>
      <c r="K20" s="14"/>
      <c r="L20" s="17"/>
      <c r="M20" s="3"/>
      <c r="N20" s="25"/>
      <c r="O20" s="25"/>
    </row>
    <row r="21" spans="1:15">
      <c r="A21" s="79">
        <f t="shared" si="0"/>
        <v>15</v>
      </c>
      <c r="B21" s="62" t="s">
        <v>40</v>
      </c>
      <c r="D21" s="3">
        <f>SUM(D16:D20)</f>
        <v>1539710695.9699161</v>
      </c>
      <c r="E21" s="14">
        <f>SUM(E16:E20)</f>
        <v>118818798.93032688</v>
      </c>
      <c r="F21" s="16">
        <f>ROUND(SUMPRODUCT($D16:$D19,F16:F19)/$D21,4)</f>
        <v>-2.5000000000000001E-3</v>
      </c>
      <c r="G21" s="14">
        <f>SUM(G16:G20)</f>
        <v>118780593.91995393</v>
      </c>
      <c r="H21" s="14">
        <f>SUM(H16:H19)</f>
        <v>-38205.01037295768</v>
      </c>
      <c r="I21" s="24">
        <f t="shared" ref="I21" si="7">+H21/E21</f>
        <v>-3.21540115847833E-4</v>
      </c>
      <c r="K21" s="14"/>
      <c r="L21" s="17"/>
      <c r="M21" s="3"/>
      <c r="N21" s="25"/>
    </row>
    <row r="22" spans="1:15">
      <c r="A22" s="79">
        <f t="shared" si="0"/>
        <v>16</v>
      </c>
      <c r="B22" s="62"/>
      <c r="E22" s="14"/>
      <c r="F22" s="16"/>
      <c r="G22" s="14"/>
      <c r="H22" s="14"/>
      <c r="I22" s="24"/>
      <c r="K22" s="14"/>
      <c r="L22" s="17"/>
      <c r="M22" s="3"/>
      <c r="N22" s="25"/>
    </row>
    <row r="23" spans="1:15">
      <c r="A23" s="79">
        <f t="shared" si="0"/>
        <v>17</v>
      </c>
      <c r="B23" s="62" t="s">
        <v>41</v>
      </c>
      <c r="C23" s="20">
        <v>40</v>
      </c>
      <c r="D23" s="3">
        <v>727520561.86699033</v>
      </c>
      <c r="E23" s="14">
        <v>51509622.247896113</v>
      </c>
      <c r="F23" s="16">
        <f>ROUND(+'JAP-3 p1 Rate Spread'!L17,4)</f>
        <v>-2.8E-3</v>
      </c>
      <c r="G23" s="14">
        <f>+F23*$D23/100+$E23</f>
        <v>51489251.672163837</v>
      </c>
      <c r="H23" s="14">
        <f>+G23-E23</f>
        <v>-20370.575732275844</v>
      </c>
      <c r="I23" s="24">
        <f>+H23/E23</f>
        <v>-3.9547127009085902E-4</v>
      </c>
      <c r="K23" s="14"/>
      <c r="L23" s="17"/>
      <c r="M23" s="3"/>
      <c r="N23" s="25"/>
    </row>
    <row r="24" spans="1:15">
      <c r="A24" s="79">
        <f t="shared" si="0"/>
        <v>18</v>
      </c>
      <c r="B24" s="62"/>
      <c r="E24" s="14"/>
      <c r="F24" s="16"/>
      <c r="G24" s="14"/>
      <c r="H24" s="14"/>
      <c r="I24" s="24"/>
      <c r="K24" s="14"/>
      <c r="L24" s="17"/>
      <c r="M24" s="3"/>
      <c r="N24" s="25"/>
    </row>
    <row r="25" spans="1:15">
      <c r="A25" s="79">
        <f t="shared" si="0"/>
        <v>19</v>
      </c>
      <c r="B25" s="64" t="s">
        <v>42</v>
      </c>
      <c r="C25" s="20">
        <v>46</v>
      </c>
      <c r="D25" s="3">
        <v>46703329.875779942</v>
      </c>
      <c r="E25" s="14">
        <v>3192533.5844467157</v>
      </c>
      <c r="F25" s="16">
        <f>ROUND(+'JAP-3 p1 Rate Spread'!L20,4)</f>
        <v>-2.5000000000000001E-3</v>
      </c>
      <c r="G25" s="14">
        <f t="shared" ref="G25:G27" si="8">+F25*$D25/100+$E25</f>
        <v>3191366.001199821</v>
      </c>
      <c r="H25" s="14">
        <f t="shared" ref="H25:H27" si="9">+G25-E25</f>
        <v>-1167.5832468946464</v>
      </c>
      <c r="I25" s="24">
        <f t="shared" ref="I25:I27" si="10">+H25/E25</f>
        <v>-3.6572308983148734E-4</v>
      </c>
      <c r="K25" s="14"/>
      <c r="L25" s="17"/>
      <c r="M25" s="3"/>
      <c r="N25" s="25"/>
    </row>
    <row r="26" spans="1:15">
      <c r="A26" s="79">
        <f t="shared" si="0"/>
        <v>20</v>
      </c>
      <c r="B26" s="65" t="s">
        <v>43</v>
      </c>
      <c r="C26" s="20">
        <v>49</v>
      </c>
      <c r="D26" s="3">
        <v>601333793.61108661</v>
      </c>
      <c r="E26" s="14">
        <v>39210370.301831529</v>
      </c>
      <c r="F26" s="16">
        <f>ROUND(+'JAP-3 p1 Rate Spread'!L21,4)</f>
        <v>-2.3E-3</v>
      </c>
      <c r="G26" s="14">
        <f t="shared" si="8"/>
        <v>39196539.624578476</v>
      </c>
      <c r="H26" s="14">
        <f t="shared" si="9"/>
        <v>-13830.677253052592</v>
      </c>
      <c r="I26" s="24">
        <f t="shared" si="10"/>
        <v>-3.5273008509196754E-4</v>
      </c>
      <c r="K26" s="14"/>
      <c r="L26" s="17"/>
      <c r="M26" s="3"/>
      <c r="N26" s="25"/>
    </row>
    <row r="27" spans="1:15">
      <c r="A27" s="79">
        <f t="shared" si="0"/>
        <v>21</v>
      </c>
      <c r="B27" s="64" t="s">
        <v>44</v>
      </c>
      <c r="C27" s="20" t="s">
        <v>39</v>
      </c>
      <c r="D27" s="3">
        <v>1822749986.9989998</v>
      </c>
      <c r="E27" s="14">
        <v>6415311.1377106458</v>
      </c>
      <c r="F27" s="16">
        <v>0</v>
      </c>
      <c r="G27" s="14">
        <f t="shared" si="8"/>
        <v>6415311.1377106458</v>
      </c>
      <c r="H27" s="14">
        <f t="shared" si="9"/>
        <v>0</v>
      </c>
      <c r="I27" s="24">
        <f t="shared" si="10"/>
        <v>0</v>
      </c>
      <c r="K27" s="14"/>
      <c r="L27" s="17"/>
      <c r="M27" s="3"/>
      <c r="N27" s="25"/>
    </row>
    <row r="28" spans="1:15">
      <c r="A28" s="79">
        <f t="shared" si="0"/>
        <v>22</v>
      </c>
      <c r="E28" s="14"/>
      <c r="F28" s="16"/>
      <c r="G28" s="14"/>
      <c r="H28" s="14"/>
      <c r="I28" s="24"/>
      <c r="K28" s="14"/>
      <c r="L28" s="17"/>
      <c r="M28" s="3"/>
      <c r="N28" s="25"/>
    </row>
    <row r="29" spans="1:15">
      <c r="A29" s="79">
        <f t="shared" si="0"/>
        <v>23</v>
      </c>
      <c r="B29" s="63" t="s">
        <v>45</v>
      </c>
      <c r="D29" s="3">
        <f>SUM(D25:D28)</f>
        <v>2470787110.4858665</v>
      </c>
      <c r="E29" s="14">
        <f>SUM(E25:E28)</f>
        <v>48818215.023988888</v>
      </c>
      <c r="F29" s="16">
        <f>ROUND(SUMPRODUCT($D25:$D27,F25:F27)/$D29,4)</f>
        <v>-5.9999999999999995E-4</v>
      </c>
      <c r="G29" s="3">
        <f>SUM(G25:G28)</f>
        <v>48803216.763488941</v>
      </c>
      <c r="H29" s="14">
        <f>SUM(H25:H28)</f>
        <v>-14998.260499947239</v>
      </c>
      <c r="I29" s="24">
        <f t="shared" ref="I29" si="11">+H29/E29</f>
        <v>-3.0722672864170087E-4</v>
      </c>
      <c r="K29" s="14"/>
      <c r="L29" s="17"/>
      <c r="M29" s="3"/>
      <c r="N29" s="25"/>
    </row>
    <row r="30" spans="1:15">
      <c r="A30" s="79">
        <f t="shared" si="0"/>
        <v>24</v>
      </c>
      <c r="E30" s="14"/>
      <c r="F30" s="16"/>
      <c r="G30" s="14"/>
      <c r="H30" s="14"/>
      <c r="I30" s="24"/>
      <c r="K30" s="14"/>
      <c r="L30" s="17"/>
      <c r="M30" s="3"/>
      <c r="N30" s="25"/>
    </row>
    <row r="31" spans="1:15">
      <c r="A31" s="79">
        <f t="shared" si="0"/>
        <v>25</v>
      </c>
      <c r="B31" s="1" t="s">
        <v>22</v>
      </c>
      <c r="D31" s="3">
        <v>82198395.194599986</v>
      </c>
      <c r="E31" s="14">
        <v>18022738.712568723</v>
      </c>
      <c r="F31" s="16"/>
      <c r="G31" s="14">
        <f>+H31+E31</f>
        <v>18020619.282077514</v>
      </c>
      <c r="H31" s="14">
        <f>+'JAP-3 p3-5 Street Light Rates'!M133</f>
        <v>-2119.4304912081634</v>
      </c>
      <c r="I31" s="24">
        <f>+H31/E31</f>
        <v>-1.1759758186640702E-4</v>
      </c>
      <c r="K31" s="14"/>
      <c r="L31" s="17"/>
      <c r="M31" s="3"/>
      <c r="N31" s="25"/>
    </row>
    <row r="32" spans="1:15">
      <c r="A32" s="79">
        <f t="shared" si="0"/>
        <v>26</v>
      </c>
      <c r="E32" s="14"/>
      <c r="F32" s="16"/>
      <c r="G32" s="14"/>
      <c r="H32" s="14"/>
      <c r="I32" s="26"/>
      <c r="K32" s="14"/>
      <c r="L32" s="17"/>
      <c r="M32" s="3"/>
      <c r="N32" s="25"/>
    </row>
    <row r="33" spans="1:14">
      <c r="A33" s="79">
        <f t="shared" si="0"/>
        <v>27</v>
      </c>
      <c r="B33" s="63" t="s">
        <v>24</v>
      </c>
      <c r="D33" s="3">
        <f>SUM(D31,D29,D23,D21,D14,D7)</f>
        <v>22845435137.673904</v>
      </c>
      <c r="E33" s="14">
        <f>SUM(E31,E29,E23,E21,E14,E7)</f>
        <v>2022368427.3119082</v>
      </c>
      <c r="F33" s="16">
        <f>ROUND(($D7*F7+$D14*F14+$D21*F21+$D29*F29+$D23*F23+$D31*F31)/$D33,4)</f>
        <v>-2.7000000000000001E-3</v>
      </c>
      <c r="G33" s="14">
        <f>SUM(G31,G29,G23,G21,G14,G7)</f>
        <v>2021751805.3978791</v>
      </c>
      <c r="H33" s="14">
        <f>SUM(H31,H29,H23,H21,H14,H7)</f>
        <v>-616621.91402937705</v>
      </c>
      <c r="I33" s="24">
        <f t="shared" ref="I33" si="12">+H33/E33</f>
        <v>-3.0490088042413647E-4</v>
      </c>
      <c r="K33" s="14"/>
      <c r="L33" s="17"/>
      <c r="M33" s="3"/>
      <c r="N33" s="25"/>
    </row>
    <row r="34" spans="1:14">
      <c r="A34" s="79">
        <f t="shared" si="0"/>
        <v>28</v>
      </c>
      <c r="B34" s="63"/>
      <c r="E34" s="14"/>
      <c r="F34" s="16"/>
      <c r="G34" s="14"/>
      <c r="H34" s="14"/>
      <c r="I34" s="24"/>
      <c r="K34" s="14"/>
      <c r="L34" s="17"/>
      <c r="M34" s="3"/>
      <c r="N34" s="25"/>
    </row>
    <row r="35" spans="1:14">
      <c r="A35" s="79">
        <f t="shared" si="0"/>
        <v>29</v>
      </c>
      <c r="B35" s="1" t="s">
        <v>23</v>
      </c>
      <c r="D35" s="3">
        <v>7544579.8795419829</v>
      </c>
      <c r="E35" s="14">
        <v>343678.07696710521</v>
      </c>
      <c r="F35" s="16">
        <f>ROUND(+'JAP-3 p1 Rate Spread'!L25,4)</f>
        <v>-2.8E-3</v>
      </c>
      <c r="G35" s="14">
        <f>+F35*$D35/100+$E35</f>
        <v>343466.82873047801</v>
      </c>
      <c r="H35" s="14">
        <f>+G35-E35</f>
        <v>-211.24823662720155</v>
      </c>
      <c r="I35" s="24">
        <f>+H35/E35</f>
        <v>-6.1466893230847821E-4</v>
      </c>
      <c r="K35" s="14"/>
      <c r="L35" s="17"/>
      <c r="M35" s="3"/>
      <c r="N35" s="25"/>
    </row>
    <row r="36" spans="1:14">
      <c r="A36" s="79">
        <f t="shared" si="0"/>
        <v>30</v>
      </c>
      <c r="E36" s="14"/>
      <c r="F36" s="16"/>
      <c r="G36" s="14"/>
      <c r="H36" s="14"/>
      <c r="I36" s="26"/>
      <c r="K36" s="14"/>
      <c r="M36" s="3"/>
      <c r="N36" s="25"/>
    </row>
    <row r="37" spans="1:14">
      <c r="A37" s="79">
        <f t="shared" si="0"/>
        <v>31</v>
      </c>
      <c r="B37" s="63" t="s">
        <v>25</v>
      </c>
      <c r="D37" s="3">
        <f>SUM(D33:D35)</f>
        <v>22852979717.553448</v>
      </c>
      <c r="E37" s="14">
        <f>SUM(E33:E35)</f>
        <v>2022712105.3888752</v>
      </c>
      <c r="F37" s="16">
        <f>ROUND(($D11*F11+$D18*F18+$D25*F25+$D33*F33+$D27*F27+$D35*F35)/$D37,4)</f>
        <v>-3.0000000000000001E-3</v>
      </c>
      <c r="G37" s="14">
        <f>SUM(G33:G35)</f>
        <v>2022095272.2266097</v>
      </c>
      <c r="H37" s="14">
        <f>SUM(H33:H35)</f>
        <v>-616833.16226600425</v>
      </c>
      <c r="I37" s="24">
        <f t="shared" ref="I37" si="13">+H37/E37</f>
        <v>-3.049535129703569E-4</v>
      </c>
      <c r="K37" s="14"/>
      <c r="L37" s="17"/>
      <c r="M37" s="3"/>
      <c r="N37" s="25"/>
    </row>
    <row r="38" spans="1:14" ht="13.5" thickBot="1">
      <c r="A38" s="119"/>
      <c r="B38" s="120"/>
      <c r="C38" s="121"/>
      <c r="D38" s="122"/>
      <c r="E38" s="122"/>
      <c r="F38" s="120"/>
      <c r="G38" s="122"/>
      <c r="H38" s="120"/>
      <c r="I38" s="123"/>
      <c r="M38" s="25"/>
    </row>
    <row r="39" spans="1:14">
      <c r="A39" s="1"/>
      <c r="K39" s="17"/>
    </row>
    <row r="40" spans="1:14">
      <c r="A40" s="146" t="s">
        <v>46</v>
      </c>
      <c r="B40" s="146"/>
      <c r="C40" s="146"/>
      <c r="D40" s="146"/>
      <c r="E40" s="146"/>
      <c r="F40" s="146"/>
      <c r="G40" s="146"/>
      <c r="H40" s="146"/>
      <c r="I40" s="146"/>
    </row>
  </sheetData>
  <mergeCells count="3">
    <mergeCell ref="A40:I40"/>
    <mergeCell ref="A1:I1"/>
    <mergeCell ref="A2:I2"/>
  </mergeCells>
  <printOptions horizontalCentered="1"/>
  <pageMargins left="0.5" right="0.5" top="1" bottom="0.75" header="0.5" footer="0.5"/>
  <pageSetup scale="86" orientation="landscape" horizontalDpi="4294967292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138"/>
  <sheetViews>
    <sheetView zoomScale="120" zoomScaleNormal="120" workbookViewId="0">
      <pane xSplit="5" ySplit="5" topLeftCell="F120" activePane="bottomRight" state="frozen"/>
      <selection activeCell="B40" sqref="B40:B41"/>
      <selection pane="topRight" activeCell="B40" sqref="B40:B41"/>
      <selection pane="bottomLeft" activeCell="B40" sqref="B40:B41"/>
      <selection pane="bottomRight" activeCell="M137" sqref="M137"/>
    </sheetView>
  </sheetViews>
  <sheetFormatPr defaultRowHeight="12.75"/>
  <cols>
    <col min="1" max="1" width="5" style="28" bestFit="1" customWidth="1"/>
    <col min="2" max="2" width="10.7109375" style="28" bestFit="1" customWidth="1"/>
    <col min="3" max="3" width="10.42578125" style="28" bestFit="1" customWidth="1"/>
    <col min="4" max="4" width="25.5703125" style="28" bestFit="1" customWidth="1"/>
    <col min="5" max="5" width="13.28515625" style="35" bestFit="1" customWidth="1"/>
    <col min="6" max="6" width="10.7109375" style="28" bestFit="1" customWidth="1"/>
    <col min="7" max="7" width="8.7109375" style="28" customWidth="1"/>
    <col min="8" max="8" width="9.85546875" style="28" customWidth="1"/>
    <col min="9" max="9" width="11.85546875" style="28" bestFit="1" customWidth="1"/>
    <col min="10" max="10" width="12" style="28" bestFit="1" customWidth="1"/>
    <col min="11" max="11" width="10.85546875" style="28" bestFit="1" customWidth="1"/>
    <col min="12" max="12" width="11.85546875" style="28" bestFit="1" customWidth="1"/>
    <col min="13" max="13" width="13.5703125" style="28" customWidth="1"/>
    <col min="14" max="16384" width="9.140625" style="28"/>
  </cols>
  <sheetData>
    <row r="1" spans="1:18">
      <c r="A1" s="133" t="s">
        <v>0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25"/>
      <c r="O1" s="125"/>
      <c r="P1" s="125"/>
      <c r="Q1" s="125"/>
      <c r="R1" s="126"/>
    </row>
    <row r="2" spans="1:18">
      <c r="A2" s="137" t="s">
        <v>197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89"/>
      <c r="O2" s="89"/>
      <c r="P2" s="89"/>
      <c r="Q2" s="89"/>
      <c r="R2" s="91"/>
    </row>
    <row r="3" spans="1:18" ht="13.5" thickBot="1">
      <c r="A3" s="115"/>
      <c r="B3" s="116"/>
      <c r="C3" s="116"/>
      <c r="D3" s="116"/>
      <c r="E3" s="118"/>
      <c r="F3" s="116"/>
      <c r="G3" s="116"/>
      <c r="H3" s="116"/>
      <c r="I3" s="116"/>
      <c r="J3" s="116"/>
      <c r="K3" s="116"/>
      <c r="L3" s="116"/>
      <c r="M3" s="116"/>
      <c r="N3" s="89"/>
      <c r="O3" s="89"/>
      <c r="P3" s="89"/>
      <c r="Q3" s="89"/>
      <c r="R3" s="91"/>
    </row>
    <row r="4" spans="1:18" s="29" customFormat="1" ht="96" customHeight="1" thickBot="1">
      <c r="A4" s="80" t="s">
        <v>47</v>
      </c>
      <c r="B4" s="82" t="s">
        <v>48</v>
      </c>
      <c r="C4" s="81" t="s">
        <v>49</v>
      </c>
      <c r="D4" s="81" t="s">
        <v>50</v>
      </c>
      <c r="E4" s="81" t="s">
        <v>51</v>
      </c>
      <c r="F4" s="81" t="s">
        <v>52</v>
      </c>
      <c r="G4" s="81" t="s">
        <v>53</v>
      </c>
      <c r="H4" s="81" t="s">
        <v>54</v>
      </c>
      <c r="I4" s="82" t="s">
        <v>55</v>
      </c>
      <c r="J4" s="81" t="s">
        <v>56</v>
      </c>
      <c r="K4" s="117" t="s">
        <v>199</v>
      </c>
      <c r="L4" s="82" t="s">
        <v>57</v>
      </c>
      <c r="M4" s="82" t="s">
        <v>201</v>
      </c>
      <c r="N4" s="33"/>
      <c r="O4" s="33"/>
      <c r="P4" s="33"/>
      <c r="Q4" s="33"/>
      <c r="R4" s="127"/>
    </row>
    <row r="5" spans="1:18" s="29" customFormat="1" ht="25.5">
      <c r="A5" s="93"/>
      <c r="B5" s="94"/>
      <c r="C5" s="94"/>
      <c r="D5" s="94"/>
      <c r="E5" s="95" t="s">
        <v>58</v>
      </c>
      <c r="F5" s="95" t="s">
        <v>59</v>
      </c>
      <c r="G5" s="95" t="s">
        <v>60</v>
      </c>
      <c r="H5" s="95" t="s">
        <v>61</v>
      </c>
      <c r="I5" s="95" t="s">
        <v>62</v>
      </c>
      <c r="J5" s="95" t="s">
        <v>182</v>
      </c>
      <c r="K5" s="129" t="s">
        <v>63</v>
      </c>
      <c r="L5" s="95" t="s">
        <v>64</v>
      </c>
      <c r="M5" s="95" t="s">
        <v>200</v>
      </c>
      <c r="N5" s="33"/>
      <c r="O5" s="33"/>
      <c r="P5" s="33"/>
      <c r="Q5" s="33"/>
      <c r="R5" s="127"/>
    </row>
    <row r="6" spans="1:18" s="29" customFormat="1">
      <c r="A6" s="92"/>
      <c r="B6" s="32"/>
      <c r="C6" s="32"/>
      <c r="D6" s="33"/>
      <c r="E6" s="33"/>
      <c r="F6" s="33"/>
      <c r="G6" s="33"/>
      <c r="H6" s="33"/>
      <c r="I6" s="32"/>
      <c r="J6" s="32"/>
      <c r="K6" s="130"/>
      <c r="L6" s="32"/>
      <c r="M6" s="32"/>
      <c r="N6" s="33"/>
      <c r="O6" s="33"/>
      <c r="P6" s="33"/>
      <c r="Q6" s="33"/>
      <c r="R6" s="127"/>
    </row>
    <row r="7" spans="1:18">
      <c r="A7" s="96">
        <f>ROW(A1)</f>
        <v>1</v>
      </c>
      <c r="B7" s="90">
        <v>3</v>
      </c>
      <c r="C7" s="90" t="s">
        <v>65</v>
      </c>
      <c r="D7" s="89" t="s">
        <v>66</v>
      </c>
      <c r="E7" s="97">
        <v>22</v>
      </c>
      <c r="F7" s="98">
        <f t="shared" ref="F7:F59" si="0">+G7-E7</f>
        <v>6</v>
      </c>
      <c r="G7" s="98">
        <v>28</v>
      </c>
      <c r="H7" s="98">
        <v>350</v>
      </c>
      <c r="I7" s="98">
        <f>ROUND(+G7*H7/1000,0)</f>
        <v>10</v>
      </c>
      <c r="J7" s="37">
        <v>-6.3E-5</v>
      </c>
      <c r="K7" s="39">
        <f>ROUND(+$I7*J7,2)</f>
        <v>0</v>
      </c>
      <c r="L7" s="10">
        <v>59</v>
      </c>
      <c r="M7" s="100">
        <f t="shared" ref="M7:M59" si="1">+L7*K7*12</f>
        <v>0</v>
      </c>
      <c r="N7" s="101"/>
      <c r="O7" s="89"/>
      <c r="P7" s="89"/>
      <c r="Q7" s="89"/>
      <c r="R7" s="91"/>
    </row>
    <row r="8" spans="1:18">
      <c r="A8" s="96">
        <f>ROW(A2)</f>
        <v>2</v>
      </c>
      <c r="B8" s="90">
        <v>50</v>
      </c>
      <c r="C8" s="90" t="s">
        <v>65</v>
      </c>
      <c r="D8" s="89" t="s">
        <v>67</v>
      </c>
      <c r="E8" s="97">
        <v>327</v>
      </c>
      <c r="F8" s="98">
        <f t="shared" si="0"/>
        <v>0</v>
      </c>
      <c r="G8" s="98">
        <v>327</v>
      </c>
      <c r="H8" s="98">
        <v>350</v>
      </c>
      <c r="I8" s="98">
        <f t="shared" ref="I8:I59" si="2">ROUND(+G8*H8/1000,0)</f>
        <v>114</v>
      </c>
      <c r="J8" s="34">
        <f>+$J$7</f>
        <v>-6.3E-5</v>
      </c>
      <c r="K8" s="39">
        <f t="shared" ref="K8:K37" si="3">ROUND(+$I8*J8,2)</f>
        <v>-0.01</v>
      </c>
      <c r="L8" s="10">
        <v>0</v>
      </c>
      <c r="M8" s="100">
        <f t="shared" si="1"/>
        <v>0</v>
      </c>
      <c r="N8" s="89"/>
      <c r="O8" s="89"/>
      <c r="P8" s="89"/>
      <c r="Q8" s="89"/>
      <c r="R8" s="91"/>
    </row>
    <row r="9" spans="1:18">
      <c r="A9" s="96">
        <f t="shared" ref="A9:A72" si="4">ROW(A3)</f>
        <v>3</v>
      </c>
      <c r="B9" s="90">
        <v>50</v>
      </c>
      <c r="C9" s="90" t="s">
        <v>65</v>
      </c>
      <c r="D9" s="89" t="s">
        <v>68</v>
      </c>
      <c r="E9" s="97">
        <v>100</v>
      </c>
      <c r="F9" s="98">
        <f t="shared" si="0"/>
        <v>15</v>
      </c>
      <c r="G9" s="98">
        <v>115</v>
      </c>
      <c r="H9" s="98">
        <v>350</v>
      </c>
      <c r="I9" s="98">
        <f t="shared" si="2"/>
        <v>40</v>
      </c>
      <c r="J9" s="34">
        <f t="shared" ref="J9:J72" si="5">+$J$7</f>
        <v>-6.3E-5</v>
      </c>
      <c r="K9" s="39">
        <f t="shared" si="3"/>
        <v>0</v>
      </c>
      <c r="L9" s="10">
        <v>22</v>
      </c>
      <c r="M9" s="100">
        <f t="shared" si="1"/>
        <v>0</v>
      </c>
      <c r="N9" s="89"/>
      <c r="O9" s="89"/>
      <c r="P9" s="89"/>
      <c r="Q9" s="89"/>
      <c r="R9" s="91"/>
    </row>
    <row r="10" spans="1:18">
      <c r="A10" s="96">
        <f t="shared" si="4"/>
        <v>4</v>
      </c>
      <c r="B10" s="90">
        <v>50</v>
      </c>
      <c r="C10" s="90" t="s">
        <v>65</v>
      </c>
      <c r="D10" s="89" t="s">
        <v>68</v>
      </c>
      <c r="E10" s="97">
        <v>175</v>
      </c>
      <c r="F10" s="98">
        <f t="shared" si="0"/>
        <v>18</v>
      </c>
      <c r="G10" s="98">
        <v>193</v>
      </c>
      <c r="H10" s="98">
        <v>350</v>
      </c>
      <c r="I10" s="98">
        <f t="shared" si="2"/>
        <v>68</v>
      </c>
      <c r="J10" s="34">
        <f t="shared" si="5"/>
        <v>-6.3E-5</v>
      </c>
      <c r="K10" s="39">
        <f t="shared" si="3"/>
        <v>0</v>
      </c>
      <c r="L10" s="10">
        <v>133</v>
      </c>
      <c r="M10" s="100">
        <f t="shared" si="1"/>
        <v>0</v>
      </c>
      <c r="N10" s="89"/>
      <c r="O10" s="89"/>
      <c r="P10" s="89"/>
      <c r="Q10" s="89"/>
      <c r="R10" s="91"/>
    </row>
    <row r="11" spans="1:18">
      <c r="A11" s="96">
        <f t="shared" si="4"/>
        <v>5</v>
      </c>
      <c r="B11" s="90">
        <v>50</v>
      </c>
      <c r="C11" s="90" t="s">
        <v>65</v>
      </c>
      <c r="D11" s="89" t="s">
        <v>68</v>
      </c>
      <c r="E11" s="97">
        <v>400</v>
      </c>
      <c r="F11" s="98">
        <f t="shared" si="0"/>
        <v>30</v>
      </c>
      <c r="G11" s="98">
        <v>430</v>
      </c>
      <c r="H11" s="98">
        <v>350</v>
      </c>
      <c r="I11" s="98">
        <f t="shared" si="2"/>
        <v>151</v>
      </c>
      <c r="J11" s="34">
        <f t="shared" si="5"/>
        <v>-6.3E-5</v>
      </c>
      <c r="K11" s="39">
        <f>ROUND(+$I11*J11,2)</f>
        <v>-0.01</v>
      </c>
      <c r="L11" s="10">
        <v>121</v>
      </c>
      <c r="M11" s="100">
        <f t="shared" si="1"/>
        <v>-14.52</v>
      </c>
      <c r="N11" s="89"/>
      <c r="O11" s="89"/>
      <c r="P11" s="89"/>
      <c r="Q11" s="89"/>
      <c r="R11" s="91"/>
    </row>
    <row r="12" spans="1:18">
      <c r="A12" s="96">
        <f t="shared" si="4"/>
        <v>6</v>
      </c>
      <c r="B12" s="90">
        <v>50</v>
      </c>
      <c r="C12" s="90" t="s">
        <v>65</v>
      </c>
      <c r="D12" s="89" t="s">
        <v>68</v>
      </c>
      <c r="E12" s="97">
        <v>700</v>
      </c>
      <c r="F12" s="98">
        <f t="shared" si="0"/>
        <v>80</v>
      </c>
      <c r="G12" s="98">
        <v>780</v>
      </c>
      <c r="H12" s="98">
        <v>350</v>
      </c>
      <c r="I12" s="98">
        <f t="shared" si="2"/>
        <v>273</v>
      </c>
      <c r="J12" s="34">
        <f t="shared" si="5"/>
        <v>-6.3E-5</v>
      </c>
      <c r="K12" s="39">
        <f t="shared" si="3"/>
        <v>-0.02</v>
      </c>
      <c r="L12" s="10">
        <v>1</v>
      </c>
      <c r="M12" s="100">
        <f t="shared" si="1"/>
        <v>-0.24</v>
      </c>
      <c r="N12" s="89"/>
      <c r="O12" s="89"/>
      <c r="P12" s="89"/>
      <c r="Q12" s="89"/>
      <c r="R12" s="91"/>
    </row>
    <row r="13" spans="1:18">
      <c r="A13" s="96">
        <f t="shared" si="4"/>
        <v>7</v>
      </c>
      <c r="B13" s="90">
        <v>50</v>
      </c>
      <c r="C13" s="90" t="s">
        <v>65</v>
      </c>
      <c r="D13" s="89" t="s">
        <v>68</v>
      </c>
      <c r="E13" s="97">
        <v>1000</v>
      </c>
      <c r="F13" s="98">
        <f t="shared" si="0"/>
        <v>102</v>
      </c>
      <c r="G13" s="98">
        <v>1102</v>
      </c>
      <c r="H13" s="98">
        <v>350</v>
      </c>
      <c r="I13" s="98">
        <f t="shared" si="2"/>
        <v>386</v>
      </c>
      <c r="J13" s="34">
        <f t="shared" si="5"/>
        <v>-6.3E-5</v>
      </c>
      <c r="K13" s="39">
        <f t="shared" si="3"/>
        <v>-0.02</v>
      </c>
      <c r="L13" s="10">
        <v>0</v>
      </c>
      <c r="M13" s="100">
        <f t="shared" si="1"/>
        <v>0</v>
      </c>
      <c r="N13" s="89"/>
      <c r="O13" s="89"/>
      <c r="P13" s="89"/>
      <c r="Q13" s="89"/>
      <c r="R13" s="91"/>
    </row>
    <row r="14" spans="1:18">
      <c r="A14" s="96">
        <f t="shared" si="4"/>
        <v>8</v>
      </c>
      <c r="B14" s="90">
        <v>52</v>
      </c>
      <c r="C14" s="90" t="s">
        <v>65</v>
      </c>
      <c r="D14" s="89" t="s">
        <v>69</v>
      </c>
      <c r="E14" s="97">
        <v>70</v>
      </c>
      <c r="F14" s="98">
        <f>+G14-E14</f>
        <v>13</v>
      </c>
      <c r="G14" s="98">
        <v>83</v>
      </c>
      <c r="H14" s="98">
        <v>350</v>
      </c>
      <c r="I14" s="98">
        <f>ROUND(+G14*H14/1000,0)</f>
        <v>29</v>
      </c>
      <c r="J14" s="34">
        <f t="shared" si="5"/>
        <v>-6.3E-5</v>
      </c>
      <c r="K14" s="39">
        <f t="shared" si="3"/>
        <v>0</v>
      </c>
      <c r="L14" s="10">
        <v>0</v>
      </c>
      <c r="M14" s="100">
        <f>+L14*K14*12</f>
        <v>0</v>
      </c>
      <c r="N14" s="89"/>
      <c r="O14" s="89"/>
      <c r="P14" s="89"/>
      <c r="Q14" s="89"/>
      <c r="R14" s="91"/>
    </row>
    <row r="15" spans="1:18">
      <c r="A15" s="96">
        <f t="shared" si="4"/>
        <v>9</v>
      </c>
      <c r="B15" s="90">
        <v>52</v>
      </c>
      <c r="C15" s="90" t="s">
        <v>65</v>
      </c>
      <c r="D15" s="89" t="s">
        <v>69</v>
      </c>
      <c r="E15" s="97">
        <v>100</v>
      </c>
      <c r="F15" s="98">
        <f>+G15-E15</f>
        <v>17</v>
      </c>
      <c r="G15" s="98">
        <v>117</v>
      </c>
      <c r="H15" s="98">
        <v>350</v>
      </c>
      <c r="I15" s="98">
        <f>ROUND(+G15*H15/1000,0)</f>
        <v>41</v>
      </c>
      <c r="J15" s="34">
        <f t="shared" si="5"/>
        <v>-6.3E-5</v>
      </c>
      <c r="K15" s="39">
        <f t="shared" si="3"/>
        <v>0</v>
      </c>
      <c r="L15" s="10">
        <v>0</v>
      </c>
      <c r="M15" s="100">
        <f>+L15*K15*12</f>
        <v>0</v>
      </c>
      <c r="N15" s="89"/>
      <c r="O15" s="89"/>
      <c r="P15" s="89"/>
      <c r="Q15" s="89"/>
      <c r="R15" s="91"/>
    </row>
    <row r="16" spans="1:18">
      <c r="A16" s="96">
        <f t="shared" si="4"/>
        <v>10</v>
      </c>
      <c r="B16" s="90">
        <v>52</v>
      </c>
      <c r="C16" s="90" t="s">
        <v>65</v>
      </c>
      <c r="D16" s="89" t="s">
        <v>69</v>
      </c>
      <c r="E16" s="97">
        <v>150</v>
      </c>
      <c r="F16" s="98">
        <f>+G16-E16</f>
        <v>21</v>
      </c>
      <c r="G16" s="98">
        <v>171</v>
      </c>
      <c r="H16" s="98">
        <v>350</v>
      </c>
      <c r="I16" s="98">
        <f>ROUND(+G16*H16/1000,0)</f>
        <v>60</v>
      </c>
      <c r="J16" s="34">
        <f t="shared" si="5"/>
        <v>-6.3E-5</v>
      </c>
      <c r="K16" s="39">
        <f t="shared" si="3"/>
        <v>0</v>
      </c>
      <c r="L16" s="10">
        <v>0</v>
      </c>
      <c r="M16" s="100">
        <f>+L16*K16*12</f>
        <v>0</v>
      </c>
      <c r="N16" s="89"/>
      <c r="O16" s="89"/>
      <c r="P16" s="89"/>
      <c r="Q16" s="89"/>
      <c r="R16" s="91"/>
    </row>
    <row r="17" spans="1:18">
      <c r="A17" s="96">
        <f t="shared" si="4"/>
        <v>11</v>
      </c>
      <c r="B17" s="90">
        <v>52</v>
      </c>
      <c r="C17" s="90" t="s">
        <v>65</v>
      </c>
      <c r="D17" s="89" t="s">
        <v>69</v>
      </c>
      <c r="E17" s="97">
        <v>175</v>
      </c>
      <c r="F17" s="98">
        <f t="shared" si="0"/>
        <v>36</v>
      </c>
      <c r="G17" s="98">
        <v>211</v>
      </c>
      <c r="H17" s="98">
        <v>350</v>
      </c>
      <c r="I17" s="98">
        <f t="shared" si="2"/>
        <v>74</v>
      </c>
      <c r="J17" s="34">
        <f t="shared" si="5"/>
        <v>-6.3E-5</v>
      </c>
      <c r="K17" s="39">
        <f t="shared" si="3"/>
        <v>0</v>
      </c>
      <c r="L17" s="10">
        <v>222</v>
      </c>
      <c r="M17" s="100">
        <f t="shared" si="1"/>
        <v>0</v>
      </c>
      <c r="N17" s="89"/>
      <c r="O17" s="89"/>
      <c r="P17" s="89"/>
      <c r="Q17" s="89"/>
      <c r="R17" s="91"/>
    </row>
    <row r="18" spans="1:18">
      <c r="A18" s="96">
        <f t="shared" si="4"/>
        <v>12</v>
      </c>
      <c r="B18" s="90">
        <v>52</v>
      </c>
      <c r="C18" s="90" t="s">
        <v>65</v>
      </c>
      <c r="D18" s="89" t="s">
        <v>69</v>
      </c>
      <c r="E18" s="97">
        <v>250</v>
      </c>
      <c r="F18" s="98">
        <f t="shared" si="0"/>
        <v>39</v>
      </c>
      <c r="G18" s="98">
        <v>289</v>
      </c>
      <c r="H18" s="98">
        <v>350</v>
      </c>
      <c r="I18" s="98">
        <f t="shared" si="2"/>
        <v>101</v>
      </c>
      <c r="J18" s="34">
        <f t="shared" si="5"/>
        <v>-6.3E-5</v>
      </c>
      <c r="K18" s="39">
        <f t="shared" si="3"/>
        <v>-0.01</v>
      </c>
      <c r="L18" s="10">
        <v>0</v>
      </c>
      <c r="M18" s="100">
        <f t="shared" si="1"/>
        <v>0</v>
      </c>
      <c r="N18" s="89"/>
      <c r="O18" s="89"/>
      <c r="P18" s="89"/>
      <c r="Q18" s="89"/>
      <c r="R18" s="91"/>
    </row>
    <row r="19" spans="1:18">
      <c r="A19" s="96">
        <f t="shared" si="4"/>
        <v>13</v>
      </c>
      <c r="B19" s="90">
        <v>52</v>
      </c>
      <c r="C19" s="90" t="s">
        <v>65</v>
      </c>
      <c r="D19" s="89" t="s">
        <v>69</v>
      </c>
      <c r="E19" s="97">
        <v>400</v>
      </c>
      <c r="F19" s="98">
        <f t="shared" si="0"/>
        <v>52</v>
      </c>
      <c r="G19" s="98">
        <v>452</v>
      </c>
      <c r="H19" s="98">
        <v>350</v>
      </c>
      <c r="I19" s="98">
        <f t="shared" si="2"/>
        <v>158</v>
      </c>
      <c r="J19" s="34">
        <f t="shared" si="5"/>
        <v>-6.3E-5</v>
      </c>
      <c r="K19" s="39">
        <f t="shared" si="3"/>
        <v>-0.01</v>
      </c>
      <c r="L19" s="10">
        <v>0</v>
      </c>
      <c r="M19" s="100">
        <f t="shared" si="1"/>
        <v>0</v>
      </c>
      <c r="N19" s="89"/>
      <c r="O19" s="89"/>
      <c r="P19" s="89"/>
      <c r="Q19" s="89"/>
      <c r="R19" s="91"/>
    </row>
    <row r="20" spans="1:18">
      <c r="A20" s="96">
        <f t="shared" si="4"/>
        <v>14</v>
      </c>
      <c r="B20" s="90">
        <v>52</v>
      </c>
      <c r="C20" s="90" t="s">
        <v>65</v>
      </c>
      <c r="D20" s="89" t="s">
        <v>69</v>
      </c>
      <c r="E20" s="97">
        <v>1000</v>
      </c>
      <c r="F20" s="98">
        <f t="shared" si="0"/>
        <v>80</v>
      </c>
      <c r="G20" s="98">
        <v>1080</v>
      </c>
      <c r="H20" s="98">
        <v>350</v>
      </c>
      <c r="I20" s="98">
        <f t="shared" si="2"/>
        <v>378</v>
      </c>
      <c r="J20" s="34">
        <f t="shared" si="5"/>
        <v>-6.3E-5</v>
      </c>
      <c r="K20" s="39">
        <f t="shared" si="3"/>
        <v>-0.02</v>
      </c>
      <c r="L20" s="10">
        <v>0</v>
      </c>
      <c r="M20" s="100">
        <f t="shared" si="1"/>
        <v>0</v>
      </c>
      <c r="N20" s="89"/>
      <c r="O20" s="89"/>
      <c r="P20" s="89"/>
      <c r="Q20" s="89"/>
      <c r="R20" s="91"/>
    </row>
    <row r="21" spans="1:18">
      <c r="A21" s="96">
        <f t="shared" si="4"/>
        <v>15</v>
      </c>
      <c r="B21" s="90">
        <v>52</v>
      </c>
      <c r="C21" s="90" t="s">
        <v>65</v>
      </c>
      <c r="D21" s="89" t="s">
        <v>70</v>
      </c>
      <c r="E21" s="97">
        <v>50</v>
      </c>
      <c r="F21" s="98">
        <f t="shared" si="0"/>
        <v>8</v>
      </c>
      <c r="G21" s="98">
        <v>58</v>
      </c>
      <c r="H21" s="98">
        <v>350</v>
      </c>
      <c r="I21" s="98">
        <f t="shared" si="2"/>
        <v>20</v>
      </c>
      <c r="J21" s="34">
        <f t="shared" si="5"/>
        <v>-6.3E-5</v>
      </c>
      <c r="K21" s="39">
        <f t="shared" si="3"/>
        <v>0</v>
      </c>
      <c r="L21" s="10">
        <v>0</v>
      </c>
      <c r="M21" s="100">
        <f t="shared" si="1"/>
        <v>0</v>
      </c>
      <c r="N21" s="89"/>
      <c r="O21" s="89"/>
      <c r="P21" s="89"/>
      <c r="Q21" s="89"/>
      <c r="R21" s="91"/>
    </row>
    <row r="22" spans="1:18">
      <c r="A22" s="96">
        <f t="shared" si="4"/>
        <v>16</v>
      </c>
      <c r="B22" s="90">
        <v>52</v>
      </c>
      <c r="C22" s="90" t="s">
        <v>65</v>
      </c>
      <c r="D22" s="89" t="s">
        <v>70</v>
      </c>
      <c r="E22" s="97">
        <v>70</v>
      </c>
      <c r="F22" s="98">
        <f t="shared" si="0"/>
        <v>13</v>
      </c>
      <c r="G22" s="98">
        <v>83</v>
      </c>
      <c r="H22" s="98">
        <v>350</v>
      </c>
      <c r="I22" s="98">
        <f t="shared" si="2"/>
        <v>29</v>
      </c>
      <c r="J22" s="34">
        <f t="shared" si="5"/>
        <v>-6.3E-5</v>
      </c>
      <c r="K22" s="39">
        <f t="shared" si="3"/>
        <v>0</v>
      </c>
      <c r="L22" s="10">
        <v>666</v>
      </c>
      <c r="M22" s="100">
        <f t="shared" si="1"/>
        <v>0</v>
      </c>
      <c r="N22" s="89"/>
      <c r="O22" s="89"/>
      <c r="P22" s="89"/>
      <c r="Q22" s="89"/>
      <c r="R22" s="91"/>
    </row>
    <row r="23" spans="1:18">
      <c r="A23" s="96">
        <f t="shared" si="4"/>
        <v>17</v>
      </c>
      <c r="B23" s="90">
        <v>52</v>
      </c>
      <c r="C23" s="90" t="s">
        <v>65</v>
      </c>
      <c r="D23" s="89" t="s">
        <v>70</v>
      </c>
      <c r="E23" s="97">
        <v>100</v>
      </c>
      <c r="F23" s="98">
        <f t="shared" si="0"/>
        <v>17</v>
      </c>
      <c r="G23" s="98">
        <v>117</v>
      </c>
      <c r="H23" s="98">
        <v>350</v>
      </c>
      <c r="I23" s="98">
        <f t="shared" si="2"/>
        <v>41</v>
      </c>
      <c r="J23" s="34">
        <f t="shared" si="5"/>
        <v>-6.3E-5</v>
      </c>
      <c r="K23" s="39">
        <f t="shared" si="3"/>
        <v>0</v>
      </c>
      <c r="L23" s="10">
        <v>10003</v>
      </c>
      <c r="M23" s="100">
        <f t="shared" si="1"/>
        <v>0</v>
      </c>
      <c r="N23" s="89"/>
      <c r="O23" s="89"/>
      <c r="P23" s="89"/>
      <c r="Q23" s="89"/>
      <c r="R23" s="91"/>
    </row>
    <row r="24" spans="1:18">
      <c r="A24" s="96">
        <f t="shared" si="4"/>
        <v>18</v>
      </c>
      <c r="B24" s="90">
        <v>52</v>
      </c>
      <c r="C24" s="90" t="s">
        <v>65</v>
      </c>
      <c r="D24" s="89" t="s">
        <v>70</v>
      </c>
      <c r="E24" s="97">
        <v>150</v>
      </c>
      <c r="F24" s="98">
        <f t="shared" si="0"/>
        <v>21</v>
      </c>
      <c r="G24" s="98">
        <v>171</v>
      </c>
      <c r="H24" s="98">
        <v>350</v>
      </c>
      <c r="I24" s="98">
        <f>ROUND(+G24*H24/1000,0)</f>
        <v>60</v>
      </c>
      <c r="J24" s="34">
        <f t="shared" si="5"/>
        <v>-6.3E-5</v>
      </c>
      <c r="K24" s="39">
        <f t="shared" si="3"/>
        <v>0</v>
      </c>
      <c r="L24" s="10">
        <v>4547</v>
      </c>
      <c r="M24" s="100">
        <f t="shared" si="1"/>
        <v>0</v>
      </c>
      <c r="N24" s="89"/>
      <c r="O24" s="89"/>
      <c r="P24" s="89"/>
      <c r="Q24" s="89"/>
      <c r="R24" s="91"/>
    </row>
    <row r="25" spans="1:18">
      <c r="A25" s="96">
        <f t="shared" si="4"/>
        <v>19</v>
      </c>
      <c r="B25" s="90">
        <v>52</v>
      </c>
      <c r="C25" s="90" t="s">
        <v>65</v>
      </c>
      <c r="D25" s="89" t="s">
        <v>70</v>
      </c>
      <c r="E25" s="97">
        <v>200</v>
      </c>
      <c r="F25" s="98">
        <f t="shared" si="0"/>
        <v>27</v>
      </c>
      <c r="G25" s="98">
        <v>227</v>
      </c>
      <c r="H25" s="98">
        <v>350</v>
      </c>
      <c r="I25" s="98">
        <f t="shared" si="2"/>
        <v>79</v>
      </c>
      <c r="J25" s="34">
        <f t="shared" si="5"/>
        <v>-6.3E-5</v>
      </c>
      <c r="K25" s="39">
        <f t="shared" si="3"/>
        <v>0</v>
      </c>
      <c r="L25" s="10">
        <v>1168</v>
      </c>
      <c r="M25" s="100">
        <f t="shared" si="1"/>
        <v>0</v>
      </c>
      <c r="N25" s="89"/>
      <c r="O25" s="89"/>
      <c r="P25" s="89"/>
      <c r="Q25" s="89"/>
      <c r="R25" s="91"/>
    </row>
    <row r="26" spans="1:18">
      <c r="A26" s="96">
        <f t="shared" si="4"/>
        <v>20</v>
      </c>
      <c r="B26" s="90">
        <v>52</v>
      </c>
      <c r="C26" s="90" t="s">
        <v>65</v>
      </c>
      <c r="D26" s="89" t="s">
        <v>70</v>
      </c>
      <c r="E26" s="97">
        <v>250</v>
      </c>
      <c r="F26" s="98">
        <f t="shared" si="0"/>
        <v>31</v>
      </c>
      <c r="G26" s="98">
        <v>281</v>
      </c>
      <c r="H26" s="98">
        <v>350</v>
      </c>
      <c r="I26" s="98">
        <f t="shared" si="2"/>
        <v>98</v>
      </c>
      <c r="J26" s="34">
        <f t="shared" si="5"/>
        <v>-6.3E-5</v>
      </c>
      <c r="K26" s="39">
        <f t="shared" si="3"/>
        <v>-0.01</v>
      </c>
      <c r="L26" s="10">
        <v>1426</v>
      </c>
      <c r="M26" s="100">
        <f t="shared" si="1"/>
        <v>-171.12</v>
      </c>
      <c r="N26" s="89"/>
      <c r="O26" s="89"/>
      <c r="P26" s="89"/>
      <c r="Q26" s="89"/>
      <c r="R26" s="91"/>
    </row>
    <row r="27" spans="1:18">
      <c r="A27" s="96">
        <f t="shared" si="4"/>
        <v>21</v>
      </c>
      <c r="B27" s="90">
        <v>52</v>
      </c>
      <c r="C27" s="90" t="s">
        <v>65</v>
      </c>
      <c r="D27" s="89" t="s">
        <v>70</v>
      </c>
      <c r="E27" s="97">
        <v>310</v>
      </c>
      <c r="F27" s="98">
        <f t="shared" si="0"/>
        <v>73</v>
      </c>
      <c r="G27" s="98">
        <v>383</v>
      </c>
      <c r="H27" s="98">
        <v>350</v>
      </c>
      <c r="I27" s="98">
        <f t="shared" si="2"/>
        <v>134</v>
      </c>
      <c r="J27" s="34">
        <f t="shared" si="5"/>
        <v>-6.3E-5</v>
      </c>
      <c r="K27" s="39">
        <f t="shared" si="3"/>
        <v>-0.01</v>
      </c>
      <c r="L27" s="10">
        <v>153</v>
      </c>
      <c r="M27" s="100">
        <f t="shared" si="1"/>
        <v>-18.36</v>
      </c>
      <c r="N27" s="89"/>
      <c r="O27" s="89"/>
      <c r="P27" s="89"/>
      <c r="Q27" s="89"/>
      <c r="R27" s="91"/>
    </row>
    <row r="28" spans="1:18">
      <c r="A28" s="96">
        <f t="shared" si="4"/>
        <v>22</v>
      </c>
      <c r="B28" s="90">
        <v>52</v>
      </c>
      <c r="C28" s="90" t="s">
        <v>65</v>
      </c>
      <c r="D28" s="89" t="s">
        <v>70</v>
      </c>
      <c r="E28" s="97">
        <v>400</v>
      </c>
      <c r="F28" s="98">
        <f t="shared" si="0"/>
        <v>38</v>
      </c>
      <c r="G28" s="98">
        <v>438</v>
      </c>
      <c r="H28" s="98">
        <v>350</v>
      </c>
      <c r="I28" s="98">
        <f t="shared" si="2"/>
        <v>153</v>
      </c>
      <c r="J28" s="34">
        <f t="shared" si="5"/>
        <v>-6.3E-5</v>
      </c>
      <c r="K28" s="39">
        <f t="shared" si="3"/>
        <v>-0.01</v>
      </c>
      <c r="L28" s="10">
        <v>611</v>
      </c>
      <c r="M28" s="100">
        <f t="shared" si="1"/>
        <v>-73.320000000000007</v>
      </c>
      <c r="N28" s="89"/>
      <c r="O28" s="89"/>
      <c r="P28" s="89"/>
      <c r="Q28" s="89"/>
      <c r="R28" s="91"/>
    </row>
    <row r="29" spans="1:18">
      <c r="A29" s="96">
        <f t="shared" si="4"/>
        <v>23</v>
      </c>
      <c r="B29" s="90">
        <v>53</v>
      </c>
      <c r="C29" s="90" t="s">
        <v>65</v>
      </c>
      <c r="D29" s="89" t="s">
        <v>70</v>
      </c>
      <c r="E29" s="97">
        <v>50</v>
      </c>
      <c r="F29" s="98">
        <f t="shared" si="0"/>
        <v>8</v>
      </c>
      <c r="G29" s="98">
        <v>58</v>
      </c>
      <c r="H29" s="98">
        <v>350</v>
      </c>
      <c r="I29" s="98">
        <f t="shared" si="2"/>
        <v>20</v>
      </c>
      <c r="J29" s="34">
        <f t="shared" si="5"/>
        <v>-6.3E-5</v>
      </c>
      <c r="K29" s="40">
        <f>+K21</f>
        <v>0</v>
      </c>
      <c r="L29" s="10">
        <v>22</v>
      </c>
      <c r="M29" s="100">
        <f t="shared" si="1"/>
        <v>0</v>
      </c>
      <c r="N29" s="89"/>
      <c r="O29" s="89"/>
      <c r="P29" s="89"/>
      <c r="Q29" s="89"/>
      <c r="R29" s="91"/>
    </row>
    <row r="30" spans="1:18">
      <c r="A30" s="96">
        <f t="shared" si="4"/>
        <v>24</v>
      </c>
      <c r="B30" s="90">
        <v>53</v>
      </c>
      <c r="C30" s="90" t="s">
        <v>65</v>
      </c>
      <c r="D30" s="89" t="s">
        <v>70</v>
      </c>
      <c r="E30" s="97">
        <v>70</v>
      </c>
      <c r="F30" s="98">
        <f t="shared" si="0"/>
        <v>13</v>
      </c>
      <c r="G30" s="98">
        <v>83</v>
      </c>
      <c r="H30" s="98">
        <v>350</v>
      </c>
      <c r="I30" s="98">
        <f t="shared" si="2"/>
        <v>29</v>
      </c>
      <c r="J30" s="34">
        <f t="shared" si="5"/>
        <v>-6.3E-5</v>
      </c>
      <c r="K30" s="40">
        <f t="shared" ref="K30:K36" si="6">+K22</f>
        <v>0</v>
      </c>
      <c r="L30" s="10">
        <v>6453</v>
      </c>
      <c r="M30" s="100">
        <f t="shared" si="1"/>
        <v>0</v>
      </c>
      <c r="N30" s="89"/>
      <c r="O30" s="89"/>
      <c r="P30" s="89"/>
      <c r="Q30" s="89"/>
      <c r="R30" s="91"/>
    </row>
    <row r="31" spans="1:18">
      <c r="A31" s="96">
        <f t="shared" si="4"/>
        <v>25</v>
      </c>
      <c r="B31" s="90">
        <v>53</v>
      </c>
      <c r="C31" s="90" t="s">
        <v>65</v>
      </c>
      <c r="D31" s="89" t="s">
        <v>70</v>
      </c>
      <c r="E31" s="97">
        <v>100</v>
      </c>
      <c r="F31" s="98">
        <f t="shared" si="0"/>
        <v>17</v>
      </c>
      <c r="G31" s="98">
        <v>117</v>
      </c>
      <c r="H31" s="98">
        <v>350</v>
      </c>
      <c r="I31" s="98">
        <f t="shared" si="2"/>
        <v>41</v>
      </c>
      <c r="J31" s="34">
        <f t="shared" si="5"/>
        <v>-6.3E-5</v>
      </c>
      <c r="K31" s="40">
        <f t="shared" si="6"/>
        <v>0</v>
      </c>
      <c r="L31" s="10">
        <v>46315</v>
      </c>
      <c r="M31" s="100">
        <f t="shared" si="1"/>
        <v>0</v>
      </c>
      <c r="N31" s="89"/>
      <c r="O31" s="89"/>
      <c r="P31" s="89"/>
      <c r="Q31" s="89"/>
      <c r="R31" s="91"/>
    </row>
    <row r="32" spans="1:18">
      <c r="A32" s="96">
        <f t="shared" si="4"/>
        <v>26</v>
      </c>
      <c r="B32" s="90">
        <v>53</v>
      </c>
      <c r="C32" s="90" t="s">
        <v>65</v>
      </c>
      <c r="D32" s="89" t="s">
        <v>70</v>
      </c>
      <c r="E32" s="97">
        <v>150</v>
      </c>
      <c r="F32" s="98">
        <f t="shared" si="0"/>
        <v>21</v>
      </c>
      <c r="G32" s="98">
        <v>171</v>
      </c>
      <c r="H32" s="98">
        <v>350</v>
      </c>
      <c r="I32" s="98">
        <f t="shared" si="2"/>
        <v>60</v>
      </c>
      <c r="J32" s="34">
        <f t="shared" si="5"/>
        <v>-6.3E-5</v>
      </c>
      <c r="K32" s="40">
        <f t="shared" si="6"/>
        <v>0</v>
      </c>
      <c r="L32" s="10">
        <v>5802</v>
      </c>
      <c r="M32" s="100">
        <f t="shared" si="1"/>
        <v>0</v>
      </c>
      <c r="N32" s="89"/>
      <c r="O32" s="89"/>
      <c r="P32" s="89"/>
      <c r="Q32" s="89"/>
      <c r="R32" s="91"/>
    </row>
    <row r="33" spans="1:18">
      <c r="A33" s="96">
        <f t="shared" si="4"/>
        <v>27</v>
      </c>
      <c r="B33" s="90">
        <v>53</v>
      </c>
      <c r="C33" s="90" t="s">
        <v>65</v>
      </c>
      <c r="D33" s="89" t="s">
        <v>70</v>
      </c>
      <c r="E33" s="97">
        <v>200</v>
      </c>
      <c r="F33" s="98">
        <f t="shared" si="0"/>
        <v>27</v>
      </c>
      <c r="G33" s="98">
        <v>227</v>
      </c>
      <c r="H33" s="98">
        <v>350</v>
      </c>
      <c r="I33" s="98">
        <f t="shared" si="2"/>
        <v>79</v>
      </c>
      <c r="J33" s="34">
        <f t="shared" si="5"/>
        <v>-6.3E-5</v>
      </c>
      <c r="K33" s="40">
        <f t="shared" si="6"/>
        <v>0</v>
      </c>
      <c r="L33" s="10">
        <v>8663</v>
      </c>
      <c r="M33" s="100">
        <f t="shared" si="1"/>
        <v>0</v>
      </c>
      <c r="N33" s="89"/>
      <c r="O33" s="89"/>
      <c r="P33" s="89"/>
      <c r="Q33" s="89"/>
      <c r="R33" s="91"/>
    </row>
    <row r="34" spans="1:18">
      <c r="A34" s="96">
        <f t="shared" si="4"/>
        <v>28</v>
      </c>
      <c r="B34" s="90">
        <v>53</v>
      </c>
      <c r="C34" s="90" t="s">
        <v>65</v>
      </c>
      <c r="D34" s="89" t="s">
        <v>70</v>
      </c>
      <c r="E34" s="97">
        <v>250</v>
      </c>
      <c r="F34" s="98">
        <f t="shared" si="0"/>
        <v>31</v>
      </c>
      <c r="G34" s="98">
        <v>281</v>
      </c>
      <c r="H34" s="98">
        <v>350</v>
      </c>
      <c r="I34" s="98">
        <f t="shared" si="2"/>
        <v>98</v>
      </c>
      <c r="J34" s="34">
        <f t="shared" si="5"/>
        <v>-6.3E-5</v>
      </c>
      <c r="K34" s="40">
        <f t="shared" si="6"/>
        <v>-0.01</v>
      </c>
      <c r="L34" s="10">
        <v>3325</v>
      </c>
      <c r="M34" s="100">
        <f t="shared" si="1"/>
        <v>-399</v>
      </c>
      <c r="N34" s="89"/>
      <c r="O34" s="89"/>
      <c r="P34" s="89"/>
      <c r="Q34" s="89"/>
      <c r="R34" s="91"/>
    </row>
    <row r="35" spans="1:18">
      <c r="A35" s="96">
        <f t="shared" si="4"/>
        <v>29</v>
      </c>
      <c r="B35" s="90">
        <v>53</v>
      </c>
      <c r="C35" s="90" t="s">
        <v>65</v>
      </c>
      <c r="D35" s="89" t="s">
        <v>70</v>
      </c>
      <c r="E35" s="97">
        <v>310</v>
      </c>
      <c r="F35" s="98">
        <f t="shared" si="0"/>
        <v>73</v>
      </c>
      <c r="G35" s="98">
        <v>383</v>
      </c>
      <c r="H35" s="98">
        <v>350</v>
      </c>
      <c r="I35" s="98">
        <f t="shared" si="2"/>
        <v>134</v>
      </c>
      <c r="J35" s="34">
        <f t="shared" si="5"/>
        <v>-6.3E-5</v>
      </c>
      <c r="K35" s="40">
        <f t="shared" si="6"/>
        <v>-0.01</v>
      </c>
      <c r="L35" s="10">
        <v>57</v>
      </c>
      <c r="M35" s="100">
        <f t="shared" si="1"/>
        <v>-6.8400000000000007</v>
      </c>
      <c r="N35" s="89"/>
      <c r="O35" s="89"/>
      <c r="P35" s="89"/>
      <c r="Q35" s="89"/>
      <c r="R35" s="91"/>
    </row>
    <row r="36" spans="1:18">
      <c r="A36" s="96">
        <f t="shared" si="4"/>
        <v>30</v>
      </c>
      <c r="B36" s="90">
        <v>53</v>
      </c>
      <c r="C36" s="90" t="s">
        <v>65</v>
      </c>
      <c r="D36" s="89" t="s">
        <v>70</v>
      </c>
      <c r="E36" s="97">
        <v>400</v>
      </c>
      <c r="F36" s="98">
        <f t="shared" si="0"/>
        <v>38</v>
      </c>
      <c r="G36" s="98">
        <v>438</v>
      </c>
      <c r="H36" s="98">
        <v>350</v>
      </c>
      <c r="I36" s="98">
        <f t="shared" si="2"/>
        <v>153</v>
      </c>
      <c r="J36" s="34">
        <f t="shared" si="5"/>
        <v>-6.3E-5</v>
      </c>
      <c r="K36" s="40">
        <f t="shared" si="6"/>
        <v>-0.01</v>
      </c>
      <c r="L36" s="10">
        <v>3199</v>
      </c>
      <c r="M36" s="100">
        <f t="shared" si="1"/>
        <v>-383.88</v>
      </c>
      <c r="N36" s="89"/>
      <c r="O36" s="89"/>
      <c r="P36" s="89"/>
      <c r="Q36" s="89"/>
      <c r="R36" s="91"/>
    </row>
    <row r="37" spans="1:18">
      <c r="A37" s="96">
        <f t="shared" si="4"/>
        <v>31</v>
      </c>
      <c r="B37" s="90">
        <v>53</v>
      </c>
      <c r="C37" s="90" t="s">
        <v>65</v>
      </c>
      <c r="D37" s="89" t="s">
        <v>70</v>
      </c>
      <c r="E37" s="97">
        <v>1000</v>
      </c>
      <c r="F37" s="98">
        <f t="shared" si="0"/>
        <v>102</v>
      </c>
      <c r="G37" s="98">
        <v>1102</v>
      </c>
      <c r="H37" s="98">
        <v>350</v>
      </c>
      <c r="I37" s="98">
        <f t="shared" si="2"/>
        <v>386</v>
      </c>
      <c r="J37" s="34">
        <f t="shared" si="5"/>
        <v>-6.3E-5</v>
      </c>
      <c r="K37" s="39">
        <f t="shared" si="3"/>
        <v>-0.02</v>
      </c>
      <c r="L37" s="10">
        <v>1</v>
      </c>
      <c r="M37" s="100">
        <f t="shared" si="1"/>
        <v>-0.24</v>
      </c>
      <c r="N37" s="89"/>
      <c r="O37" s="89"/>
      <c r="P37" s="89"/>
      <c r="Q37" s="89"/>
      <c r="R37" s="91"/>
    </row>
    <row r="38" spans="1:18">
      <c r="A38" s="96">
        <f t="shared" si="4"/>
        <v>32</v>
      </c>
      <c r="B38" s="90">
        <v>53</v>
      </c>
      <c r="C38" s="90" t="s">
        <v>65</v>
      </c>
      <c r="D38" s="89" t="s">
        <v>69</v>
      </c>
      <c r="E38" s="97">
        <f t="shared" ref="E38:E43" si="7">+E14</f>
        <v>70</v>
      </c>
      <c r="F38" s="98">
        <f t="shared" si="0"/>
        <v>13</v>
      </c>
      <c r="G38" s="98">
        <f t="shared" ref="G38:G43" si="8">+G14</f>
        <v>83</v>
      </c>
      <c r="H38" s="98">
        <v>350</v>
      </c>
      <c r="I38" s="98">
        <f t="shared" si="2"/>
        <v>29</v>
      </c>
      <c r="J38" s="34">
        <f t="shared" si="5"/>
        <v>-6.3E-5</v>
      </c>
      <c r="K38" s="40">
        <f t="shared" ref="K38:K43" si="9">+K14</f>
        <v>0</v>
      </c>
      <c r="L38" s="10">
        <v>0</v>
      </c>
      <c r="M38" s="100">
        <f t="shared" si="1"/>
        <v>0</v>
      </c>
      <c r="N38" s="89"/>
      <c r="O38" s="89"/>
      <c r="P38" s="89"/>
      <c r="Q38" s="89"/>
      <c r="R38" s="91"/>
    </row>
    <row r="39" spans="1:18">
      <c r="A39" s="96">
        <f t="shared" si="4"/>
        <v>33</v>
      </c>
      <c r="B39" s="90">
        <v>53</v>
      </c>
      <c r="C39" s="90" t="s">
        <v>65</v>
      </c>
      <c r="D39" s="89" t="s">
        <v>69</v>
      </c>
      <c r="E39" s="97">
        <f t="shared" si="7"/>
        <v>100</v>
      </c>
      <c r="F39" s="98">
        <f t="shared" si="0"/>
        <v>17</v>
      </c>
      <c r="G39" s="98">
        <f t="shared" si="8"/>
        <v>117</v>
      </c>
      <c r="H39" s="98">
        <v>350</v>
      </c>
      <c r="I39" s="98">
        <f t="shared" si="2"/>
        <v>41</v>
      </c>
      <c r="J39" s="34">
        <f t="shared" si="5"/>
        <v>-6.3E-5</v>
      </c>
      <c r="K39" s="40">
        <f t="shared" si="9"/>
        <v>0</v>
      </c>
      <c r="L39" s="10">
        <v>0</v>
      </c>
      <c r="M39" s="100">
        <f t="shared" si="1"/>
        <v>0</v>
      </c>
      <c r="N39" s="89"/>
      <c r="O39" s="89"/>
      <c r="P39" s="89"/>
      <c r="Q39" s="89"/>
      <c r="R39" s="91"/>
    </row>
    <row r="40" spans="1:18">
      <c r="A40" s="96">
        <f t="shared" si="4"/>
        <v>34</v>
      </c>
      <c r="B40" s="90">
        <v>53</v>
      </c>
      <c r="C40" s="90" t="s">
        <v>65</v>
      </c>
      <c r="D40" s="89" t="s">
        <v>69</v>
      </c>
      <c r="E40" s="97">
        <f t="shared" si="7"/>
        <v>150</v>
      </c>
      <c r="F40" s="98">
        <f t="shared" si="0"/>
        <v>21</v>
      </c>
      <c r="G40" s="98">
        <f t="shared" si="8"/>
        <v>171</v>
      </c>
      <c r="H40" s="98">
        <v>350</v>
      </c>
      <c r="I40" s="98">
        <f t="shared" si="2"/>
        <v>60</v>
      </c>
      <c r="J40" s="34">
        <f t="shared" si="5"/>
        <v>-6.3E-5</v>
      </c>
      <c r="K40" s="40">
        <f t="shared" si="9"/>
        <v>0</v>
      </c>
      <c r="L40" s="10">
        <v>0</v>
      </c>
      <c r="M40" s="100">
        <f t="shared" si="1"/>
        <v>0</v>
      </c>
      <c r="N40" s="89"/>
      <c r="O40" s="89"/>
      <c r="P40" s="89"/>
      <c r="Q40" s="89"/>
      <c r="R40" s="91"/>
    </row>
    <row r="41" spans="1:18">
      <c r="A41" s="96">
        <f t="shared" si="4"/>
        <v>35</v>
      </c>
      <c r="B41" s="90">
        <v>53</v>
      </c>
      <c r="C41" s="90" t="s">
        <v>65</v>
      </c>
      <c r="D41" s="89" t="s">
        <v>69</v>
      </c>
      <c r="E41" s="97">
        <f t="shared" si="7"/>
        <v>175</v>
      </c>
      <c r="F41" s="98">
        <f t="shared" si="0"/>
        <v>36</v>
      </c>
      <c r="G41" s="98">
        <f t="shared" si="8"/>
        <v>211</v>
      </c>
      <c r="H41" s="98">
        <v>350</v>
      </c>
      <c r="I41" s="98">
        <f t="shared" si="2"/>
        <v>74</v>
      </c>
      <c r="J41" s="34">
        <f t="shared" si="5"/>
        <v>-6.3E-5</v>
      </c>
      <c r="K41" s="40">
        <f t="shared" si="9"/>
        <v>0</v>
      </c>
      <c r="L41" s="10">
        <v>4</v>
      </c>
      <c r="M41" s="100">
        <f t="shared" si="1"/>
        <v>0</v>
      </c>
      <c r="N41" s="89"/>
      <c r="O41" s="89"/>
      <c r="P41" s="89"/>
      <c r="Q41" s="89"/>
      <c r="R41" s="91"/>
    </row>
    <row r="42" spans="1:18">
      <c r="A42" s="96">
        <f t="shared" si="4"/>
        <v>36</v>
      </c>
      <c r="B42" s="90">
        <v>53</v>
      </c>
      <c r="C42" s="90" t="s">
        <v>65</v>
      </c>
      <c r="D42" s="89" t="s">
        <v>69</v>
      </c>
      <c r="E42" s="97">
        <f t="shared" si="7"/>
        <v>250</v>
      </c>
      <c r="F42" s="98">
        <f t="shared" si="0"/>
        <v>39</v>
      </c>
      <c r="G42" s="98">
        <f t="shared" si="8"/>
        <v>289</v>
      </c>
      <c r="H42" s="98">
        <v>350</v>
      </c>
      <c r="I42" s="98">
        <f t="shared" si="2"/>
        <v>101</v>
      </c>
      <c r="J42" s="34">
        <f t="shared" si="5"/>
        <v>-6.3E-5</v>
      </c>
      <c r="K42" s="40">
        <f t="shared" si="9"/>
        <v>-0.01</v>
      </c>
      <c r="L42" s="10">
        <v>0</v>
      </c>
      <c r="M42" s="100">
        <f t="shared" si="1"/>
        <v>0</v>
      </c>
      <c r="N42" s="89"/>
      <c r="O42" s="89"/>
      <c r="P42" s="89"/>
      <c r="Q42" s="89"/>
      <c r="R42" s="91"/>
    </row>
    <row r="43" spans="1:18">
      <c r="A43" s="96">
        <f t="shared" si="4"/>
        <v>37</v>
      </c>
      <c r="B43" s="90">
        <v>53</v>
      </c>
      <c r="C43" s="90" t="s">
        <v>65</v>
      </c>
      <c r="D43" s="89" t="s">
        <v>69</v>
      </c>
      <c r="E43" s="97">
        <f t="shared" si="7"/>
        <v>400</v>
      </c>
      <c r="F43" s="98">
        <f t="shared" si="0"/>
        <v>52</v>
      </c>
      <c r="G43" s="98">
        <f t="shared" si="8"/>
        <v>452</v>
      </c>
      <c r="H43" s="98">
        <v>350</v>
      </c>
      <c r="I43" s="98">
        <f t="shared" si="2"/>
        <v>158</v>
      </c>
      <c r="J43" s="34">
        <f t="shared" si="5"/>
        <v>-6.3E-5</v>
      </c>
      <c r="K43" s="40">
        <f t="shared" si="9"/>
        <v>-0.01</v>
      </c>
      <c r="L43" s="10">
        <v>0</v>
      </c>
      <c r="M43" s="100">
        <f t="shared" si="1"/>
        <v>0</v>
      </c>
      <c r="N43" s="89"/>
      <c r="O43" s="89"/>
      <c r="P43" s="89"/>
      <c r="Q43" s="89"/>
      <c r="R43" s="91"/>
    </row>
    <row r="44" spans="1:18">
      <c r="A44" s="96">
        <f t="shared" si="4"/>
        <v>38</v>
      </c>
      <c r="B44" s="77">
        <v>54</v>
      </c>
      <c r="C44" s="90" t="s">
        <v>65</v>
      </c>
      <c r="D44" s="74" t="s">
        <v>70</v>
      </c>
      <c r="E44" s="102">
        <v>50</v>
      </c>
      <c r="F44" s="10">
        <f t="shared" si="0"/>
        <v>8</v>
      </c>
      <c r="G44" s="10">
        <v>58</v>
      </c>
      <c r="H44" s="10">
        <v>350</v>
      </c>
      <c r="I44" s="10">
        <f t="shared" si="2"/>
        <v>20</v>
      </c>
      <c r="J44" s="34">
        <f t="shared" si="5"/>
        <v>-6.3E-5</v>
      </c>
      <c r="K44" s="40">
        <f>+K21</f>
        <v>0</v>
      </c>
      <c r="L44" s="10">
        <v>119</v>
      </c>
      <c r="M44" s="100">
        <f t="shared" si="1"/>
        <v>0</v>
      </c>
      <c r="N44" s="89"/>
      <c r="O44" s="89"/>
      <c r="P44" s="89"/>
      <c r="Q44" s="89"/>
      <c r="R44" s="91"/>
    </row>
    <row r="45" spans="1:18">
      <c r="A45" s="96">
        <f t="shared" si="4"/>
        <v>39</v>
      </c>
      <c r="B45" s="77">
        <v>54</v>
      </c>
      <c r="C45" s="90" t="s">
        <v>65</v>
      </c>
      <c r="D45" s="74" t="s">
        <v>70</v>
      </c>
      <c r="E45" s="102">
        <v>70</v>
      </c>
      <c r="F45" s="10">
        <f t="shared" si="0"/>
        <v>13</v>
      </c>
      <c r="G45" s="10">
        <v>83</v>
      </c>
      <c r="H45" s="10">
        <v>350</v>
      </c>
      <c r="I45" s="10">
        <f t="shared" si="2"/>
        <v>29</v>
      </c>
      <c r="J45" s="34">
        <f t="shared" si="5"/>
        <v>-6.3E-5</v>
      </c>
      <c r="K45" s="40">
        <f t="shared" ref="K45:K51" si="10">+K22</f>
        <v>0</v>
      </c>
      <c r="L45" s="10">
        <v>894</v>
      </c>
      <c r="M45" s="100">
        <f t="shared" si="1"/>
        <v>0</v>
      </c>
      <c r="N45" s="89"/>
      <c r="O45" s="89"/>
      <c r="P45" s="89"/>
      <c r="Q45" s="89"/>
      <c r="R45" s="91"/>
    </row>
    <row r="46" spans="1:18">
      <c r="A46" s="96">
        <f t="shared" si="4"/>
        <v>40</v>
      </c>
      <c r="B46" s="77">
        <v>54</v>
      </c>
      <c r="C46" s="90" t="s">
        <v>65</v>
      </c>
      <c r="D46" s="74" t="s">
        <v>70</v>
      </c>
      <c r="E46" s="102">
        <v>100</v>
      </c>
      <c r="F46" s="10">
        <f t="shared" si="0"/>
        <v>17</v>
      </c>
      <c r="G46" s="10">
        <v>117</v>
      </c>
      <c r="H46" s="10">
        <v>350</v>
      </c>
      <c r="I46" s="10">
        <f t="shared" si="2"/>
        <v>41</v>
      </c>
      <c r="J46" s="34">
        <f t="shared" si="5"/>
        <v>-6.3E-5</v>
      </c>
      <c r="K46" s="40">
        <f t="shared" si="10"/>
        <v>0</v>
      </c>
      <c r="L46" s="10">
        <v>2248</v>
      </c>
      <c r="M46" s="100">
        <f t="shared" si="1"/>
        <v>0</v>
      </c>
      <c r="N46" s="89"/>
      <c r="O46" s="89"/>
      <c r="P46" s="89"/>
      <c r="Q46" s="89"/>
      <c r="R46" s="91"/>
    </row>
    <row r="47" spans="1:18">
      <c r="A47" s="96">
        <f t="shared" si="4"/>
        <v>41</v>
      </c>
      <c r="B47" s="77">
        <v>54</v>
      </c>
      <c r="C47" s="90" t="s">
        <v>65</v>
      </c>
      <c r="D47" s="74" t="s">
        <v>70</v>
      </c>
      <c r="E47" s="102">
        <v>150</v>
      </c>
      <c r="F47" s="10">
        <f t="shared" si="0"/>
        <v>21</v>
      </c>
      <c r="G47" s="10">
        <v>171</v>
      </c>
      <c r="H47" s="10">
        <v>350</v>
      </c>
      <c r="I47" s="10">
        <f t="shared" si="2"/>
        <v>60</v>
      </c>
      <c r="J47" s="34">
        <f t="shared" si="5"/>
        <v>-6.3E-5</v>
      </c>
      <c r="K47" s="40">
        <f t="shared" si="10"/>
        <v>0</v>
      </c>
      <c r="L47" s="10">
        <v>1045</v>
      </c>
      <c r="M47" s="100">
        <f t="shared" si="1"/>
        <v>0</v>
      </c>
      <c r="N47" s="89"/>
      <c r="O47" s="89"/>
      <c r="P47" s="89"/>
      <c r="Q47" s="89"/>
      <c r="R47" s="91"/>
    </row>
    <row r="48" spans="1:18">
      <c r="A48" s="96">
        <f t="shared" si="4"/>
        <v>42</v>
      </c>
      <c r="B48" s="77">
        <v>54</v>
      </c>
      <c r="C48" s="90" t="s">
        <v>65</v>
      </c>
      <c r="D48" s="74" t="s">
        <v>70</v>
      </c>
      <c r="E48" s="102">
        <v>200</v>
      </c>
      <c r="F48" s="10">
        <f t="shared" si="0"/>
        <v>27</v>
      </c>
      <c r="G48" s="10">
        <v>227</v>
      </c>
      <c r="H48" s="10">
        <v>350</v>
      </c>
      <c r="I48" s="10">
        <f t="shared" si="2"/>
        <v>79</v>
      </c>
      <c r="J48" s="34">
        <f t="shared" si="5"/>
        <v>-6.3E-5</v>
      </c>
      <c r="K48" s="40">
        <f t="shared" si="10"/>
        <v>0</v>
      </c>
      <c r="L48" s="10">
        <v>1734</v>
      </c>
      <c r="M48" s="100">
        <f t="shared" si="1"/>
        <v>0</v>
      </c>
      <c r="N48" s="89"/>
      <c r="O48" s="89"/>
      <c r="P48" s="89"/>
      <c r="Q48" s="89"/>
      <c r="R48" s="91"/>
    </row>
    <row r="49" spans="1:18">
      <c r="A49" s="96">
        <f t="shared" si="4"/>
        <v>43</v>
      </c>
      <c r="B49" s="77">
        <v>54</v>
      </c>
      <c r="C49" s="90" t="s">
        <v>65</v>
      </c>
      <c r="D49" s="74" t="s">
        <v>70</v>
      </c>
      <c r="E49" s="102">
        <v>250</v>
      </c>
      <c r="F49" s="10">
        <f t="shared" si="0"/>
        <v>31</v>
      </c>
      <c r="G49" s="10">
        <v>281</v>
      </c>
      <c r="H49" s="10">
        <v>350</v>
      </c>
      <c r="I49" s="10">
        <f t="shared" si="2"/>
        <v>98</v>
      </c>
      <c r="J49" s="34">
        <f t="shared" si="5"/>
        <v>-6.3E-5</v>
      </c>
      <c r="K49" s="40">
        <f t="shared" si="10"/>
        <v>-0.01</v>
      </c>
      <c r="L49" s="10">
        <v>2292</v>
      </c>
      <c r="M49" s="100">
        <f t="shared" si="1"/>
        <v>-275.04000000000002</v>
      </c>
      <c r="N49" s="89"/>
      <c r="O49" s="89"/>
      <c r="P49" s="89"/>
      <c r="Q49" s="89"/>
      <c r="R49" s="91"/>
    </row>
    <row r="50" spans="1:18">
      <c r="A50" s="96">
        <f t="shared" si="4"/>
        <v>44</v>
      </c>
      <c r="B50" s="77">
        <v>54</v>
      </c>
      <c r="C50" s="90" t="s">
        <v>65</v>
      </c>
      <c r="D50" s="74" t="s">
        <v>70</v>
      </c>
      <c r="E50" s="102">
        <v>310</v>
      </c>
      <c r="F50" s="10">
        <f t="shared" si="0"/>
        <v>73</v>
      </c>
      <c r="G50" s="10">
        <v>383</v>
      </c>
      <c r="H50" s="10">
        <v>350</v>
      </c>
      <c r="I50" s="10">
        <f t="shared" si="2"/>
        <v>134</v>
      </c>
      <c r="J50" s="34">
        <f t="shared" si="5"/>
        <v>-6.3E-5</v>
      </c>
      <c r="K50" s="40">
        <f t="shared" si="10"/>
        <v>-0.01</v>
      </c>
      <c r="L50" s="10">
        <v>119</v>
      </c>
      <c r="M50" s="100">
        <f t="shared" si="1"/>
        <v>-14.28</v>
      </c>
      <c r="N50" s="89"/>
      <c r="O50" s="89"/>
      <c r="P50" s="89"/>
      <c r="Q50" s="89"/>
      <c r="R50" s="91"/>
    </row>
    <row r="51" spans="1:18">
      <c r="A51" s="96">
        <f t="shared" si="4"/>
        <v>45</v>
      </c>
      <c r="B51" s="77">
        <v>54</v>
      </c>
      <c r="C51" s="90" t="s">
        <v>65</v>
      </c>
      <c r="D51" s="74" t="s">
        <v>70</v>
      </c>
      <c r="E51" s="102">
        <v>400</v>
      </c>
      <c r="F51" s="10">
        <f t="shared" si="0"/>
        <v>38</v>
      </c>
      <c r="G51" s="10">
        <v>438</v>
      </c>
      <c r="H51" s="10">
        <v>350</v>
      </c>
      <c r="I51" s="10">
        <f t="shared" si="2"/>
        <v>153</v>
      </c>
      <c r="J51" s="34">
        <f t="shared" si="5"/>
        <v>-6.3E-5</v>
      </c>
      <c r="K51" s="40">
        <f t="shared" si="10"/>
        <v>-0.01</v>
      </c>
      <c r="L51" s="10">
        <v>2125</v>
      </c>
      <c r="M51" s="100">
        <f t="shared" si="1"/>
        <v>-255</v>
      </c>
      <c r="N51" s="89"/>
      <c r="O51" s="89"/>
      <c r="P51" s="89"/>
      <c r="Q51" s="89"/>
      <c r="R51" s="91"/>
    </row>
    <row r="52" spans="1:18">
      <c r="A52" s="96">
        <f t="shared" si="4"/>
        <v>46</v>
      </c>
      <c r="B52" s="77">
        <v>54</v>
      </c>
      <c r="C52" s="90" t="s">
        <v>65</v>
      </c>
      <c r="D52" s="74" t="s">
        <v>70</v>
      </c>
      <c r="E52" s="102">
        <v>1000</v>
      </c>
      <c r="F52" s="10">
        <f t="shared" si="0"/>
        <v>102</v>
      </c>
      <c r="G52" s="10">
        <v>1102</v>
      </c>
      <c r="H52" s="10">
        <v>350</v>
      </c>
      <c r="I52" s="10">
        <f t="shared" si="2"/>
        <v>386</v>
      </c>
      <c r="J52" s="34">
        <f t="shared" si="5"/>
        <v>-6.3E-5</v>
      </c>
      <c r="K52" s="40">
        <f>+K37</f>
        <v>-0.02</v>
      </c>
      <c r="L52" s="10">
        <v>11</v>
      </c>
      <c r="M52" s="100">
        <f t="shared" si="1"/>
        <v>-2.64</v>
      </c>
      <c r="N52" s="89"/>
      <c r="O52" s="89"/>
      <c r="P52" s="89"/>
      <c r="Q52" s="89"/>
      <c r="R52" s="91"/>
    </row>
    <row r="53" spans="1:18">
      <c r="A53" s="96">
        <f t="shared" si="4"/>
        <v>47</v>
      </c>
      <c r="B53" s="90">
        <v>55</v>
      </c>
      <c r="C53" s="77" t="s">
        <v>71</v>
      </c>
      <c r="D53" s="103" t="s">
        <v>72</v>
      </c>
      <c r="E53" s="97">
        <v>70</v>
      </c>
      <c r="F53" s="98">
        <f t="shared" si="0"/>
        <v>13</v>
      </c>
      <c r="G53" s="98">
        <f>+G45</f>
        <v>83</v>
      </c>
      <c r="H53" s="98">
        <v>350</v>
      </c>
      <c r="I53" s="98">
        <f t="shared" si="2"/>
        <v>29</v>
      </c>
      <c r="J53" s="34">
        <f t="shared" si="5"/>
        <v>-6.3E-5</v>
      </c>
      <c r="K53" s="40">
        <f>+K22</f>
        <v>0</v>
      </c>
      <c r="L53" s="10">
        <v>19</v>
      </c>
      <c r="M53" s="100">
        <f t="shared" si="1"/>
        <v>0</v>
      </c>
      <c r="N53" s="89"/>
      <c r="O53" s="89"/>
      <c r="P53" s="89"/>
      <c r="Q53" s="89"/>
      <c r="R53" s="91"/>
    </row>
    <row r="54" spans="1:18">
      <c r="A54" s="96">
        <f t="shared" si="4"/>
        <v>48</v>
      </c>
      <c r="B54" s="90">
        <v>55</v>
      </c>
      <c r="C54" s="77" t="s">
        <v>71</v>
      </c>
      <c r="D54" s="103" t="s">
        <v>72</v>
      </c>
      <c r="E54" s="97">
        <v>100</v>
      </c>
      <c r="F54" s="98">
        <f t="shared" si="0"/>
        <v>17</v>
      </c>
      <c r="G54" s="98">
        <f>+G46</f>
        <v>117</v>
      </c>
      <c r="H54" s="98">
        <v>350</v>
      </c>
      <c r="I54" s="98">
        <f t="shared" si="2"/>
        <v>41</v>
      </c>
      <c r="J54" s="34">
        <f t="shared" si="5"/>
        <v>-6.3E-5</v>
      </c>
      <c r="K54" s="40">
        <f>+K23</f>
        <v>0</v>
      </c>
      <c r="L54" s="10">
        <v>4697</v>
      </c>
      <c r="M54" s="100">
        <f t="shared" si="1"/>
        <v>0</v>
      </c>
      <c r="N54" s="89"/>
      <c r="O54" s="89"/>
      <c r="P54" s="89"/>
      <c r="Q54" s="89"/>
      <c r="R54" s="91"/>
    </row>
    <row r="55" spans="1:18">
      <c r="A55" s="96">
        <f t="shared" si="4"/>
        <v>49</v>
      </c>
      <c r="B55" s="90">
        <v>55</v>
      </c>
      <c r="C55" s="77" t="s">
        <v>71</v>
      </c>
      <c r="D55" s="103" t="s">
        <v>72</v>
      </c>
      <c r="E55" s="97">
        <v>150</v>
      </c>
      <c r="F55" s="98">
        <f t="shared" si="0"/>
        <v>21</v>
      </c>
      <c r="G55" s="98">
        <f>+G47</f>
        <v>171</v>
      </c>
      <c r="H55" s="98">
        <v>350</v>
      </c>
      <c r="I55" s="98">
        <f t="shared" si="2"/>
        <v>60</v>
      </c>
      <c r="J55" s="34">
        <f t="shared" si="5"/>
        <v>-6.3E-5</v>
      </c>
      <c r="K55" s="40">
        <f>+K24</f>
        <v>0</v>
      </c>
      <c r="L55" s="10">
        <v>554</v>
      </c>
      <c r="M55" s="100">
        <f t="shared" si="1"/>
        <v>0</v>
      </c>
      <c r="N55" s="89"/>
      <c r="O55" s="89"/>
      <c r="P55" s="89"/>
      <c r="Q55" s="89"/>
      <c r="R55" s="91"/>
    </row>
    <row r="56" spans="1:18">
      <c r="A56" s="96">
        <f t="shared" si="4"/>
        <v>50</v>
      </c>
      <c r="B56" s="90">
        <v>55</v>
      </c>
      <c r="C56" s="77" t="s">
        <v>71</v>
      </c>
      <c r="D56" s="103" t="s">
        <v>72</v>
      </c>
      <c r="E56" s="97">
        <v>200</v>
      </c>
      <c r="F56" s="98">
        <f t="shared" si="0"/>
        <v>27</v>
      </c>
      <c r="G56" s="98">
        <f>+G48</f>
        <v>227</v>
      </c>
      <c r="H56" s="98">
        <v>350</v>
      </c>
      <c r="I56" s="98">
        <f t="shared" si="2"/>
        <v>79</v>
      </c>
      <c r="J56" s="34">
        <f t="shared" si="5"/>
        <v>-6.3E-5</v>
      </c>
      <c r="K56" s="40">
        <f>+K25</f>
        <v>0</v>
      </c>
      <c r="L56" s="10">
        <v>1383</v>
      </c>
      <c r="M56" s="100">
        <f t="shared" si="1"/>
        <v>0</v>
      </c>
      <c r="N56" s="89"/>
      <c r="O56" s="89"/>
      <c r="P56" s="89"/>
      <c r="Q56" s="89"/>
      <c r="R56" s="91"/>
    </row>
    <row r="57" spans="1:18">
      <c r="A57" s="96">
        <f t="shared" si="4"/>
        <v>51</v>
      </c>
      <c r="B57" s="90">
        <v>55</v>
      </c>
      <c r="C57" s="77" t="s">
        <v>71</v>
      </c>
      <c r="D57" s="103" t="s">
        <v>72</v>
      </c>
      <c r="E57" s="97">
        <v>250</v>
      </c>
      <c r="F57" s="98">
        <f t="shared" si="0"/>
        <v>31</v>
      </c>
      <c r="G57" s="98">
        <f>+G49</f>
        <v>281</v>
      </c>
      <c r="H57" s="98">
        <v>350</v>
      </c>
      <c r="I57" s="98">
        <f t="shared" si="2"/>
        <v>98</v>
      </c>
      <c r="J57" s="34">
        <f t="shared" si="5"/>
        <v>-6.3E-5</v>
      </c>
      <c r="K57" s="40">
        <f>+K26</f>
        <v>-0.01</v>
      </c>
      <c r="L57" s="10">
        <v>139</v>
      </c>
      <c r="M57" s="100">
        <f t="shared" si="1"/>
        <v>-16.68</v>
      </c>
      <c r="N57" s="89"/>
      <c r="O57" s="89"/>
      <c r="P57" s="89"/>
      <c r="Q57" s="89"/>
      <c r="R57" s="91"/>
    </row>
    <row r="58" spans="1:18">
      <c r="A58" s="96">
        <f t="shared" si="4"/>
        <v>52</v>
      </c>
      <c r="B58" s="90">
        <v>55</v>
      </c>
      <c r="C58" s="77" t="s">
        <v>71</v>
      </c>
      <c r="D58" s="103" t="s">
        <v>72</v>
      </c>
      <c r="E58" s="97">
        <v>400</v>
      </c>
      <c r="F58" s="98">
        <f t="shared" si="0"/>
        <v>38</v>
      </c>
      <c r="G58" s="98">
        <f>+G51</f>
        <v>438</v>
      </c>
      <c r="H58" s="98">
        <v>350</v>
      </c>
      <c r="I58" s="98">
        <f t="shared" si="2"/>
        <v>153</v>
      </c>
      <c r="J58" s="34">
        <f t="shared" si="5"/>
        <v>-6.3E-5</v>
      </c>
      <c r="K58" s="40">
        <f>+K28</f>
        <v>-0.01</v>
      </c>
      <c r="L58" s="10">
        <v>68</v>
      </c>
      <c r="M58" s="100">
        <f t="shared" si="1"/>
        <v>-8.16</v>
      </c>
      <c r="N58" s="89"/>
      <c r="O58" s="89"/>
      <c r="P58" s="89"/>
      <c r="Q58" s="89"/>
      <c r="R58" s="91"/>
    </row>
    <row r="59" spans="1:18">
      <c r="A59" s="96">
        <f t="shared" si="4"/>
        <v>53</v>
      </c>
      <c r="B59" s="90">
        <v>55</v>
      </c>
      <c r="C59" s="77" t="s">
        <v>71</v>
      </c>
      <c r="D59" s="103" t="s">
        <v>73</v>
      </c>
      <c r="E59" s="97">
        <v>250</v>
      </c>
      <c r="F59" s="98">
        <f t="shared" si="0"/>
        <v>39</v>
      </c>
      <c r="G59" s="98">
        <f>+G18</f>
        <v>289</v>
      </c>
      <c r="H59" s="98">
        <v>350</v>
      </c>
      <c r="I59" s="98">
        <f t="shared" si="2"/>
        <v>101</v>
      </c>
      <c r="J59" s="34">
        <f t="shared" si="5"/>
        <v>-6.3E-5</v>
      </c>
      <c r="K59" s="40">
        <f>+K18</f>
        <v>-0.01</v>
      </c>
      <c r="L59" s="10">
        <v>0</v>
      </c>
      <c r="M59" s="100">
        <f t="shared" si="1"/>
        <v>0</v>
      </c>
      <c r="N59" s="89"/>
      <c r="O59" s="89"/>
      <c r="P59" s="89"/>
      <c r="Q59" s="89"/>
      <c r="R59" s="91"/>
    </row>
    <row r="60" spans="1:18">
      <c r="A60" s="96">
        <f t="shared" si="4"/>
        <v>54</v>
      </c>
      <c r="B60" s="77">
        <v>57</v>
      </c>
      <c r="C60" s="77" t="s">
        <v>74</v>
      </c>
      <c r="D60" s="74" t="s">
        <v>75</v>
      </c>
      <c r="E60" s="104" t="s">
        <v>76</v>
      </c>
      <c r="F60" s="10">
        <v>4492506.9252999993</v>
      </c>
      <c r="G60" s="10"/>
      <c r="H60" s="105" t="s">
        <v>77</v>
      </c>
      <c r="I60" s="10">
        <f>+F60/0.245</f>
        <v>18336762.960408162</v>
      </c>
      <c r="J60" s="34">
        <f t="shared" si="5"/>
        <v>-6.3E-5</v>
      </c>
      <c r="K60" s="42">
        <f>ROUND(+J$60*0.245,5)</f>
        <v>-2.0000000000000002E-5</v>
      </c>
      <c r="L60" s="106">
        <v>0</v>
      </c>
      <c r="M60" s="100">
        <f>+K60*I60</f>
        <v>-366.73525920816326</v>
      </c>
      <c r="N60" s="89"/>
      <c r="O60" s="89"/>
      <c r="P60" s="89"/>
      <c r="Q60" s="89"/>
      <c r="R60" s="91"/>
    </row>
    <row r="61" spans="1:18">
      <c r="A61" s="96">
        <f t="shared" si="4"/>
        <v>55</v>
      </c>
      <c r="B61" s="90">
        <v>58</v>
      </c>
      <c r="C61" s="77" t="s">
        <v>78</v>
      </c>
      <c r="D61" s="103" t="s">
        <v>79</v>
      </c>
      <c r="E61" s="97">
        <v>70</v>
      </c>
      <c r="F61" s="98">
        <f t="shared" ref="F61:F77" si="11">+G61-E61</f>
        <v>13</v>
      </c>
      <c r="G61" s="98">
        <f t="shared" ref="G61:G66" si="12">+G53</f>
        <v>83</v>
      </c>
      <c r="H61" s="98">
        <v>350</v>
      </c>
      <c r="I61" s="98">
        <f t="shared" ref="I61:I77" si="13">ROUND(+G61*H61/1000,0)</f>
        <v>29</v>
      </c>
      <c r="J61" s="34">
        <f t="shared" si="5"/>
        <v>-6.3E-5</v>
      </c>
      <c r="K61" s="40">
        <f>+K22</f>
        <v>0</v>
      </c>
      <c r="L61" s="10">
        <v>63</v>
      </c>
      <c r="M61" s="100">
        <f t="shared" ref="M61:M124" si="14">+L61*K61*12</f>
        <v>0</v>
      </c>
      <c r="N61" s="89"/>
      <c r="O61" s="89"/>
      <c r="P61" s="89"/>
      <c r="Q61" s="89"/>
      <c r="R61" s="91"/>
    </row>
    <row r="62" spans="1:18">
      <c r="A62" s="96">
        <f t="shared" si="4"/>
        <v>56</v>
      </c>
      <c r="B62" s="90">
        <v>58</v>
      </c>
      <c r="C62" s="77" t="s">
        <v>78</v>
      </c>
      <c r="D62" s="103" t="s">
        <v>79</v>
      </c>
      <c r="E62" s="97">
        <v>100</v>
      </c>
      <c r="F62" s="98">
        <f t="shared" si="11"/>
        <v>17</v>
      </c>
      <c r="G62" s="98">
        <f t="shared" si="12"/>
        <v>117</v>
      </c>
      <c r="H62" s="98">
        <v>350</v>
      </c>
      <c r="I62" s="98">
        <f t="shared" si="13"/>
        <v>41</v>
      </c>
      <c r="J62" s="34">
        <f t="shared" si="5"/>
        <v>-6.3E-5</v>
      </c>
      <c r="K62" s="40">
        <f>+K23</f>
        <v>0</v>
      </c>
      <c r="L62" s="10">
        <v>6</v>
      </c>
      <c r="M62" s="100">
        <f t="shared" si="14"/>
        <v>0</v>
      </c>
      <c r="N62" s="89"/>
      <c r="O62" s="89"/>
      <c r="P62" s="89"/>
      <c r="Q62" s="89"/>
      <c r="R62" s="91"/>
    </row>
    <row r="63" spans="1:18">
      <c r="A63" s="96">
        <f t="shared" si="4"/>
        <v>57</v>
      </c>
      <c r="B63" s="90">
        <v>58</v>
      </c>
      <c r="C63" s="77" t="s">
        <v>78</v>
      </c>
      <c r="D63" s="103" t="s">
        <v>79</v>
      </c>
      <c r="E63" s="97">
        <v>150</v>
      </c>
      <c r="F63" s="98">
        <f t="shared" si="11"/>
        <v>21</v>
      </c>
      <c r="G63" s="98">
        <f t="shared" si="12"/>
        <v>171</v>
      </c>
      <c r="H63" s="98">
        <v>350</v>
      </c>
      <c r="I63" s="98">
        <f t="shared" si="13"/>
        <v>60</v>
      </c>
      <c r="J63" s="34">
        <f t="shared" si="5"/>
        <v>-6.3E-5</v>
      </c>
      <c r="K63" s="40">
        <f>+K24</f>
        <v>0</v>
      </c>
      <c r="L63" s="10">
        <v>190</v>
      </c>
      <c r="M63" s="100">
        <f t="shared" si="14"/>
        <v>0</v>
      </c>
      <c r="N63" s="89"/>
      <c r="O63" s="89"/>
      <c r="P63" s="89"/>
      <c r="Q63" s="89"/>
      <c r="R63" s="91"/>
    </row>
    <row r="64" spans="1:18">
      <c r="A64" s="96">
        <f t="shared" si="4"/>
        <v>58</v>
      </c>
      <c r="B64" s="90">
        <v>58</v>
      </c>
      <c r="C64" s="77" t="s">
        <v>78</v>
      </c>
      <c r="D64" s="103" t="s">
        <v>79</v>
      </c>
      <c r="E64" s="97">
        <v>200</v>
      </c>
      <c r="F64" s="98">
        <f t="shared" si="11"/>
        <v>27</v>
      </c>
      <c r="G64" s="98">
        <f t="shared" si="12"/>
        <v>227</v>
      </c>
      <c r="H64" s="98">
        <v>350</v>
      </c>
      <c r="I64" s="98">
        <f t="shared" si="13"/>
        <v>79</v>
      </c>
      <c r="J64" s="34">
        <f t="shared" si="5"/>
        <v>-6.3E-5</v>
      </c>
      <c r="K64" s="40">
        <f>+K25</f>
        <v>0</v>
      </c>
      <c r="L64" s="10">
        <v>335</v>
      </c>
      <c r="M64" s="100">
        <f t="shared" si="14"/>
        <v>0</v>
      </c>
      <c r="N64" s="89"/>
      <c r="O64" s="89"/>
      <c r="P64" s="89"/>
      <c r="Q64" s="89"/>
      <c r="R64" s="91"/>
    </row>
    <row r="65" spans="1:18">
      <c r="A65" s="96">
        <f t="shared" si="4"/>
        <v>59</v>
      </c>
      <c r="B65" s="90">
        <v>58</v>
      </c>
      <c r="C65" s="77" t="s">
        <v>78</v>
      </c>
      <c r="D65" s="103" t="s">
        <v>79</v>
      </c>
      <c r="E65" s="97">
        <v>250</v>
      </c>
      <c r="F65" s="98">
        <f t="shared" si="11"/>
        <v>31</v>
      </c>
      <c r="G65" s="98">
        <f t="shared" si="12"/>
        <v>281</v>
      </c>
      <c r="H65" s="98">
        <v>350</v>
      </c>
      <c r="I65" s="98">
        <f t="shared" si="13"/>
        <v>98</v>
      </c>
      <c r="J65" s="34">
        <f t="shared" si="5"/>
        <v>-6.3E-5</v>
      </c>
      <c r="K65" s="40">
        <f>+K26</f>
        <v>-0.01</v>
      </c>
      <c r="L65" s="10">
        <v>42</v>
      </c>
      <c r="M65" s="100">
        <f t="shared" si="14"/>
        <v>-5.04</v>
      </c>
      <c r="N65" s="89"/>
      <c r="O65" s="89"/>
      <c r="P65" s="89"/>
      <c r="Q65" s="89"/>
      <c r="R65" s="91"/>
    </row>
    <row r="66" spans="1:18">
      <c r="A66" s="96">
        <f t="shared" si="4"/>
        <v>60</v>
      </c>
      <c r="B66" s="90">
        <v>58</v>
      </c>
      <c r="C66" s="77" t="s">
        <v>78</v>
      </c>
      <c r="D66" s="103" t="s">
        <v>79</v>
      </c>
      <c r="E66" s="97">
        <v>400</v>
      </c>
      <c r="F66" s="98">
        <f t="shared" si="11"/>
        <v>38</v>
      </c>
      <c r="G66" s="98">
        <f t="shared" si="12"/>
        <v>438</v>
      </c>
      <c r="H66" s="98">
        <v>350</v>
      </c>
      <c r="I66" s="98">
        <f t="shared" si="13"/>
        <v>153</v>
      </c>
      <c r="J66" s="34">
        <f t="shared" si="5"/>
        <v>-6.3E-5</v>
      </c>
      <c r="K66" s="40">
        <f>+K28</f>
        <v>-0.01</v>
      </c>
      <c r="L66" s="10">
        <v>415</v>
      </c>
      <c r="M66" s="100">
        <f t="shared" si="14"/>
        <v>-49.800000000000004</v>
      </c>
      <c r="N66" s="89"/>
      <c r="O66" s="89"/>
      <c r="P66" s="89"/>
      <c r="Q66" s="89"/>
      <c r="R66" s="91"/>
    </row>
    <row r="67" spans="1:18">
      <c r="A67" s="96">
        <f t="shared" si="4"/>
        <v>61</v>
      </c>
      <c r="B67" s="90">
        <v>58</v>
      </c>
      <c r="C67" s="77" t="s">
        <v>78</v>
      </c>
      <c r="D67" s="103" t="s">
        <v>80</v>
      </c>
      <c r="E67" s="97">
        <v>175</v>
      </c>
      <c r="F67" s="98">
        <f t="shared" si="11"/>
        <v>36</v>
      </c>
      <c r="G67" s="98">
        <f>+G17</f>
        <v>211</v>
      </c>
      <c r="H67" s="98">
        <v>350</v>
      </c>
      <c r="I67" s="98">
        <f t="shared" si="13"/>
        <v>74</v>
      </c>
      <c r="J67" s="34">
        <f t="shared" si="5"/>
        <v>-6.3E-5</v>
      </c>
      <c r="K67" s="40">
        <f>+K17</f>
        <v>0</v>
      </c>
      <c r="L67" s="10">
        <v>3</v>
      </c>
      <c r="M67" s="100">
        <f t="shared" si="14"/>
        <v>0</v>
      </c>
      <c r="N67" s="89"/>
      <c r="O67" s="89"/>
      <c r="P67" s="89"/>
      <c r="Q67" s="89"/>
      <c r="R67" s="91"/>
    </row>
    <row r="68" spans="1:18">
      <c r="A68" s="96">
        <f t="shared" si="4"/>
        <v>62</v>
      </c>
      <c r="B68" s="90">
        <v>58</v>
      </c>
      <c r="C68" s="77" t="s">
        <v>78</v>
      </c>
      <c r="D68" s="103" t="s">
        <v>80</v>
      </c>
      <c r="E68" s="97">
        <v>250</v>
      </c>
      <c r="F68" s="98">
        <f t="shared" si="11"/>
        <v>39</v>
      </c>
      <c r="G68" s="98">
        <f>+G18</f>
        <v>289</v>
      </c>
      <c r="H68" s="98">
        <v>350</v>
      </c>
      <c r="I68" s="98">
        <f t="shared" si="13"/>
        <v>101</v>
      </c>
      <c r="J68" s="34">
        <f t="shared" si="5"/>
        <v>-6.3E-5</v>
      </c>
      <c r="K68" s="40">
        <f>+K18</f>
        <v>-0.01</v>
      </c>
      <c r="L68" s="10">
        <v>14</v>
      </c>
      <c r="M68" s="100">
        <f t="shared" si="14"/>
        <v>-1.6800000000000002</v>
      </c>
      <c r="N68" s="89"/>
      <c r="O68" s="89"/>
      <c r="P68" s="89"/>
      <c r="Q68" s="89"/>
      <c r="R68" s="91"/>
    </row>
    <row r="69" spans="1:18">
      <c r="A69" s="96">
        <f t="shared" si="4"/>
        <v>63</v>
      </c>
      <c r="B69" s="90">
        <v>58</v>
      </c>
      <c r="C69" s="77" t="s">
        <v>78</v>
      </c>
      <c r="D69" s="103" t="s">
        <v>80</v>
      </c>
      <c r="E69" s="97">
        <v>400</v>
      </c>
      <c r="F69" s="98">
        <f t="shared" si="11"/>
        <v>52</v>
      </c>
      <c r="G69" s="98">
        <f>+G19</f>
        <v>452</v>
      </c>
      <c r="H69" s="98">
        <v>350</v>
      </c>
      <c r="I69" s="98">
        <f t="shared" si="13"/>
        <v>158</v>
      </c>
      <c r="J69" s="34">
        <f t="shared" si="5"/>
        <v>-6.3E-5</v>
      </c>
      <c r="K69" s="40">
        <f>+K19</f>
        <v>-0.01</v>
      </c>
      <c r="L69" s="10">
        <v>86</v>
      </c>
      <c r="M69" s="100">
        <f t="shared" si="14"/>
        <v>-10.32</v>
      </c>
      <c r="N69" s="89"/>
      <c r="O69" s="89"/>
      <c r="P69" s="89"/>
      <c r="Q69" s="89"/>
      <c r="R69" s="91"/>
    </row>
    <row r="70" spans="1:18">
      <c r="A70" s="96">
        <f t="shared" si="4"/>
        <v>64</v>
      </c>
      <c r="B70" s="90">
        <v>58</v>
      </c>
      <c r="C70" s="77" t="s">
        <v>78</v>
      </c>
      <c r="D70" s="103" t="s">
        <v>80</v>
      </c>
      <c r="E70" s="97">
        <v>1000</v>
      </c>
      <c r="F70" s="98">
        <f t="shared" si="11"/>
        <v>80</v>
      </c>
      <c r="G70" s="98">
        <f>+G20</f>
        <v>1080</v>
      </c>
      <c r="H70" s="98">
        <v>350</v>
      </c>
      <c r="I70" s="98">
        <f t="shared" si="13"/>
        <v>378</v>
      </c>
      <c r="J70" s="34">
        <f t="shared" si="5"/>
        <v>-6.3E-5</v>
      </c>
      <c r="K70" s="40">
        <f>+K20</f>
        <v>-0.02</v>
      </c>
      <c r="L70" s="10">
        <v>98</v>
      </c>
      <c r="M70" s="100">
        <f t="shared" si="14"/>
        <v>-23.52</v>
      </c>
      <c r="N70" s="89"/>
      <c r="O70" s="89"/>
      <c r="P70" s="89"/>
      <c r="Q70" s="89"/>
      <c r="R70" s="91"/>
    </row>
    <row r="71" spans="1:18">
      <c r="A71" s="96">
        <f t="shared" si="4"/>
        <v>65</v>
      </c>
      <c r="B71" s="90">
        <v>58</v>
      </c>
      <c r="C71" s="77" t="s">
        <v>78</v>
      </c>
      <c r="D71" s="107" t="s">
        <v>81</v>
      </c>
      <c r="E71" s="97">
        <v>100</v>
      </c>
      <c r="F71" s="98">
        <f t="shared" si="11"/>
        <v>17</v>
      </c>
      <c r="G71" s="98">
        <f>+G62</f>
        <v>117</v>
      </c>
      <c r="H71" s="98">
        <v>350</v>
      </c>
      <c r="I71" s="98">
        <f t="shared" si="13"/>
        <v>41</v>
      </c>
      <c r="J71" s="34">
        <f t="shared" si="5"/>
        <v>-6.3E-5</v>
      </c>
      <c r="K71" s="40">
        <f>+K23</f>
        <v>0</v>
      </c>
      <c r="L71" s="10">
        <v>2</v>
      </c>
      <c r="M71" s="100">
        <f t="shared" si="14"/>
        <v>0</v>
      </c>
      <c r="N71" s="89"/>
      <c r="O71" s="89"/>
      <c r="P71" s="89"/>
      <c r="Q71" s="89"/>
      <c r="R71" s="91"/>
    </row>
    <row r="72" spans="1:18">
      <c r="A72" s="96">
        <f t="shared" si="4"/>
        <v>66</v>
      </c>
      <c r="B72" s="90">
        <v>58</v>
      </c>
      <c r="C72" s="77" t="s">
        <v>78</v>
      </c>
      <c r="D72" s="107" t="s">
        <v>81</v>
      </c>
      <c r="E72" s="97">
        <v>150</v>
      </c>
      <c r="F72" s="98">
        <f t="shared" si="11"/>
        <v>21</v>
      </c>
      <c r="G72" s="98">
        <f>+G63</f>
        <v>171</v>
      </c>
      <c r="H72" s="98">
        <v>350</v>
      </c>
      <c r="I72" s="98">
        <f t="shared" si="13"/>
        <v>60</v>
      </c>
      <c r="J72" s="34">
        <f t="shared" si="5"/>
        <v>-6.3E-5</v>
      </c>
      <c r="K72" s="40">
        <f>+K24</f>
        <v>0</v>
      </c>
      <c r="L72" s="10">
        <v>12</v>
      </c>
      <c r="M72" s="100">
        <f t="shared" si="14"/>
        <v>0</v>
      </c>
      <c r="N72" s="89"/>
      <c r="O72" s="89"/>
      <c r="P72" s="89"/>
      <c r="Q72" s="89"/>
      <c r="R72" s="91"/>
    </row>
    <row r="73" spans="1:18">
      <c r="A73" s="96">
        <f t="shared" ref="A73:A136" si="15">ROW(A67)</f>
        <v>67</v>
      </c>
      <c r="B73" s="90">
        <v>58</v>
      </c>
      <c r="C73" s="77" t="s">
        <v>78</v>
      </c>
      <c r="D73" s="107" t="s">
        <v>81</v>
      </c>
      <c r="E73" s="97">
        <v>200</v>
      </c>
      <c r="F73" s="98">
        <f t="shared" si="11"/>
        <v>27</v>
      </c>
      <c r="G73" s="98">
        <f>+G64</f>
        <v>227</v>
      </c>
      <c r="H73" s="98">
        <v>350</v>
      </c>
      <c r="I73" s="98">
        <f t="shared" si="13"/>
        <v>79</v>
      </c>
      <c r="J73" s="34">
        <f t="shared" ref="J73:J131" si="16">+$J$7</f>
        <v>-6.3E-5</v>
      </c>
      <c r="K73" s="40">
        <f>+K25</f>
        <v>0</v>
      </c>
      <c r="L73" s="10">
        <v>8</v>
      </c>
      <c r="M73" s="100">
        <f t="shared" si="14"/>
        <v>0</v>
      </c>
      <c r="N73" s="89"/>
      <c r="O73" s="89"/>
      <c r="P73" s="89"/>
      <c r="Q73" s="89"/>
      <c r="R73" s="91"/>
    </row>
    <row r="74" spans="1:18">
      <c r="A74" s="96">
        <f t="shared" si="15"/>
        <v>68</v>
      </c>
      <c r="B74" s="90">
        <v>58</v>
      </c>
      <c r="C74" s="77" t="s">
        <v>78</v>
      </c>
      <c r="D74" s="107" t="s">
        <v>81</v>
      </c>
      <c r="E74" s="97">
        <v>250</v>
      </c>
      <c r="F74" s="98">
        <f t="shared" si="11"/>
        <v>31</v>
      </c>
      <c r="G74" s="98">
        <f>+G65</f>
        <v>281</v>
      </c>
      <c r="H74" s="98">
        <v>350</v>
      </c>
      <c r="I74" s="98">
        <f t="shared" si="13"/>
        <v>98</v>
      </c>
      <c r="J74" s="34">
        <f t="shared" si="16"/>
        <v>-6.3E-5</v>
      </c>
      <c r="K74" s="40">
        <f>+K26</f>
        <v>-0.01</v>
      </c>
      <c r="L74" s="10">
        <v>29</v>
      </c>
      <c r="M74" s="100">
        <f t="shared" si="14"/>
        <v>-3.4799999999999995</v>
      </c>
      <c r="N74" s="89"/>
      <c r="O74" s="89"/>
      <c r="P74" s="89"/>
      <c r="Q74" s="89"/>
      <c r="R74" s="91"/>
    </row>
    <row r="75" spans="1:18">
      <c r="A75" s="96">
        <f t="shared" si="15"/>
        <v>69</v>
      </c>
      <c r="B75" s="90">
        <v>58</v>
      </c>
      <c r="C75" s="77" t="s">
        <v>78</v>
      </c>
      <c r="D75" s="107" t="s">
        <v>81</v>
      </c>
      <c r="E75" s="97">
        <v>400</v>
      </c>
      <c r="F75" s="98">
        <f t="shared" si="11"/>
        <v>38</v>
      </c>
      <c r="G75" s="98">
        <f>+G66</f>
        <v>438</v>
      </c>
      <c r="H75" s="98">
        <v>350</v>
      </c>
      <c r="I75" s="98">
        <f t="shared" si="13"/>
        <v>153</v>
      </c>
      <c r="J75" s="34">
        <f t="shared" si="16"/>
        <v>-6.3E-5</v>
      </c>
      <c r="K75" s="40">
        <f>+K28</f>
        <v>-0.01</v>
      </c>
      <c r="L75" s="10">
        <v>81</v>
      </c>
      <c r="M75" s="100">
        <f t="shared" si="14"/>
        <v>-9.7200000000000006</v>
      </c>
      <c r="N75" s="89"/>
      <c r="O75" s="89"/>
      <c r="P75" s="89"/>
      <c r="Q75" s="89"/>
      <c r="R75" s="91"/>
    </row>
    <row r="76" spans="1:18">
      <c r="A76" s="96">
        <f t="shared" si="15"/>
        <v>70</v>
      </c>
      <c r="B76" s="90">
        <v>58</v>
      </c>
      <c r="C76" s="77" t="s">
        <v>78</v>
      </c>
      <c r="D76" s="103" t="s">
        <v>82</v>
      </c>
      <c r="E76" s="97">
        <v>250</v>
      </c>
      <c r="F76" s="98">
        <f t="shared" si="11"/>
        <v>39</v>
      </c>
      <c r="G76" s="98">
        <f>+G68</f>
        <v>289</v>
      </c>
      <c r="H76" s="98">
        <v>350</v>
      </c>
      <c r="I76" s="98">
        <f t="shared" si="13"/>
        <v>101</v>
      </c>
      <c r="J76" s="34">
        <f t="shared" si="16"/>
        <v>-6.3E-5</v>
      </c>
      <c r="K76" s="40">
        <f>+K18</f>
        <v>-0.01</v>
      </c>
      <c r="L76" s="10">
        <v>7</v>
      </c>
      <c r="M76" s="100">
        <f t="shared" si="14"/>
        <v>-0.84000000000000008</v>
      </c>
      <c r="N76" s="89"/>
      <c r="O76" s="89"/>
      <c r="P76" s="89"/>
      <c r="Q76" s="89"/>
      <c r="R76" s="91"/>
    </row>
    <row r="77" spans="1:18">
      <c r="A77" s="96">
        <f t="shared" si="15"/>
        <v>71</v>
      </c>
      <c r="B77" s="90">
        <v>58</v>
      </c>
      <c r="C77" s="77" t="s">
        <v>78</v>
      </c>
      <c r="D77" s="103" t="s">
        <v>82</v>
      </c>
      <c r="E77" s="97">
        <v>400</v>
      </c>
      <c r="F77" s="98">
        <f t="shared" si="11"/>
        <v>52</v>
      </c>
      <c r="G77" s="98">
        <f>+G69</f>
        <v>452</v>
      </c>
      <c r="H77" s="98">
        <v>350</v>
      </c>
      <c r="I77" s="98">
        <f t="shared" si="13"/>
        <v>158</v>
      </c>
      <c r="J77" s="34">
        <f t="shared" si="16"/>
        <v>-6.3E-5</v>
      </c>
      <c r="K77" s="40">
        <f t="shared" ref="K77" si="17">+K19</f>
        <v>-0.01</v>
      </c>
      <c r="L77" s="10">
        <v>63</v>
      </c>
      <c r="M77" s="100">
        <f t="shared" si="14"/>
        <v>-7.5600000000000005</v>
      </c>
      <c r="N77" s="89"/>
      <c r="O77" s="89"/>
      <c r="P77" s="89"/>
      <c r="Q77" s="89"/>
      <c r="R77" s="91"/>
    </row>
    <row r="78" spans="1:18">
      <c r="A78" s="96">
        <f t="shared" si="15"/>
        <v>72</v>
      </c>
      <c r="B78" s="77" t="s">
        <v>83</v>
      </c>
      <c r="C78" s="77" t="s">
        <v>65</v>
      </c>
      <c r="D78" s="74" t="s">
        <v>84</v>
      </c>
      <c r="E78" s="108" t="s">
        <v>85</v>
      </c>
      <c r="F78" s="10">
        <v>32.5</v>
      </c>
      <c r="G78" s="10">
        <f>+F78</f>
        <v>32.5</v>
      </c>
      <c r="H78" s="10">
        <v>350</v>
      </c>
      <c r="I78" s="10">
        <f>ROUND(+G78*H78/1000,0)</f>
        <v>11</v>
      </c>
      <c r="J78" s="34">
        <f t="shared" si="16"/>
        <v>-6.3E-5</v>
      </c>
      <c r="K78" s="39">
        <f t="shared" ref="K78:K131" si="18">+$I78*J78</f>
        <v>-6.9300000000000004E-4</v>
      </c>
      <c r="L78" s="10">
        <v>0</v>
      </c>
      <c r="M78" s="100">
        <f t="shared" si="14"/>
        <v>0</v>
      </c>
      <c r="N78" s="89"/>
      <c r="O78" s="89"/>
      <c r="P78" s="89"/>
      <c r="Q78" s="89"/>
      <c r="R78" s="91"/>
    </row>
    <row r="79" spans="1:18">
      <c r="A79" s="96">
        <f t="shared" si="15"/>
        <v>73</v>
      </c>
      <c r="B79" s="77" t="s">
        <v>83</v>
      </c>
      <c r="C79" s="77" t="s">
        <v>65</v>
      </c>
      <c r="D79" s="74" t="s">
        <v>84</v>
      </c>
      <c r="E79" s="108" t="s">
        <v>86</v>
      </c>
      <c r="F79" s="10">
        <v>37.5</v>
      </c>
      <c r="G79" s="10">
        <f t="shared" ref="G79:G131" si="19">+F79</f>
        <v>37.5</v>
      </c>
      <c r="H79" s="10">
        <v>350</v>
      </c>
      <c r="I79" s="10">
        <f t="shared" ref="I79:I131" si="20">ROUND(+G79*H79/1000,0)</f>
        <v>13</v>
      </c>
      <c r="J79" s="34">
        <f t="shared" si="16"/>
        <v>-6.3E-5</v>
      </c>
      <c r="K79" s="39">
        <f t="shared" si="18"/>
        <v>-8.1899999999999996E-4</v>
      </c>
      <c r="L79" s="10">
        <v>0</v>
      </c>
      <c r="M79" s="100">
        <f t="shared" si="14"/>
        <v>0</v>
      </c>
      <c r="N79" s="89"/>
      <c r="O79" s="89"/>
      <c r="P79" s="89"/>
      <c r="Q79" s="89"/>
      <c r="R79" s="91"/>
    </row>
    <row r="80" spans="1:18">
      <c r="A80" s="96">
        <f t="shared" si="15"/>
        <v>74</v>
      </c>
      <c r="B80" s="77" t="s">
        <v>83</v>
      </c>
      <c r="C80" s="77" t="s">
        <v>65</v>
      </c>
      <c r="D80" s="74" t="s">
        <v>84</v>
      </c>
      <c r="E80" s="108" t="s">
        <v>87</v>
      </c>
      <c r="F80" s="10">
        <v>42.5</v>
      </c>
      <c r="G80" s="10">
        <f t="shared" si="19"/>
        <v>42.5</v>
      </c>
      <c r="H80" s="10">
        <v>350</v>
      </c>
      <c r="I80" s="10">
        <f t="shared" si="20"/>
        <v>15</v>
      </c>
      <c r="J80" s="34">
        <f t="shared" si="16"/>
        <v>-6.3E-5</v>
      </c>
      <c r="K80" s="39">
        <f t="shared" si="18"/>
        <v>-9.4499999999999998E-4</v>
      </c>
      <c r="L80" s="10">
        <v>0</v>
      </c>
      <c r="M80" s="100">
        <f t="shared" si="14"/>
        <v>0</v>
      </c>
      <c r="N80" s="89"/>
      <c r="O80" s="89"/>
      <c r="P80" s="89"/>
      <c r="Q80" s="89"/>
      <c r="R80" s="91"/>
    </row>
    <row r="81" spans="1:18">
      <c r="A81" s="96">
        <f t="shared" si="15"/>
        <v>75</v>
      </c>
      <c r="B81" s="77" t="s">
        <v>83</v>
      </c>
      <c r="C81" s="77" t="s">
        <v>65</v>
      </c>
      <c r="D81" s="74" t="s">
        <v>84</v>
      </c>
      <c r="E81" s="108" t="s">
        <v>88</v>
      </c>
      <c r="F81" s="10">
        <v>47.5</v>
      </c>
      <c r="G81" s="10">
        <f t="shared" si="19"/>
        <v>47.5</v>
      </c>
      <c r="H81" s="10">
        <v>350</v>
      </c>
      <c r="I81" s="10">
        <f t="shared" si="20"/>
        <v>17</v>
      </c>
      <c r="J81" s="34">
        <f t="shared" si="16"/>
        <v>-6.3E-5</v>
      </c>
      <c r="K81" s="39">
        <f t="shared" si="18"/>
        <v>-1.0709999999999999E-3</v>
      </c>
      <c r="L81" s="10">
        <v>0</v>
      </c>
      <c r="M81" s="100">
        <f t="shared" si="14"/>
        <v>0</v>
      </c>
      <c r="N81" s="89"/>
      <c r="O81" s="89"/>
      <c r="P81" s="89"/>
      <c r="Q81" s="89"/>
      <c r="R81" s="91"/>
    </row>
    <row r="82" spans="1:18">
      <c r="A82" s="96">
        <f t="shared" si="15"/>
        <v>76</v>
      </c>
      <c r="B82" s="77" t="s">
        <v>83</v>
      </c>
      <c r="C82" s="77" t="s">
        <v>65</v>
      </c>
      <c r="D82" s="74" t="s">
        <v>84</v>
      </c>
      <c r="E82" s="108" t="s">
        <v>89</v>
      </c>
      <c r="F82" s="10">
        <v>52.5</v>
      </c>
      <c r="G82" s="10">
        <f t="shared" si="19"/>
        <v>52.5</v>
      </c>
      <c r="H82" s="10">
        <v>350</v>
      </c>
      <c r="I82" s="10">
        <f t="shared" si="20"/>
        <v>18</v>
      </c>
      <c r="J82" s="34">
        <f t="shared" si="16"/>
        <v>-6.3E-5</v>
      </c>
      <c r="K82" s="39">
        <f t="shared" si="18"/>
        <v>-1.134E-3</v>
      </c>
      <c r="L82" s="10">
        <v>0</v>
      </c>
      <c r="M82" s="100">
        <f t="shared" si="14"/>
        <v>0</v>
      </c>
      <c r="N82" s="89"/>
      <c r="O82" s="89"/>
      <c r="P82" s="89"/>
      <c r="Q82" s="89"/>
      <c r="R82" s="91"/>
    </row>
    <row r="83" spans="1:18">
      <c r="A83" s="96">
        <f t="shared" si="15"/>
        <v>77</v>
      </c>
      <c r="B83" s="77" t="s">
        <v>83</v>
      </c>
      <c r="C83" s="77" t="s">
        <v>65</v>
      </c>
      <c r="D83" s="74" t="s">
        <v>84</v>
      </c>
      <c r="E83" s="108" t="s">
        <v>90</v>
      </c>
      <c r="F83" s="10">
        <v>57.5</v>
      </c>
      <c r="G83" s="10">
        <f t="shared" si="19"/>
        <v>57.5</v>
      </c>
      <c r="H83" s="10">
        <v>350</v>
      </c>
      <c r="I83" s="10">
        <f t="shared" si="20"/>
        <v>20</v>
      </c>
      <c r="J83" s="34">
        <f t="shared" si="16"/>
        <v>-6.3E-5</v>
      </c>
      <c r="K83" s="39">
        <f t="shared" si="18"/>
        <v>-1.2600000000000001E-3</v>
      </c>
      <c r="L83" s="10">
        <v>0</v>
      </c>
      <c r="M83" s="100">
        <f t="shared" si="14"/>
        <v>0</v>
      </c>
      <c r="N83" s="89"/>
      <c r="O83" s="89"/>
      <c r="P83" s="89"/>
      <c r="Q83" s="89"/>
      <c r="R83" s="91"/>
    </row>
    <row r="84" spans="1:18">
      <c r="A84" s="96">
        <f t="shared" si="15"/>
        <v>78</v>
      </c>
      <c r="B84" s="77" t="s">
        <v>83</v>
      </c>
      <c r="C84" s="77" t="s">
        <v>65</v>
      </c>
      <c r="D84" s="74" t="s">
        <v>84</v>
      </c>
      <c r="E84" s="108" t="s">
        <v>91</v>
      </c>
      <c r="F84" s="10">
        <v>62.5</v>
      </c>
      <c r="G84" s="10">
        <f t="shared" si="19"/>
        <v>62.5</v>
      </c>
      <c r="H84" s="10">
        <v>350</v>
      </c>
      <c r="I84" s="10">
        <f t="shared" si="20"/>
        <v>22</v>
      </c>
      <c r="J84" s="34">
        <f t="shared" si="16"/>
        <v>-6.3E-5</v>
      </c>
      <c r="K84" s="39">
        <f t="shared" si="18"/>
        <v>-1.3860000000000001E-3</v>
      </c>
      <c r="L84" s="10">
        <v>0</v>
      </c>
      <c r="M84" s="100">
        <f t="shared" si="14"/>
        <v>0</v>
      </c>
      <c r="N84" s="89"/>
      <c r="O84" s="89"/>
      <c r="P84" s="89"/>
      <c r="Q84" s="89"/>
      <c r="R84" s="91"/>
    </row>
    <row r="85" spans="1:18">
      <c r="A85" s="96">
        <f t="shared" si="15"/>
        <v>79</v>
      </c>
      <c r="B85" s="77" t="s">
        <v>83</v>
      </c>
      <c r="C85" s="77" t="s">
        <v>65</v>
      </c>
      <c r="D85" s="74" t="s">
        <v>84</v>
      </c>
      <c r="E85" s="108" t="s">
        <v>92</v>
      </c>
      <c r="F85" s="10">
        <v>67.5</v>
      </c>
      <c r="G85" s="10">
        <f t="shared" si="19"/>
        <v>67.5</v>
      </c>
      <c r="H85" s="10">
        <v>350</v>
      </c>
      <c r="I85" s="10">
        <f t="shared" si="20"/>
        <v>24</v>
      </c>
      <c r="J85" s="34">
        <f t="shared" si="16"/>
        <v>-6.3E-5</v>
      </c>
      <c r="K85" s="39">
        <f t="shared" si="18"/>
        <v>-1.5119999999999999E-3</v>
      </c>
      <c r="L85" s="10">
        <v>16</v>
      </c>
      <c r="M85" s="100">
        <f t="shared" si="14"/>
        <v>-0.29030400000000001</v>
      </c>
      <c r="N85" s="89"/>
      <c r="O85" s="89"/>
      <c r="P85" s="89"/>
      <c r="Q85" s="89"/>
      <c r="R85" s="91"/>
    </row>
    <row r="86" spans="1:18">
      <c r="A86" s="96">
        <f t="shared" si="15"/>
        <v>80</v>
      </c>
      <c r="B86" s="77" t="s">
        <v>83</v>
      </c>
      <c r="C86" s="77" t="s">
        <v>65</v>
      </c>
      <c r="D86" s="74" t="s">
        <v>84</v>
      </c>
      <c r="E86" s="108" t="s">
        <v>93</v>
      </c>
      <c r="F86" s="10">
        <v>72.5</v>
      </c>
      <c r="G86" s="10">
        <f t="shared" si="19"/>
        <v>72.5</v>
      </c>
      <c r="H86" s="10">
        <v>350</v>
      </c>
      <c r="I86" s="10">
        <f t="shared" si="20"/>
        <v>25</v>
      </c>
      <c r="J86" s="34">
        <f t="shared" si="16"/>
        <v>-6.3E-5</v>
      </c>
      <c r="K86" s="39">
        <f t="shared" si="18"/>
        <v>-1.575E-3</v>
      </c>
      <c r="L86" s="10">
        <v>0</v>
      </c>
      <c r="M86" s="100">
        <f t="shared" si="14"/>
        <v>0</v>
      </c>
      <c r="N86" s="89"/>
      <c r="O86" s="89"/>
      <c r="P86" s="89"/>
      <c r="Q86" s="89"/>
      <c r="R86" s="91"/>
    </row>
    <row r="87" spans="1:18">
      <c r="A87" s="96">
        <f t="shared" si="15"/>
        <v>81</v>
      </c>
      <c r="B87" s="77" t="s">
        <v>83</v>
      </c>
      <c r="C87" s="77" t="s">
        <v>65</v>
      </c>
      <c r="D87" s="74" t="s">
        <v>84</v>
      </c>
      <c r="E87" s="108" t="s">
        <v>94</v>
      </c>
      <c r="F87" s="10">
        <v>77.5</v>
      </c>
      <c r="G87" s="10">
        <f t="shared" si="19"/>
        <v>77.5</v>
      </c>
      <c r="H87" s="10">
        <v>350</v>
      </c>
      <c r="I87" s="10">
        <f t="shared" si="20"/>
        <v>27</v>
      </c>
      <c r="J87" s="34">
        <f t="shared" si="16"/>
        <v>-6.3E-5</v>
      </c>
      <c r="K87" s="39">
        <f t="shared" si="18"/>
        <v>-1.701E-3</v>
      </c>
      <c r="L87" s="10">
        <v>0</v>
      </c>
      <c r="M87" s="100">
        <f t="shared" si="14"/>
        <v>0</v>
      </c>
      <c r="N87" s="89"/>
      <c r="O87" s="89"/>
      <c r="P87" s="89"/>
      <c r="Q87" s="89"/>
      <c r="R87" s="91"/>
    </row>
    <row r="88" spans="1:18">
      <c r="A88" s="96">
        <f t="shared" si="15"/>
        <v>82</v>
      </c>
      <c r="B88" s="77" t="s">
        <v>83</v>
      </c>
      <c r="C88" s="77" t="s">
        <v>65</v>
      </c>
      <c r="D88" s="74" t="s">
        <v>84</v>
      </c>
      <c r="E88" s="108" t="s">
        <v>95</v>
      </c>
      <c r="F88" s="10">
        <v>82.5</v>
      </c>
      <c r="G88" s="10">
        <f t="shared" si="19"/>
        <v>82.5</v>
      </c>
      <c r="H88" s="10">
        <v>350</v>
      </c>
      <c r="I88" s="10">
        <f t="shared" si="20"/>
        <v>29</v>
      </c>
      <c r="J88" s="34">
        <f t="shared" si="16"/>
        <v>-6.3E-5</v>
      </c>
      <c r="K88" s="39">
        <f t="shared" si="18"/>
        <v>-1.8270000000000001E-3</v>
      </c>
      <c r="L88" s="10">
        <v>0</v>
      </c>
      <c r="M88" s="100">
        <f t="shared" si="14"/>
        <v>0</v>
      </c>
      <c r="N88" s="89"/>
      <c r="O88" s="89"/>
      <c r="P88" s="89"/>
      <c r="Q88" s="89"/>
      <c r="R88" s="91"/>
    </row>
    <row r="89" spans="1:18">
      <c r="A89" s="96">
        <f t="shared" si="15"/>
        <v>83</v>
      </c>
      <c r="B89" s="77" t="s">
        <v>83</v>
      </c>
      <c r="C89" s="77" t="s">
        <v>65</v>
      </c>
      <c r="D89" s="74" t="s">
        <v>84</v>
      </c>
      <c r="E89" s="108" t="s">
        <v>96</v>
      </c>
      <c r="F89" s="10">
        <v>87.5</v>
      </c>
      <c r="G89" s="10">
        <f t="shared" si="19"/>
        <v>87.5</v>
      </c>
      <c r="H89" s="10">
        <v>350</v>
      </c>
      <c r="I89" s="10">
        <f t="shared" si="20"/>
        <v>31</v>
      </c>
      <c r="J89" s="34">
        <f t="shared" si="16"/>
        <v>-6.3E-5</v>
      </c>
      <c r="K89" s="39">
        <f t="shared" si="18"/>
        <v>-1.9530000000000001E-3</v>
      </c>
      <c r="L89" s="10">
        <v>2</v>
      </c>
      <c r="M89" s="100">
        <f t="shared" si="14"/>
        <v>-4.6872000000000004E-2</v>
      </c>
      <c r="N89" s="89"/>
      <c r="O89" s="89"/>
      <c r="P89" s="89"/>
      <c r="Q89" s="89"/>
      <c r="R89" s="91"/>
    </row>
    <row r="90" spans="1:18">
      <c r="A90" s="96">
        <f t="shared" si="15"/>
        <v>84</v>
      </c>
      <c r="B90" s="77" t="s">
        <v>83</v>
      </c>
      <c r="C90" s="77" t="s">
        <v>65</v>
      </c>
      <c r="D90" s="74" t="s">
        <v>84</v>
      </c>
      <c r="E90" s="108" t="s">
        <v>97</v>
      </c>
      <c r="F90" s="10">
        <v>92.5</v>
      </c>
      <c r="G90" s="10">
        <f t="shared" si="19"/>
        <v>92.5</v>
      </c>
      <c r="H90" s="10">
        <v>350</v>
      </c>
      <c r="I90" s="10">
        <f t="shared" si="20"/>
        <v>32</v>
      </c>
      <c r="J90" s="34">
        <f t="shared" si="16"/>
        <v>-6.3E-5</v>
      </c>
      <c r="K90" s="39">
        <f t="shared" si="18"/>
        <v>-2.016E-3</v>
      </c>
      <c r="L90" s="10">
        <v>0</v>
      </c>
      <c r="M90" s="100">
        <f t="shared" si="14"/>
        <v>0</v>
      </c>
      <c r="N90" s="89"/>
      <c r="O90" s="89"/>
      <c r="P90" s="89"/>
      <c r="Q90" s="89"/>
      <c r="R90" s="91"/>
    </row>
    <row r="91" spans="1:18">
      <c r="A91" s="96">
        <f t="shared" si="15"/>
        <v>85</v>
      </c>
      <c r="B91" s="77" t="s">
        <v>83</v>
      </c>
      <c r="C91" s="77" t="s">
        <v>65</v>
      </c>
      <c r="D91" s="74" t="s">
        <v>84</v>
      </c>
      <c r="E91" s="108" t="s">
        <v>98</v>
      </c>
      <c r="F91" s="10">
        <v>97.5</v>
      </c>
      <c r="G91" s="10">
        <f t="shared" si="19"/>
        <v>97.5</v>
      </c>
      <c r="H91" s="10">
        <v>350</v>
      </c>
      <c r="I91" s="10">
        <f t="shared" si="20"/>
        <v>34</v>
      </c>
      <c r="J91" s="34">
        <f t="shared" si="16"/>
        <v>-6.3E-5</v>
      </c>
      <c r="K91" s="39">
        <f t="shared" si="18"/>
        <v>-2.1419999999999998E-3</v>
      </c>
      <c r="L91" s="10">
        <v>0</v>
      </c>
      <c r="M91" s="100">
        <f t="shared" si="14"/>
        <v>0</v>
      </c>
      <c r="N91" s="89"/>
      <c r="O91" s="89"/>
      <c r="P91" s="89"/>
      <c r="Q91" s="89"/>
      <c r="R91" s="91"/>
    </row>
    <row r="92" spans="1:18">
      <c r="A92" s="96">
        <f t="shared" si="15"/>
        <v>86</v>
      </c>
      <c r="B92" s="77" t="s">
        <v>83</v>
      </c>
      <c r="C92" s="77" t="s">
        <v>65</v>
      </c>
      <c r="D92" s="74" t="s">
        <v>84</v>
      </c>
      <c r="E92" s="108" t="s">
        <v>99</v>
      </c>
      <c r="F92" s="10">
        <v>102.5</v>
      </c>
      <c r="G92" s="10">
        <f t="shared" si="19"/>
        <v>102.5</v>
      </c>
      <c r="H92" s="10">
        <v>350</v>
      </c>
      <c r="I92" s="10">
        <f t="shared" si="20"/>
        <v>36</v>
      </c>
      <c r="J92" s="34">
        <f t="shared" si="16"/>
        <v>-6.3E-5</v>
      </c>
      <c r="K92" s="39">
        <f t="shared" si="18"/>
        <v>-2.2680000000000001E-3</v>
      </c>
      <c r="L92" s="10">
        <v>0</v>
      </c>
      <c r="M92" s="100">
        <f t="shared" si="14"/>
        <v>0</v>
      </c>
      <c r="N92" s="89"/>
      <c r="O92" s="89"/>
      <c r="P92" s="89"/>
      <c r="Q92" s="89"/>
      <c r="R92" s="91"/>
    </row>
    <row r="93" spans="1:18">
      <c r="A93" s="96">
        <f t="shared" si="15"/>
        <v>87</v>
      </c>
      <c r="B93" s="77" t="s">
        <v>83</v>
      </c>
      <c r="C93" s="77" t="s">
        <v>65</v>
      </c>
      <c r="D93" s="74" t="s">
        <v>84</v>
      </c>
      <c r="E93" s="108" t="s">
        <v>100</v>
      </c>
      <c r="F93" s="10">
        <v>107.5</v>
      </c>
      <c r="G93" s="10">
        <f t="shared" si="19"/>
        <v>107.5</v>
      </c>
      <c r="H93" s="10">
        <v>350</v>
      </c>
      <c r="I93" s="10">
        <f t="shared" si="20"/>
        <v>38</v>
      </c>
      <c r="J93" s="34">
        <f t="shared" si="16"/>
        <v>-6.3E-5</v>
      </c>
      <c r="K93" s="39">
        <f t="shared" si="18"/>
        <v>-2.3939999999999999E-3</v>
      </c>
      <c r="L93" s="10">
        <v>0</v>
      </c>
      <c r="M93" s="100">
        <f t="shared" si="14"/>
        <v>0</v>
      </c>
      <c r="N93" s="89"/>
      <c r="O93" s="89"/>
      <c r="P93" s="89"/>
      <c r="Q93" s="89"/>
      <c r="R93" s="91"/>
    </row>
    <row r="94" spans="1:18">
      <c r="A94" s="96">
        <f t="shared" si="15"/>
        <v>88</v>
      </c>
      <c r="B94" s="77" t="s">
        <v>83</v>
      </c>
      <c r="C94" s="77" t="s">
        <v>65</v>
      </c>
      <c r="D94" s="74" t="s">
        <v>84</v>
      </c>
      <c r="E94" s="108" t="s">
        <v>101</v>
      </c>
      <c r="F94" s="10">
        <v>112.5</v>
      </c>
      <c r="G94" s="10">
        <f t="shared" si="19"/>
        <v>112.5</v>
      </c>
      <c r="H94" s="10">
        <v>350</v>
      </c>
      <c r="I94" s="10">
        <f t="shared" si="20"/>
        <v>39</v>
      </c>
      <c r="J94" s="34">
        <f t="shared" si="16"/>
        <v>-6.3E-5</v>
      </c>
      <c r="K94" s="39">
        <f t="shared" si="18"/>
        <v>-2.457E-3</v>
      </c>
      <c r="L94" s="10">
        <v>0</v>
      </c>
      <c r="M94" s="100">
        <f t="shared" si="14"/>
        <v>0</v>
      </c>
      <c r="N94" s="89"/>
      <c r="O94" s="89"/>
      <c r="P94" s="89"/>
      <c r="Q94" s="89"/>
      <c r="R94" s="91"/>
    </row>
    <row r="95" spans="1:18">
      <c r="A95" s="96">
        <f t="shared" si="15"/>
        <v>89</v>
      </c>
      <c r="B95" s="77" t="s">
        <v>83</v>
      </c>
      <c r="C95" s="77" t="s">
        <v>65</v>
      </c>
      <c r="D95" s="74" t="s">
        <v>84</v>
      </c>
      <c r="E95" s="108" t="s">
        <v>102</v>
      </c>
      <c r="F95" s="10">
        <v>117.5</v>
      </c>
      <c r="G95" s="10">
        <f t="shared" si="19"/>
        <v>117.5</v>
      </c>
      <c r="H95" s="10">
        <v>350</v>
      </c>
      <c r="I95" s="10">
        <f t="shared" si="20"/>
        <v>41</v>
      </c>
      <c r="J95" s="34">
        <f t="shared" si="16"/>
        <v>-6.3E-5</v>
      </c>
      <c r="K95" s="39">
        <f t="shared" si="18"/>
        <v>-2.5829999999999998E-3</v>
      </c>
      <c r="L95" s="10">
        <v>0</v>
      </c>
      <c r="M95" s="100">
        <f t="shared" si="14"/>
        <v>0</v>
      </c>
      <c r="N95" s="89"/>
      <c r="O95" s="89"/>
      <c r="P95" s="89"/>
      <c r="Q95" s="89"/>
      <c r="R95" s="91"/>
    </row>
    <row r="96" spans="1:18">
      <c r="A96" s="96">
        <f t="shared" si="15"/>
        <v>90</v>
      </c>
      <c r="B96" s="77" t="s">
        <v>83</v>
      </c>
      <c r="C96" s="77" t="s">
        <v>65</v>
      </c>
      <c r="D96" s="74" t="s">
        <v>84</v>
      </c>
      <c r="E96" s="108" t="s">
        <v>103</v>
      </c>
      <c r="F96" s="10">
        <v>122.5</v>
      </c>
      <c r="G96" s="10">
        <f t="shared" si="19"/>
        <v>122.5</v>
      </c>
      <c r="H96" s="10">
        <v>350</v>
      </c>
      <c r="I96" s="10">
        <f t="shared" si="20"/>
        <v>43</v>
      </c>
      <c r="J96" s="34">
        <f t="shared" si="16"/>
        <v>-6.3E-5</v>
      </c>
      <c r="K96" s="39">
        <f t="shared" si="18"/>
        <v>-2.709E-3</v>
      </c>
      <c r="L96" s="10">
        <v>0</v>
      </c>
      <c r="M96" s="100">
        <f t="shared" si="14"/>
        <v>0</v>
      </c>
      <c r="N96" s="89"/>
      <c r="O96" s="89"/>
      <c r="P96" s="89"/>
      <c r="Q96" s="89"/>
      <c r="R96" s="91"/>
    </row>
    <row r="97" spans="1:18">
      <c r="A97" s="96">
        <f t="shared" si="15"/>
        <v>91</v>
      </c>
      <c r="B97" s="77" t="s">
        <v>83</v>
      </c>
      <c r="C97" s="77" t="s">
        <v>65</v>
      </c>
      <c r="D97" s="74" t="s">
        <v>84</v>
      </c>
      <c r="E97" s="108" t="s">
        <v>104</v>
      </c>
      <c r="F97" s="10">
        <v>127.5</v>
      </c>
      <c r="G97" s="10">
        <f t="shared" si="19"/>
        <v>127.5</v>
      </c>
      <c r="H97" s="10">
        <v>350</v>
      </c>
      <c r="I97" s="10">
        <f t="shared" si="20"/>
        <v>45</v>
      </c>
      <c r="J97" s="34">
        <f t="shared" si="16"/>
        <v>-6.3E-5</v>
      </c>
      <c r="K97" s="39">
        <f t="shared" si="18"/>
        <v>-2.8349999999999998E-3</v>
      </c>
      <c r="L97" s="10">
        <v>0</v>
      </c>
      <c r="M97" s="100">
        <f t="shared" si="14"/>
        <v>0</v>
      </c>
      <c r="N97" s="89"/>
      <c r="O97" s="89"/>
      <c r="P97" s="89"/>
      <c r="Q97" s="89"/>
      <c r="R97" s="91"/>
    </row>
    <row r="98" spans="1:18">
      <c r="A98" s="96">
        <f t="shared" si="15"/>
        <v>92</v>
      </c>
      <c r="B98" s="77" t="s">
        <v>83</v>
      </c>
      <c r="C98" s="77" t="s">
        <v>65</v>
      </c>
      <c r="D98" s="74" t="s">
        <v>84</v>
      </c>
      <c r="E98" s="108" t="s">
        <v>105</v>
      </c>
      <c r="F98" s="10">
        <v>132.5</v>
      </c>
      <c r="G98" s="10">
        <f t="shared" si="19"/>
        <v>132.5</v>
      </c>
      <c r="H98" s="10">
        <v>350</v>
      </c>
      <c r="I98" s="10">
        <f t="shared" si="20"/>
        <v>46</v>
      </c>
      <c r="J98" s="34">
        <f t="shared" si="16"/>
        <v>-6.3E-5</v>
      </c>
      <c r="K98" s="39">
        <f t="shared" si="18"/>
        <v>-2.898E-3</v>
      </c>
      <c r="L98" s="10">
        <v>0</v>
      </c>
      <c r="M98" s="100">
        <f t="shared" si="14"/>
        <v>0</v>
      </c>
      <c r="N98" s="89"/>
      <c r="O98" s="89"/>
      <c r="P98" s="89"/>
      <c r="Q98" s="89"/>
      <c r="R98" s="91"/>
    </row>
    <row r="99" spans="1:18">
      <c r="A99" s="96">
        <f t="shared" si="15"/>
        <v>93</v>
      </c>
      <c r="B99" s="77" t="s">
        <v>83</v>
      </c>
      <c r="C99" s="77" t="s">
        <v>65</v>
      </c>
      <c r="D99" s="74" t="s">
        <v>84</v>
      </c>
      <c r="E99" s="108" t="s">
        <v>106</v>
      </c>
      <c r="F99" s="10">
        <v>137.5</v>
      </c>
      <c r="G99" s="10">
        <f t="shared" si="19"/>
        <v>137.5</v>
      </c>
      <c r="H99" s="10">
        <v>350</v>
      </c>
      <c r="I99" s="10">
        <f t="shared" si="20"/>
        <v>48</v>
      </c>
      <c r="J99" s="34">
        <f t="shared" si="16"/>
        <v>-6.3E-5</v>
      </c>
      <c r="K99" s="39">
        <f t="shared" si="18"/>
        <v>-3.0239999999999998E-3</v>
      </c>
      <c r="L99" s="10">
        <v>0</v>
      </c>
      <c r="M99" s="100">
        <f t="shared" si="14"/>
        <v>0</v>
      </c>
      <c r="N99" s="89"/>
      <c r="O99" s="89"/>
      <c r="P99" s="89"/>
      <c r="Q99" s="89"/>
      <c r="R99" s="91"/>
    </row>
    <row r="100" spans="1:18">
      <c r="A100" s="96">
        <f t="shared" si="15"/>
        <v>94</v>
      </c>
      <c r="B100" s="77" t="s">
        <v>83</v>
      </c>
      <c r="C100" s="77" t="s">
        <v>65</v>
      </c>
      <c r="D100" s="74" t="s">
        <v>84</v>
      </c>
      <c r="E100" s="108" t="s">
        <v>107</v>
      </c>
      <c r="F100" s="10">
        <v>142.5</v>
      </c>
      <c r="G100" s="10">
        <f t="shared" si="19"/>
        <v>142.5</v>
      </c>
      <c r="H100" s="10">
        <v>350</v>
      </c>
      <c r="I100" s="10">
        <f t="shared" si="20"/>
        <v>50</v>
      </c>
      <c r="J100" s="34">
        <f t="shared" si="16"/>
        <v>-6.3E-5</v>
      </c>
      <c r="K100" s="39">
        <f t="shared" si="18"/>
        <v>-3.15E-3</v>
      </c>
      <c r="L100" s="10">
        <v>0</v>
      </c>
      <c r="M100" s="100">
        <f t="shared" si="14"/>
        <v>0</v>
      </c>
      <c r="N100" s="89"/>
      <c r="O100" s="89"/>
      <c r="P100" s="89"/>
      <c r="Q100" s="89"/>
      <c r="R100" s="91"/>
    </row>
    <row r="101" spans="1:18">
      <c r="A101" s="96">
        <f t="shared" si="15"/>
        <v>95</v>
      </c>
      <c r="B101" s="77" t="s">
        <v>83</v>
      </c>
      <c r="C101" s="77" t="s">
        <v>65</v>
      </c>
      <c r="D101" s="74" t="s">
        <v>84</v>
      </c>
      <c r="E101" s="108" t="s">
        <v>108</v>
      </c>
      <c r="F101" s="10">
        <v>147.5</v>
      </c>
      <c r="G101" s="10">
        <f t="shared" si="19"/>
        <v>147.5</v>
      </c>
      <c r="H101" s="10">
        <v>350</v>
      </c>
      <c r="I101" s="10">
        <f t="shared" si="20"/>
        <v>52</v>
      </c>
      <c r="J101" s="34">
        <f t="shared" si="16"/>
        <v>-6.3E-5</v>
      </c>
      <c r="K101" s="39">
        <f t="shared" si="18"/>
        <v>-3.2759999999999998E-3</v>
      </c>
      <c r="L101" s="10">
        <v>0</v>
      </c>
      <c r="M101" s="100">
        <f t="shared" si="14"/>
        <v>0</v>
      </c>
      <c r="N101" s="89"/>
      <c r="O101" s="89"/>
      <c r="P101" s="89"/>
      <c r="Q101" s="89"/>
      <c r="R101" s="91"/>
    </row>
    <row r="102" spans="1:18">
      <c r="A102" s="96">
        <f t="shared" si="15"/>
        <v>96</v>
      </c>
      <c r="B102" s="77" t="s">
        <v>83</v>
      </c>
      <c r="C102" s="77" t="s">
        <v>65</v>
      </c>
      <c r="D102" s="74" t="s">
        <v>84</v>
      </c>
      <c r="E102" s="108" t="s">
        <v>109</v>
      </c>
      <c r="F102" s="10">
        <v>152.5</v>
      </c>
      <c r="G102" s="10">
        <f t="shared" si="19"/>
        <v>152.5</v>
      </c>
      <c r="H102" s="10">
        <v>350</v>
      </c>
      <c r="I102" s="10">
        <f t="shared" si="20"/>
        <v>53</v>
      </c>
      <c r="J102" s="34">
        <f t="shared" si="16"/>
        <v>-6.3E-5</v>
      </c>
      <c r="K102" s="39">
        <f t="shared" si="18"/>
        <v>-3.339E-3</v>
      </c>
      <c r="L102" s="10">
        <v>0</v>
      </c>
      <c r="M102" s="100">
        <f t="shared" si="14"/>
        <v>0</v>
      </c>
      <c r="N102" s="89"/>
      <c r="O102" s="89"/>
      <c r="P102" s="89"/>
      <c r="Q102" s="89"/>
      <c r="R102" s="91"/>
    </row>
    <row r="103" spans="1:18">
      <c r="A103" s="96">
        <f t="shared" si="15"/>
        <v>97</v>
      </c>
      <c r="B103" s="77" t="s">
        <v>83</v>
      </c>
      <c r="C103" s="77" t="s">
        <v>65</v>
      </c>
      <c r="D103" s="74" t="s">
        <v>84</v>
      </c>
      <c r="E103" s="108" t="s">
        <v>110</v>
      </c>
      <c r="F103" s="10">
        <v>157.5</v>
      </c>
      <c r="G103" s="10">
        <f t="shared" si="19"/>
        <v>157.5</v>
      </c>
      <c r="H103" s="10">
        <v>350</v>
      </c>
      <c r="I103" s="10">
        <f t="shared" si="20"/>
        <v>55</v>
      </c>
      <c r="J103" s="34">
        <f t="shared" si="16"/>
        <v>-6.3E-5</v>
      </c>
      <c r="K103" s="39">
        <f t="shared" si="18"/>
        <v>-3.4650000000000002E-3</v>
      </c>
      <c r="L103" s="10">
        <v>0</v>
      </c>
      <c r="M103" s="100">
        <f t="shared" si="14"/>
        <v>0</v>
      </c>
      <c r="N103" s="89"/>
      <c r="O103" s="89"/>
      <c r="P103" s="89"/>
      <c r="Q103" s="89"/>
      <c r="R103" s="91"/>
    </row>
    <row r="104" spans="1:18">
      <c r="A104" s="96">
        <f t="shared" si="15"/>
        <v>98</v>
      </c>
      <c r="B104" s="77" t="s">
        <v>83</v>
      </c>
      <c r="C104" s="77" t="s">
        <v>65</v>
      </c>
      <c r="D104" s="74" t="s">
        <v>84</v>
      </c>
      <c r="E104" s="108" t="s">
        <v>111</v>
      </c>
      <c r="F104" s="10">
        <v>162.5</v>
      </c>
      <c r="G104" s="10">
        <f t="shared" si="19"/>
        <v>162.5</v>
      </c>
      <c r="H104" s="10">
        <v>350</v>
      </c>
      <c r="I104" s="10">
        <f t="shared" si="20"/>
        <v>57</v>
      </c>
      <c r="J104" s="34">
        <f t="shared" si="16"/>
        <v>-6.3E-5</v>
      </c>
      <c r="K104" s="39">
        <f t="shared" si="18"/>
        <v>-3.591E-3</v>
      </c>
      <c r="L104" s="10">
        <v>0</v>
      </c>
      <c r="M104" s="100">
        <f t="shared" si="14"/>
        <v>0</v>
      </c>
      <c r="N104" s="89"/>
      <c r="O104" s="89"/>
      <c r="P104" s="89"/>
      <c r="Q104" s="89"/>
      <c r="R104" s="91"/>
    </row>
    <row r="105" spans="1:18">
      <c r="A105" s="96">
        <f t="shared" si="15"/>
        <v>99</v>
      </c>
      <c r="B105" s="77" t="s">
        <v>83</v>
      </c>
      <c r="C105" s="77" t="s">
        <v>65</v>
      </c>
      <c r="D105" s="74" t="s">
        <v>84</v>
      </c>
      <c r="E105" s="108" t="s">
        <v>112</v>
      </c>
      <c r="F105" s="10">
        <v>167.5</v>
      </c>
      <c r="G105" s="10">
        <f t="shared" si="19"/>
        <v>167.5</v>
      </c>
      <c r="H105" s="10">
        <v>350</v>
      </c>
      <c r="I105" s="10">
        <f t="shared" si="20"/>
        <v>59</v>
      </c>
      <c r="J105" s="34">
        <f t="shared" si="16"/>
        <v>-6.3E-5</v>
      </c>
      <c r="K105" s="39">
        <f t="shared" si="18"/>
        <v>-3.7169999999999998E-3</v>
      </c>
      <c r="L105" s="10">
        <v>0</v>
      </c>
      <c r="M105" s="100">
        <f t="shared" si="14"/>
        <v>0</v>
      </c>
      <c r="N105" s="89"/>
      <c r="O105" s="89"/>
      <c r="P105" s="89"/>
      <c r="Q105" s="89"/>
      <c r="R105" s="91"/>
    </row>
    <row r="106" spans="1:18">
      <c r="A106" s="96">
        <f t="shared" si="15"/>
        <v>100</v>
      </c>
      <c r="B106" s="77" t="s">
        <v>83</v>
      </c>
      <c r="C106" s="77" t="s">
        <v>65</v>
      </c>
      <c r="D106" s="74" t="s">
        <v>84</v>
      </c>
      <c r="E106" s="108" t="s">
        <v>113</v>
      </c>
      <c r="F106" s="10">
        <v>172.5</v>
      </c>
      <c r="G106" s="10">
        <f t="shared" si="19"/>
        <v>172.5</v>
      </c>
      <c r="H106" s="10">
        <v>350</v>
      </c>
      <c r="I106" s="10">
        <f t="shared" si="20"/>
        <v>60</v>
      </c>
      <c r="J106" s="34">
        <f t="shared" si="16"/>
        <v>-6.3E-5</v>
      </c>
      <c r="K106" s="39">
        <f t="shared" si="18"/>
        <v>-3.7799999999999999E-3</v>
      </c>
      <c r="L106" s="10">
        <v>0</v>
      </c>
      <c r="M106" s="100">
        <f t="shared" si="14"/>
        <v>0</v>
      </c>
      <c r="N106" s="89"/>
      <c r="O106" s="89"/>
      <c r="P106" s="89"/>
      <c r="Q106" s="89"/>
      <c r="R106" s="91"/>
    </row>
    <row r="107" spans="1:18">
      <c r="A107" s="96">
        <f t="shared" si="15"/>
        <v>101</v>
      </c>
      <c r="B107" s="77" t="s">
        <v>83</v>
      </c>
      <c r="C107" s="77" t="s">
        <v>65</v>
      </c>
      <c r="D107" s="74" t="s">
        <v>84</v>
      </c>
      <c r="E107" s="108" t="s">
        <v>114</v>
      </c>
      <c r="F107" s="10">
        <v>177.5</v>
      </c>
      <c r="G107" s="10">
        <f t="shared" si="19"/>
        <v>177.5</v>
      </c>
      <c r="H107" s="10">
        <v>350</v>
      </c>
      <c r="I107" s="10">
        <f t="shared" si="20"/>
        <v>62</v>
      </c>
      <c r="J107" s="34">
        <f t="shared" si="16"/>
        <v>-6.3E-5</v>
      </c>
      <c r="K107" s="39">
        <f t="shared" si="18"/>
        <v>-3.9060000000000002E-3</v>
      </c>
      <c r="L107" s="10">
        <v>23</v>
      </c>
      <c r="M107" s="100">
        <f t="shared" si="14"/>
        <v>-1.0780560000000001</v>
      </c>
      <c r="N107" s="89"/>
      <c r="O107" s="89"/>
      <c r="P107" s="89"/>
      <c r="Q107" s="89"/>
      <c r="R107" s="91"/>
    </row>
    <row r="108" spans="1:18">
      <c r="A108" s="96">
        <f t="shared" si="15"/>
        <v>102</v>
      </c>
      <c r="B108" s="77" t="s">
        <v>83</v>
      </c>
      <c r="C108" s="77" t="s">
        <v>65</v>
      </c>
      <c r="D108" s="74" t="s">
        <v>84</v>
      </c>
      <c r="E108" s="108" t="s">
        <v>115</v>
      </c>
      <c r="F108" s="10">
        <v>182.5</v>
      </c>
      <c r="G108" s="10">
        <f t="shared" si="19"/>
        <v>182.5</v>
      </c>
      <c r="H108" s="10">
        <v>350</v>
      </c>
      <c r="I108" s="10">
        <f t="shared" si="20"/>
        <v>64</v>
      </c>
      <c r="J108" s="34">
        <f t="shared" si="16"/>
        <v>-6.3E-5</v>
      </c>
      <c r="K108" s="39">
        <f t="shared" si="18"/>
        <v>-4.032E-3</v>
      </c>
      <c r="L108" s="10">
        <v>0</v>
      </c>
      <c r="M108" s="100">
        <f t="shared" si="14"/>
        <v>0</v>
      </c>
      <c r="N108" s="89"/>
      <c r="O108" s="89"/>
      <c r="P108" s="89"/>
      <c r="Q108" s="89"/>
      <c r="R108" s="91"/>
    </row>
    <row r="109" spans="1:18">
      <c r="A109" s="96">
        <f t="shared" si="15"/>
        <v>103</v>
      </c>
      <c r="B109" s="77" t="s">
        <v>83</v>
      </c>
      <c r="C109" s="77" t="s">
        <v>65</v>
      </c>
      <c r="D109" s="74" t="s">
        <v>84</v>
      </c>
      <c r="E109" s="108" t="s">
        <v>116</v>
      </c>
      <c r="F109" s="10">
        <v>187.5</v>
      </c>
      <c r="G109" s="10">
        <f t="shared" si="19"/>
        <v>187.5</v>
      </c>
      <c r="H109" s="10">
        <v>350</v>
      </c>
      <c r="I109" s="10">
        <f t="shared" si="20"/>
        <v>66</v>
      </c>
      <c r="J109" s="34">
        <f t="shared" si="16"/>
        <v>-6.3E-5</v>
      </c>
      <c r="K109" s="39">
        <f t="shared" si="18"/>
        <v>-4.1580000000000002E-3</v>
      </c>
      <c r="L109" s="10">
        <v>0</v>
      </c>
      <c r="M109" s="100">
        <f t="shared" si="14"/>
        <v>0</v>
      </c>
      <c r="N109" s="89"/>
      <c r="O109" s="89"/>
      <c r="P109" s="89"/>
      <c r="Q109" s="89"/>
      <c r="R109" s="91"/>
    </row>
    <row r="110" spans="1:18">
      <c r="A110" s="96">
        <f t="shared" si="15"/>
        <v>104</v>
      </c>
      <c r="B110" s="77" t="s">
        <v>83</v>
      </c>
      <c r="C110" s="77" t="s">
        <v>65</v>
      </c>
      <c r="D110" s="74" t="s">
        <v>84</v>
      </c>
      <c r="E110" s="108" t="s">
        <v>117</v>
      </c>
      <c r="F110" s="10">
        <v>192.5</v>
      </c>
      <c r="G110" s="10">
        <f t="shared" si="19"/>
        <v>192.5</v>
      </c>
      <c r="H110" s="10">
        <v>350</v>
      </c>
      <c r="I110" s="10">
        <f t="shared" si="20"/>
        <v>67</v>
      </c>
      <c r="J110" s="34">
        <f t="shared" si="16"/>
        <v>-6.3E-5</v>
      </c>
      <c r="K110" s="39">
        <f t="shared" si="18"/>
        <v>-4.2209999999999999E-3</v>
      </c>
      <c r="L110" s="10">
        <v>0</v>
      </c>
      <c r="M110" s="100">
        <f t="shared" si="14"/>
        <v>0</v>
      </c>
      <c r="N110" s="89"/>
      <c r="O110" s="89"/>
      <c r="P110" s="89"/>
      <c r="Q110" s="89"/>
      <c r="R110" s="91"/>
    </row>
    <row r="111" spans="1:18">
      <c r="A111" s="96">
        <f t="shared" si="15"/>
        <v>105</v>
      </c>
      <c r="B111" s="77" t="s">
        <v>83</v>
      </c>
      <c r="C111" s="77" t="s">
        <v>65</v>
      </c>
      <c r="D111" s="74" t="s">
        <v>84</v>
      </c>
      <c r="E111" s="108" t="s">
        <v>118</v>
      </c>
      <c r="F111" s="10">
        <v>197.5</v>
      </c>
      <c r="G111" s="10">
        <f t="shared" si="19"/>
        <v>197.5</v>
      </c>
      <c r="H111" s="10">
        <v>350</v>
      </c>
      <c r="I111" s="10">
        <f t="shared" si="20"/>
        <v>69</v>
      </c>
      <c r="J111" s="34">
        <f t="shared" si="16"/>
        <v>-6.3E-5</v>
      </c>
      <c r="K111" s="39">
        <f t="shared" si="18"/>
        <v>-4.3470000000000002E-3</v>
      </c>
      <c r="L111" s="10">
        <v>0</v>
      </c>
      <c r="M111" s="100">
        <f t="shared" si="14"/>
        <v>0</v>
      </c>
      <c r="N111" s="89"/>
      <c r="O111" s="89"/>
      <c r="P111" s="89"/>
      <c r="Q111" s="89"/>
      <c r="R111" s="91"/>
    </row>
    <row r="112" spans="1:18">
      <c r="A112" s="96">
        <f t="shared" si="15"/>
        <v>106</v>
      </c>
      <c r="B112" s="77" t="s">
        <v>83</v>
      </c>
      <c r="C112" s="77" t="s">
        <v>65</v>
      </c>
      <c r="D112" s="74" t="s">
        <v>84</v>
      </c>
      <c r="E112" s="108" t="s">
        <v>119</v>
      </c>
      <c r="F112" s="10">
        <v>202.5</v>
      </c>
      <c r="G112" s="10">
        <f t="shared" si="19"/>
        <v>202.5</v>
      </c>
      <c r="H112" s="10">
        <v>350</v>
      </c>
      <c r="I112" s="10">
        <f t="shared" si="20"/>
        <v>71</v>
      </c>
      <c r="J112" s="34">
        <f t="shared" si="16"/>
        <v>-6.3E-5</v>
      </c>
      <c r="K112" s="39">
        <f t="shared" si="18"/>
        <v>-4.4730000000000004E-3</v>
      </c>
      <c r="L112" s="10">
        <v>0</v>
      </c>
      <c r="M112" s="100">
        <f t="shared" si="14"/>
        <v>0</v>
      </c>
      <c r="N112" s="89"/>
      <c r="O112" s="89"/>
      <c r="P112" s="89"/>
      <c r="Q112" s="89"/>
      <c r="R112" s="91"/>
    </row>
    <row r="113" spans="1:18">
      <c r="A113" s="96">
        <f t="shared" si="15"/>
        <v>107</v>
      </c>
      <c r="B113" s="77" t="s">
        <v>83</v>
      </c>
      <c r="C113" s="77" t="s">
        <v>65</v>
      </c>
      <c r="D113" s="74" t="s">
        <v>84</v>
      </c>
      <c r="E113" s="108" t="s">
        <v>120</v>
      </c>
      <c r="F113" s="10">
        <v>207.5</v>
      </c>
      <c r="G113" s="10">
        <f t="shared" si="19"/>
        <v>207.5</v>
      </c>
      <c r="H113" s="10">
        <v>350</v>
      </c>
      <c r="I113" s="10">
        <f t="shared" si="20"/>
        <v>73</v>
      </c>
      <c r="J113" s="34">
        <f t="shared" si="16"/>
        <v>-6.3E-5</v>
      </c>
      <c r="K113" s="39">
        <f t="shared" si="18"/>
        <v>-4.5989999999999998E-3</v>
      </c>
      <c r="L113" s="10">
        <v>0</v>
      </c>
      <c r="M113" s="100">
        <f t="shared" si="14"/>
        <v>0</v>
      </c>
      <c r="N113" s="89"/>
      <c r="O113" s="89"/>
      <c r="P113" s="89"/>
      <c r="Q113" s="89"/>
      <c r="R113" s="91"/>
    </row>
    <row r="114" spans="1:18">
      <c r="A114" s="96">
        <f t="shared" si="15"/>
        <v>108</v>
      </c>
      <c r="B114" s="77" t="s">
        <v>83</v>
      </c>
      <c r="C114" s="77" t="s">
        <v>65</v>
      </c>
      <c r="D114" s="74" t="s">
        <v>84</v>
      </c>
      <c r="E114" s="108" t="s">
        <v>121</v>
      </c>
      <c r="F114" s="10">
        <v>212.5</v>
      </c>
      <c r="G114" s="10">
        <f t="shared" si="19"/>
        <v>212.5</v>
      </c>
      <c r="H114" s="10">
        <v>350</v>
      </c>
      <c r="I114" s="10">
        <f t="shared" si="20"/>
        <v>74</v>
      </c>
      <c r="J114" s="34">
        <f t="shared" si="16"/>
        <v>-6.3E-5</v>
      </c>
      <c r="K114" s="39">
        <f t="shared" si="18"/>
        <v>-4.6620000000000003E-3</v>
      </c>
      <c r="L114" s="10">
        <v>0</v>
      </c>
      <c r="M114" s="100">
        <f t="shared" si="14"/>
        <v>0</v>
      </c>
      <c r="N114" s="89"/>
      <c r="O114" s="89"/>
      <c r="P114" s="89"/>
      <c r="Q114" s="89"/>
      <c r="R114" s="91"/>
    </row>
    <row r="115" spans="1:18">
      <c r="A115" s="96">
        <f t="shared" si="15"/>
        <v>109</v>
      </c>
      <c r="B115" s="77" t="s">
        <v>83</v>
      </c>
      <c r="C115" s="77" t="s">
        <v>65</v>
      </c>
      <c r="D115" s="74" t="s">
        <v>84</v>
      </c>
      <c r="E115" s="108" t="s">
        <v>122</v>
      </c>
      <c r="F115" s="10">
        <v>217.5</v>
      </c>
      <c r="G115" s="10">
        <f t="shared" si="19"/>
        <v>217.5</v>
      </c>
      <c r="H115" s="10">
        <v>350</v>
      </c>
      <c r="I115" s="10">
        <f t="shared" si="20"/>
        <v>76</v>
      </c>
      <c r="J115" s="34">
        <f t="shared" si="16"/>
        <v>-6.3E-5</v>
      </c>
      <c r="K115" s="39">
        <f t="shared" si="18"/>
        <v>-4.7879999999999997E-3</v>
      </c>
      <c r="L115" s="10">
        <v>0</v>
      </c>
      <c r="M115" s="100">
        <f t="shared" si="14"/>
        <v>0</v>
      </c>
      <c r="N115" s="89"/>
      <c r="O115" s="89"/>
      <c r="P115" s="89"/>
      <c r="Q115" s="89"/>
      <c r="R115" s="91"/>
    </row>
    <row r="116" spans="1:18">
      <c r="A116" s="96">
        <f t="shared" si="15"/>
        <v>110</v>
      </c>
      <c r="B116" s="77" t="s">
        <v>83</v>
      </c>
      <c r="C116" s="77" t="s">
        <v>65</v>
      </c>
      <c r="D116" s="74" t="s">
        <v>84</v>
      </c>
      <c r="E116" s="108" t="s">
        <v>123</v>
      </c>
      <c r="F116" s="10">
        <v>222.5</v>
      </c>
      <c r="G116" s="10">
        <f t="shared" si="19"/>
        <v>222.5</v>
      </c>
      <c r="H116" s="10">
        <v>350</v>
      </c>
      <c r="I116" s="10">
        <f t="shared" si="20"/>
        <v>78</v>
      </c>
      <c r="J116" s="34">
        <f t="shared" si="16"/>
        <v>-6.3E-5</v>
      </c>
      <c r="K116" s="39">
        <f t="shared" si="18"/>
        <v>-4.914E-3</v>
      </c>
      <c r="L116" s="10">
        <v>0</v>
      </c>
      <c r="M116" s="100">
        <f t="shared" si="14"/>
        <v>0</v>
      </c>
      <c r="N116" s="89"/>
      <c r="O116" s="89"/>
      <c r="P116" s="89"/>
      <c r="Q116" s="89"/>
      <c r="R116" s="91"/>
    </row>
    <row r="117" spans="1:18">
      <c r="A117" s="96">
        <f t="shared" si="15"/>
        <v>111</v>
      </c>
      <c r="B117" s="77" t="s">
        <v>83</v>
      </c>
      <c r="C117" s="77" t="s">
        <v>65</v>
      </c>
      <c r="D117" s="74" t="s">
        <v>84</v>
      </c>
      <c r="E117" s="108" t="s">
        <v>124</v>
      </c>
      <c r="F117" s="10">
        <v>227.5</v>
      </c>
      <c r="G117" s="10">
        <f t="shared" si="19"/>
        <v>227.5</v>
      </c>
      <c r="H117" s="10">
        <v>350</v>
      </c>
      <c r="I117" s="10">
        <f t="shared" si="20"/>
        <v>80</v>
      </c>
      <c r="J117" s="34">
        <f t="shared" si="16"/>
        <v>-6.3E-5</v>
      </c>
      <c r="K117" s="39">
        <f t="shared" si="18"/>
        <v>-5.0400000000000002E-3</v>
      </c>
      <c r="L117" s="10">
        <v>0</v>
      </c>
      <c r="M117" s="100">
        <f t="shared" si="14"/>
        <v>0</v>
      </c>
      <c r="N117" s="89"/>
      <c r="O117" s="89"/>
      <c r="P117" s="89"/>
      <c r="Q117" s="89"/>
      <c r="R117" s="91"/>
    </row>
    <row r="118" spans="1:18">
      <c r="A118" s="96">
        <f t="shared" si="15"/>
        <v>112</v>
      </c>
      <c r="B118" s="77" t="s">
        <v>83</v>
      </c>
      <c r="C118" s="77" t="s">
        <v>65</v>
      </c>
      <c r="D118" s="74" t="s">
        <v>84</v>
      </c>
      <c r="E118" s="108" t="s">
        <v>125</v>
      </c>
      <c r="F118" s="10">
        <v>232.5</v>
      </c>
      <c r="G118" s="10">
        <f t="shared" si="19"/>
        <v>232.5</v>
      </c>
      <c r="H118" s="10">
        <v>350</v>
      </c>
      <c r="I118" s="10">
        <f t="shared" si="20"/>
        <v>81</v>
      </c>
      <c r="J118" s="34">
        <f t="shared" si="16"/>
        <v>-6.3E-5</v>
      </c>
      <c r="K118" s="39">
        <f t="shared" si="18"/>
        <v>-5.1029999999999999E-3</v>
      </c>
      <c r="L118" s="10">
        <v>0</v>
      </c>
      <c r="M118" s="100">
        <f t="shared" si="14"/>
        <v>0</v>
      </c>
      <c r="N118" s="89"/>
      <c r="O118" s="89"/>
      <c r="P118" s="89"/>
      <c r="Q118" s="89"/>
      <c r="R118" s="91"/>
    </row>
    <row r="119" spans="1:18">
      <c r="A119" s="96">
        <f t="shared" si="15"/>
        <v>113</v>
      </c>
      <c r="B119" s="77" t="s">
        <v>83</v>
      </c>
      <c r="C119" s="77" t="s">
        <v>65</v>
      </c>
      <c r="D119" s="74" t="s">
        <v>84</v>
      </c>
      <c r="E119" s="108" t="s">
        <v>126</v>
      </c>
      <c r="F119" s="10">
        <v>237.5</v>
      </c>
      <c r="G119" s="10">
        <f t="shared" si="19"/>
        <v>237.5</v>
      </c>
      <c r="H119" s="10">
        <v>350</v>
      </c>
      <c r="I119" s="10">
        <f t="shared" si="20"/>
        <v>83</v>
      </c>
      <c r="J119" s="34">
        <f t="shared" si="16"/>
        <v>-6.3E-5</v>
      </c>
      <c r="K119" s="39">
        <f t="shared" si="18"/>
        <v>-5.2290000000000001E-3</v>
      </c>
      <c r="L119" s="10">
        <v>0</v>
      </c>
      <c r="M119" s="100">
        <f t="shared" si="14"/>
        <v>0</v>
      </c>
      <c r="N119" s="89"/>
      <c r="O119" s="89"/>
      <c r="P119" s="89"/>
      <c r="Q119" s="89"/>
      <c r="R119" s="91"/>
    </row>
    <row r="120" spans="1:18">
      <c r="A120" s="96">
        <f t="shared" si="15"/>
        <v>114</v>
      </c>
      <c r="B120" s="77" t="s">
        <v>83</v>
      </c>
      <c r="C120" s="77" t="s">
        <v>65</v>
      </c>
      <c r="D120" s="74" t="s">
        <v>84</v>
      </c>
      <c r="E120" s="108" t="s">
        <v>127</v>
      </c>
      <c r="F120" s="10">
        <v>242.5</v>
      </c>
      <c r="G120" s="10">
        <f t="shared" si="19"/>
        <v>242.5</v>
      </c>
      <c r="H120" s="10">
        <v>350</v>
      </c>
      <c r="I120" s="10">
        <f t="shared" si="20"/>
        <v>85</v>
      </c>
      <c r="J120" s="34">
        <f t="shared" si="16"/>
        <v>-6.3E-5</v>
      </c>
      <c r="K120" s="39">
        <f t="shared" si="18"/>
        <v>-5.3550000000000004E-3</v>
      </c>
      <c r="L120" s="10">
        <v>0</v>
      </c>
      <c r="M120" s="100">
        <f t="shared" si="14"/>
        <v>0</v>
      </c>
      <c r="N120" s="89"/>
      <c r="O120" s="89"/>
      <c r="P120" s="89"/>
      <c r="Q120" s="89"/>
      <c r="R120" s="91"/>
    </row>
    <row r="121" spans="1:18">
      <c r="A121" s="96">
        <f t="shared" si="15"/>
        <v>115</v>
      </c>
      <c r="B121" s="77" t="s">
        <v>83</v>
      </c>
      <c r="C121" s="77" t="s">
        <v>65</v>
      </c>
      <c r="D121" s="74" t="s">
        <v>84</v>
      </c>
      <c r="E121" s="108" t="s">
        <v>128</v>
      </c>
      <c r="F121" s="10">
        <v>247.5</v>
      </c>
      <c r="G121" s="10">
        <f t="shared" si="19"/>
        <v>247.5</v>
      </c>
      <c r="H121" s="10">
        <v>350</v>
      </c>
      <c r="I121" s="10">
        <f t="shared" si="20"/>
        <v>87</v>
      </c>
      <c r="J121" s="34">
        <f t="shared" si="16"/>
        <v>-6.3E-5</v>
      </c>
      <c r="K121" s="39">
        <f t="shared" si="18"/>
        <v>-5.4809999999999998E-3</v>
      </c>
      <c r="L121" s="10">
        <v>0</v>
      </c>
      <c r="M121" s="100">
        <f t="shared" si="14"/>
        <v>0</v>
      </c>
      <c r="N121" s="89"/>
      <c r="O121" s="89"/>
      <c r="P121" s="89"/>
      <c r="Q121" s="89"/>
      <c r="R121" s="91"/>
    </row>
    <row r="122" spans="1:18">
      <c r="A122" s="96">
        <f t="shared" si="15"/>
        <v>116</v>
      </c>
      <c r="B122" s="77" t="s">
        <v>83</v>
      </c>
      <c r="C122" s="77" t="s">
        <v>65</v>
      </c>
      <c r="D122" s="74" t="s">
        <v>84</v>
      </c>
      <c r="E122" s="108" t="s">
        <v>129</v>
      </c>
      <c r="F122" s="10">
        <v>252.5</v>
      </c>
      <c r="G122" s="10">
        <f t="shared" si="19"/>
        <v>252.5</v>
      </c>
      <c r="H122" s="10">
        <v>350</v>
      </c>
      <c r="I122" s="10">
        <f t="shared" si="20"/>
        <v>88</v>
      </c>
      <c r="J122" s="34">
        <f t="shared" si="16"/>
        <v>-6.3E-5</v>
      </c>
      <c r="K122" s="39">
        <f t="shared" si="18"/>
        <v>-5.5440000000000003E-3</v>
      </c>
      <c r="L122" s="10">
        <v>0</v>
      </c>
      <c r="M122" s="100">
        <f t="shared" si="14"/>
        <v>0</v>
      </c>
      <c r="N122" s="89"/>
      <c r="O122" s="89"/>
      <c r="P122" s="89"/>
      <c r="Q122" s="89"/>
      <c r="R122" s="91"/>
    </row>
    <row r="123" spans="1:18">
      <c r="A123" s="96">
        <f t="shared" si="15"/>
        <v>117</v>
      </c>
      <c r="B123" s="77" t="s">
        <v>83</v>
      </c>
      <c r="C123" s="77" t="s">
        <v>65</v>
      </c>
      <c r="D123" s="74" t="s">
        <v>84</v>
      </c>
      <c r="E123" s="108" t="s">
        <v>130</v>
      </c>
      <c r="F123" s="10">
        <v>257.5</v>
      </c>
      <c r="G123" s="10">
        <f t="shared" si="19"/>
        <v>257.5</v>
      </c>
      <c r="H123" s="10">
        <v>350</v>
      </c>
      <c r="I123" s="10">
        <f t="shared" si="20"/>
        <v>90</v>
      </c>
      <c r="J123" s="34">
        <f t="shared" si="16"/>
        <v>-6.3E-5</v>
      </c>
      <c r="K123" s="39">
        <f t="shared" si="18"/>
        <v>-5.6699999999999997E-3</v>
      </c>
      <c r="L123" s="10">
        <v>0</v>
      </c>
      <c r="M123" s="100">
        <f t="shared" si="14"/>
        <v>0</v>
      </c>
      <c r="N123" s="89"/>
      <c r="O123" s="89"/>
      <c r="P123" s="89"/>
      <c r="Q123" s="89"/>
      <c r="R123" s="91"/>
    </row>
    <row r="124" spans="1:18">
      <c r="A124" s="96">
        <f t="shared" si="15"/>
        <v>118</v>
      </c>
      <c r="B124" s="77" t="s">
        <v>83</v>
      </c>
      <c r="C124" s="77" t="s">
        <v>65</v>
      </c>
      <c r="D124" s="74" t="s">
        <v>84</v>
      </c>
      <c r="E124" s="108" t="s">
        <v>131</v>
      </c>
      <c r="F124" s="10">
        <v>262.5</v>
      </c>
      <c r="G124" s="10">
        <f t="shared" si="19"/>
        <v>262.5</v>
      </c>
      <c r="H124" s="10">
        <v>350</v>
      </c>
      <c r="I124" s="10">
        <f t="shared" si="20"/>
        <v>92</v>
      </c>
      <c r="J124" s="34">
        <f t="shared" si="16"/>
        <v>-6.3E-5</v>
      </c>
      <c r="K124" s="39">
        <f t="shared" si="18"/>
        <v>-5.7959999999999999E-3</v>
      </c>
      <c r="L124" s="10">
        <v>0</v>
      </c>
      <c r="M124" s="100">
        <f t="shared" si="14"/>
        <v>0</v>
      </c>
      <c r="N124" s="89"/>
      <c r="O124" s="89"/>
      <c r="P124" s="89"/>
      <c r="Q124" s="89"/>
      <c r="R124" s="91"/>
    </row>
    <row r="125" spans="1:18">
      <c r="A125" s="96">
        <f t="shared" si="15"/>
        <v>119</v>
      </c>
      <c r="B125" s="77" t="s">
        <v>83</v>
      </c>
      <c r="C125" s="77" t="s">
        <v>65</v>
      </c>
      <c r="D125" s="74" t="s">
        <v>84</v>
      </c>
      <c r="E125" s="108" t="s">
        <v>132</v>
      </c>
      <c r="F125" s="10">
        <v>267.5</v>
      </c>
      <c r="G125" s="10">
        <f t="shared" si="19"/>
        <v>267.5</v>
      </c>
      <c r="H125" s="10">
        <v>350</v>
      </c>
      <c r="I125" s="10">
        <f t="shared" si="20"/>
        <v>94</v>
      </c>
      <c r="J125" s="34">
        <f t="shared" si="16"/>
        <v>-6.3E-5</v>
      </c>
      <c r="K125" s="39">
        <f t="shared" si="18"/>
        <v>-5.9220000000000002E-3</v>
      </c>
      <c r="L125" s="10">
        <v>0</v>
      </c>
      <c r="M125" s="100">
        <f t="shared" ref="M125:M131" si="21">+L125*K125*12</f>
        <v>0</v>
      </c>
      <c r="N125" s="89"/>
      <c r="O125" s="89"/>
      <c r="P125" s="89"/>
      <c r="Q125" s="89"/>
      <c r="R125" s="91"/>
    </row>
    <row r="126" spans="1:18">
      <c r="A126" s="96">
        <f t="shared" si="15"/>
        <v>120</v>
      </c>
      <c r="B126" s="77" t="s">
        <v>83</v>
      </c>
      <c r="C126" s="77" t="s">
        <v>65</v>
      </c>
      <c r="D126" s="74" t="s">
        <v>84</v>
      </c>
      <c r="E126" s="108" t="s">
        <v>133</v>
      </c>
      <c r="F126" s="10">
        <v>272.5</v>
      </c>
      <c r="G126" s="10">
        <f t="shared" si="19"/>
        <v>272.5</v>
      </c>
      <c r="H126" s="10">
        <v>350</v>
      </c>
      <c r="I126" s="10">
        <f t="shared" si="20"/>
        <v>95</v>
      </c>
      <c r="J126" s="34">
        <f t="shared" si="16"/>
        <v>-6.3E-5</v>
      </c>
      <c r="K126" s="39">
        <f t="shared" si="18"/>
        <v>-5.9849999999999999E-3</v>
      </c>
      <c r="L126" s="10">
        <v>0</v>
      </c>
      <c r="M126" s="100">
        <f t="shared" si="21"/>
        <v>0</v>
      </c>
      <c r="N126" s="89"/>
      <c r="O126" s="89"/>
      <c r="P126" s="89"/>
      <c r="Q126" s="89"/>
      <c r="R126" s="91"/>
    </row>
    <row r="127" spans="1:18">
      <c r="A127" s="96">
        <f t="shared" si="15"/>
        <v>121</v>
      </c>
      <c r="B127" s="77" t="s">
        <v>83</v>
      </c>
      <c r="C127" s="77" t="s">
        <v>65</v>
      </c>
      <c r="D127" s="74" t="s">
        <v>84</v>
      </c>
      <c r="E127" s="108" t="s">
        <v>134</v>
      </c>
      <c r="F127" s="10">
        <v>277.5</v>
      </c>
      <c r="G127" s="10">
        <f t="shared" si="19"/>
        <v>277.5</v>
      </c>
      <c r="H127" s="10">
        <v>350</v>
      </c>
      <c r="I127" s="10">
        <f t="shared" si="20"/>
        <v>97</v>
      </c>
      <c r="J127" s="34">
        <f t="shared" si="16"/>
        <v>-6.3E-5</v>
      </c>
      <c r="K127" s="39">
        <f t="shared" si="18"/>
        <v>-6.1110000000000001E-3</v>
      </c>
      <c r="L127" s="10">
        <v>0</v>
      </c>
      <c r="M127" s="100">
        <f t="shared" si="21"/>
        <v>0</v>
      </c>
      <c r="N127" s="89"/>
      <c r="O127" s="89"/>
      <c r="P127" s="89"/>
      <c r="Q127" s="89"/>
      <c r="R127" s="91"/>
    </row>
    <row r="128" spans="1:18">
      <c r="A128" s="96">
        <f t="shared" si="15"/>
        <v>122</v>
      </c>
      <c r="B128" s="77" t="s">
        <v>83</v>
      </c>
      <c r="C128" s="77" t="s">
        <v>65</v>
      </c>
      <c r="D128" s="74" t="s">
        <v>84</v>
      </c>
      <c r="E128" s="108" t="s">
        <v>135</v>
      </c>
      <c r="F128" s="10">
        <v>282.5</v>
      </c>
      <c r="G128" s="10">
        <f t="shared" si="19"/>
        <v>282.5</v>
      </c>
      <c r="H128" s="10">
        <v>350</v>
      </c>
      <c r="I128" s="10">
        <f t="shared" si="20"/>
        <v>99</v>
      </c>
      <c r="J128" s="34">
        <f t="shared" si="16"/>
        <v>-6.3E-5</v>
      </c>
      <c r="K128" s="39">
        <f t="shared" si="18"/>
        <v>-6.2370000000000004E-3</v>
      </c>
      <c r="L128" s="10">
        <v>0</v>
      </c>
      <c r="M128" s="100">
        <f t="shared" si="21"/>
        <v>0</v>
      </c>
      <c r="N128" s="89"/>
      <c r="O128" s="89"/>
      <c r="P128" s="89"/>
      <c r="Q128" s="89"/>
      <c r="R128" s="91"/>
    </row>
    <row r="129" spans="1:18">
      <c r="A129" s="96">
        <f t="shared" si="15"/>
        <v>123</v>
      </c>
      <c r="B129" s="77" t="s">
        <v>83</v>
      </c>
      <c r="C129" s="77" t="s">
        <v>65</v>
      </c>
      <c r="D129" s="74" t="s">
        <v>84</v>
      </c>
      <c r="E129" s="108" t="s">
        <v>136</v>
      </c>
      <c r="F129" s="10">
        <v>287.5</v>
      </c>
      <c r="G129" s="10">
        <f t="shared" si="19"/>
        <v>287.5</v>
      </c>
      <c r="H129" s="10">
        <v>350</v>
      </c>
      <c r="I129" s="10">
        <f t="shared" si="20"/>
        <v>101</v>
      </c>
      <c r="J129" s="34">
        <f t="shared" si="16"/>
        <v>-6.3E-5</v>
      </c>
      <c r="K129" s="39">
        <f t="shared" si="18"/>
        <v>-6.3629999999999997E-3</v>
      </c>
      <c r="L129" s="10">
        <v>0</v>
      </c>
      <c r="M129" s="100">
        <f t="shared" si="21"/>
        <v>0</v>
      </c>
      <c r="N129" s="89"/>
      <c r="O129" s="89"/>
      <c r="P129" s="89"/>
      <c r="Q129" s="89"/>
      <c r="R129" s="91"/>
    </row>
    <row r="130" spans="1:18">
      <c r="A130" s="96">
        <f t="shared" si="15"/>
        <v>124</v>
      </c>
      <c r="B130" s="77" t="s">
        <v>83</v>
      </c>
      <c r="C130" s="77" t="s">
        <v>65</v>
      </c>
      <c r="D130" s="74" t="s">
        <v>84</v>
      </c>
      <c r="E130" s="108" t="s">
        <v>137</v>
      </c>
      <c r="F130" s="10">
        <v>292.5</v>
      </c>
      <c r="G130" s="10">
        <f t="shared" si="19"/>
        <v>292.5</v>
      </c>
      <c r="H130" s="10">
        <v>350</v>
      </c>
      <c r="I130" s="10">
        <f t="shared" si="20"/>
        <v>102</v>
      </c>
      <c r="J130" s="34">
        <f t="shared" si="16"/>
        <v>-6.3E-5</v>
      </c>
      <c r="K130" s="39">
        <f t="shared" si="18"/>
        <v>-6.4260000000000003E-3</v>
      </c>
      <c r="L130" s="10">
        <v>0</v>
      </c>
      <c r="M130" s="100">
        <f t="shared" si="21"/>
        <v>0</v>
      </c>
      <c r="N130" s="89"/>
      <c r="O130" s="89"/>
      <c r="P130" s="89"/>
      <c r="Q130" s="89"/>
      <c r="R130" s="91"/>
    </row>
    <row r="131" spans="1:18" ht="13.5" thickBot="1">
      <c r="A131" s="96">
        <f t="shared" si="15"/>
        <v>125</v>
      </c>
      <c r="B131" s="77" t="s">
        <v>83</v>
      </c>
      <c r="C131" s="77" t="s">
        <v>65</v>
      </c>
      <c r="D131" s="74" t="s">
        <v>84</v>
      </c>
      <c r="E131" s="108" t="s">
        <v>138</v>
      </c>
      <c r="F131" s="10">
        <v>297.5</v>
      </c>
      <c r="G131" s="10">
        <f t="shared" si="19"/>
        <v>297.5</v>
      </c>
      <c r="H131" s="10">
        <v>350</v>
      </c>
      <c r="I131" s="10">
        <f t="shared" si="20"/>
        <v>104</v>
      </c>
      <c r="J131" s="34">
        <f t="shared" si="16"/>
        <v>-6.3E-5</v>
      </c>
      <c r="K131" s="131">
        <f t="shared" si="18"/>
        <v>-6.5519999999999997E-3</v>
      </c>
      <c r="L131" s="10">
        <v>0</v>
      </c>
      <c r="M131" s="100">
        <f t="shared" si="21"/>
        <v>0</v>
      </c>
      <c r="N131" s="89"/>
      <c r="O131" s="89"/>
      <c r="P131" s="89"/>
      <c r="Q131" s="89"/>
      <c r="R131" s="91"/>
    </row>
    <row r="132" spans="1:18">
      <c r="A132" s="96">
        <f t="shared" si="15"/>
        <v>126</v>
      </c>
      <c r="B132" s="89"/>
      <c r="C132" s="89"/>
      <c r="D132" s="89"/>
      <c r="E132" s="90"/>
      <c r="F132" s="89"/>
      <c r="G132" s="89"/>
      <c r="H132" s="89"/>
      <c r="I132" s="89"/>
      <c r="J132" s="89"/>
      <c r="K132" s="89"/>
      <c r="L132" s="106"/>
      <c r="M132" s="89"/>
      <c r="N132" s="89"/>
      <c r="O132" s="89"/>
      <c r="P132" s="89"/>
      <c r="Q132" s="89"/>
      <c r="R132" s="91"/>
    </row>
    <row r="133" spans="1:18">
      <c r="A133" s="96">
        <f t="shared" si="15"/>
        <v>127</v>
      </c>
      <c r="B133" s="89"/>
      <c r="C133" s="89"/>
      <c r="D133" s="89"/>
      <c r="E133" s="90"/>
      <c r="F133" s="89"/>
      <c r="G133" s="89"/>
      <c r="H133" s="89"/>
      <c r="I133" s="89"/>
      <c r="J133" s="89"/>
      <c r="K133" s="89"/>
      <c r="L133" s="112">
        <f>SUM(L7:L131)</f>
        <v>111915</v>
      </c>
      <c r="M133" s="101">
        <f>SUM(M7:M132)</f>
        <v>-2119.4304912081634</v>
      </c>
      <c r="N133" s="89"/>
      <c r="O133" s="89"/>
      <c r="P133" s="89"/>
      <c r="Q133" s="89"/>
      <c r="R133" s="91"/>
    </row>
    <row r="134" spans="1:18">
      <c r="A134" s="96">
        <f t="shared" si="15"/>
        <v>128</v>
      </c>
      <c r="B134" s="89"/>
      <c r="C134" s="89"/>
      <c r="D134" s="89"/>
      <c r="E134" s="90"/>
      <c r="F134" s="89"/>
      <c r="G134" s="89"/>
      <c r="H134" s="89"/>
      <c r="I134" s="89"/>
      <c r="J134" s="89"/>
      <c r="K134" s="89"/>
      <c r="L134" s="112"/>
      <c r="M134" s="89"/>
      <c r="N134" s="89"/>
      <c r="O134" s="89"/>
      <c r="P134" s="89"/>
      <c r="Q134" s="89"/>
      <c r="R134" s="91"/>
    </row>
    <row r="135" spans="1:18">
      <c r="A135" s="96">
        <f t="shared" si="15"/>
        <v>129</v>
      </c>
      <c r="B135" s="89"/>
      <c r="C135" s="89"/>
      <c r="D135" s="89"/>
      <c r="E135" s="90"/>
      <c r="F135" s="89"/>
      <c r="G135" s="89"/>
      <c r="H135" s="89"/>
      <c r="I135" s="89"/>
      <c r="J135" s="89"/>
      <c r="K135" s="89"/>
      <c r="L135" s="112"/>
      <c r="M135" s="101">
        <f>+'JAP-3 p1 Rate Spread'!J23</f>
        <v>-2309.0424654166454</v>
      </c>
      <c r="N135" s="89"/>
      <c r="O135" s="89"/>
      <c r="P135" s="89"/>
      <c r="Q135" s="89"/>
      <c r="R135" s="91"/>
    </row>
    <row r="136" spans="1:18">
      <c r="A136" s="96">
        <f t="shared" si="15"/>
        <v>130</v>
      </c>
      <c r="B136" s="89"/>
      <c r="C136" s="89"/>
      <c r="D136" s="89"/>
      <c r="E136" s="90"/>
      <c r="F136" s="89"/>
      <c r="G136" s="89"/>
      <c r="H136" s="89"/>
      <c r="I136" s="89"/>
      <c r="J136" s="89"/>
      <c r="K136" s="89"/>
      <c r="L136" s="89"/>
      <c r="M136" s="99"/>
      <c r="N136" s="89"/>
      <c r="O136" s="89"/>
      <c r="P136" s="89"/>
      <c r="Q136" s="89"/>
      <c r="R136" s="91"/>
    </row>
    <row r="137" spans="1:18">
      <c r="A137" s="96">
        <f t="shared" ref="A137:A138" si="22">ROW(A131)</f>
        <v>131</v>
      </c>
      <c r="B137" s="89"/>
      <c r="C137" s="89"/>
      <c r="D137" s="89"/>
      <c r="E137" s="90"/>
      <c r="F137" s="89"/>
      <c r="G137" s="89"/>
      <c r="H137" s="89"/>
      <c r="I137" s="89"/>
      <c r="J137" s="89"/>
      <c r="K137" s="89"/>
      <c r="L137" s="113"/>
      <c r="M137" s="124">
        <f>+M135-M133</f>
        <v>-189.61197420848202</v>
      </c>
      <c r="N137" s="89"/>
      <c r="O137" s="89"/>
      <c r="P137" s="89"/>
      <c r="Q137" s="89"/>
      <c r="R137" s="91"/>
    </row>
    <row r="138" spans="1:18" ht="13.5" thickBot="1">
      <c r="A138" s="109">
        <f t="shared" si="22"/>
        <v>132</v>
      </c>
      <c r="B138" s="110"/>
      <c r="C138" s="110"/>
      <c r="D138" s="110"/>
      <c r="E138" s="111"/>
      <c r="F138" s="110"/>
      <c r="G138" s="110"/>
      <c r="H138" s="110"/>
      <c r="I138" s="110"/>
      <c r="J138" s="110"/>
      <c r="K138" s="110"/>
      <c r="L138" s="110"/>
      <c r="M138" s="114">
        <f>+M137/M135</f>
        <v>8.2117144681558854E-2</v>
      </c>
      <c r="N138" s="110"/>
      <c r="O138" s="110"/>
      <c r="P138" s="110"/>
      <c r="Q138" s="110"/>
      <c r="R138" s="128"/>
    </row>
  </sheetData>
  <mergeCells count="2">
    <mergeCell ref="A1:M1"/>
    <mergeCell ref="A2:M2"/>
  </mergeCells>
  <printOptions horizontalCentered="1"/>
  <pageMargins left="0.5" right="0.5" top="1" bottom="0.75" header="0.5" footer="0.5"/>
  <pageSetup scale="63" fitToHeight="3" orientation="landscape" cellComments="asDisplayed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F39"/>
  <sheetViews>
    <sheetView workbookViewId="0">
      <selection activeCell="E27" sqref="E27"/>
    </sheetView>
  </sheetViews>
  <sheetFormatPr defaultRowHeight="12.75"/>
  <cols>
    <col min="1" max="1" width="24.5703125" style="28" customWidth="1"/>
    <col min="2" max="2" width="7.7109375" style="28" bestFit="1" customWidth="1"/>
    <col min="3" max="5" width="15.7109375" style="28" customWidth="1"/>
    <col min="6" max="16384" width="9.140625" style="28"/>
  </cols>
  <sheetData>
    <row r="1" spans="1:6">
      <c r="A1" s="27" t="s">
        <v>0</v>
      </c>
      <c r="B1" s="27"/>
      <c r="C1" s="27"/>
      <c r="D1" s="27"/>
      <c r="E1" s="27"/>
      <c r="F1" s="27"/>
    </row>
    <row r="2" spans="1:6">
      <c r="A2" s="27" t="s">
        <v>139</v>
      </c>
      <c r="B2" s="27"/>
      <c r="C2" s="27"/>
      <c r="D2" s="27"/>
      <c r="E2" s="27"/>
      <c r="F2" s="27"/>
    </row>
    <row r="3" spans="1:6">
      <c r="A3" s="27"/>
      <c r="B3" s="27"/>
      <c r="C3" s="27"/>
      <c r="D3" s="27"/>
      <c r="E3" s="27"/>
      <c r="F3" s="27"/>
    </row>
    <row r="5" spans="1:6">
      <c r="C5" s="45" t="s">
        <v>140</v>
      </c>
      <c r="D5" s="45"/>
    </row>
    <row r="6" spans="1:6" s="29" customFormat="1" ht="25.5">
      <c r="A6" s="31" t="s">
        <v>141</v>
      </c>
      <c r="B6" s="31" t="s">
        <v>142</v>
      </c>
      <c r="C6" s="30" t="s">
        <v>143</v>
      </c>
      <c r="D6" s="30" t="s">
        <v>144</v>
      </c>
      <c r="E6" s="31" t="s">
        <v>145</v>
      </c>
      <c r="F6" s="31" t="s">
        <v>146</v>
      </c>
    </row>
    <row r="7" spans="1:6">
      <c r="A7" s="28" t="s">
        <v>147</v>
      </c>
      <c r="B7" s="36">
        <v>1000</v>
      </c>
      <c r="C7" s="46">
        <f>ROUND(+D$28+IF($B7&gt;600,600*D$30/100+($B7-600)*D$31/100,$B7*D$30/100)+$B7*SUM(D$32:D$39)/100,2)</f>
        <v>97.08</v>
      </c>
      <c r="D7" s="46">
        <f>ROUND(+E$28+IF($B7&gt;600,600*E$30/100+($B7-600)*E$31/100,$B7*E$30/100)+$B7*SUM(E$32:E$39)/100,2)</f>
        <v>97.05</v>
      </c>
      <c r="E7" s="38">
        <f t="shared" ref="E7:E18" si="0">+D7-C7</f>
        <v>-3.0000000000001137E-2</v>
      </c>
      <c r="F7" s="47">
        <f t="shared" ref="F7:F18" si="1">+E7/C7</f>
        <v>-3.0902348578493139E-4</v>
      </c>
    </row>
    <row r="8" spans="1:6">
      <c r="A8" s="28" t="s">
        <v>148</v>
      </c>
      <c r="B8" s="36">
        <f t="shared" ref="B8:B18" si="2">+B7</f>
        <v>1000</v>
      </c>
      <c r="C8" s="46">
        <f t="shared" ref="C8:D18" si="3">ROUND(+D$28+IF($B8&gt;600,600*D$30/100+($B8-600)*D$31/100,$B8*D$30/100)+$B8*SUM(D$32:D$39)/100,2)</f>
        <v>97.08</v>
      </c>
      <c r="D8" s="46">
        <f t="shared" si="3"/>
        <v>97.05</v>
      </c>
      <c r="E8" s="38">
        <f t="shared" si="0"/>
        <v>-3.0000000000001137E-2</v>
      </c>
      <c r="F8" s="47">
        <f t="shared" si="1"/>
        <v>-3.0902348578493139E-4</v>
      </c>
    </row>
    <row r="9" spans="1:6">
      <c r="A9" s="28" t="s">
        <v>149</v>
      </c>
      <c r="B9" s="36">
        <f t="shared" si="2"/>
        <v>1000</v>
      </c>
      <c r="C9" s="46">
        <f t="shared" si="3"/>
        <v>97.08</v>
      </c>
      <c r="D9" s="46">
        <f t="shared" si="3"/>
        <v>97.05</v>
      </c>
      <c r="E9" s="38">
        <f t="shared" si="0"/>
        <v>-3.0000000000001137E-2</v>
      </c>
      <c r="F9" s="47">
        <f t="shared" si="1"/>
        <v>-3.0902348578493139E-4</v>
      </c>
    </row>
    <row r="10" spans="1:6">
      <c r="A10" s="28" t="s">
        <v>150</v>
      </c>
      <c r="B10" s="36">
        <f t="shared" si="2"/>
        <v>1000</v>
      </c>
      <c r="C10" s="46">
        <f t="shared" si="3"/>
        <v>97.08</v>
      </c>
      <c r="D10" s="46">
        <f t="shared" si="3"/>
        <v>97.05</v>
      </c>
      <c r="E10" s="38">
        <f t="shared" si="0"/>
        <v>-3.0000000000001137E-2</v>
      </c>
      <c r="F10" s="47">
        <f t="shared" si="1"/>
        <v>-3.0902348578493139E-4</v>
      </c>
    </row>
    <row r="11" spans="1:6">
      <c r="A11" s="28" t="s">
        <v>151</v>
      </c>
      <c r="B11" s="36">
        <f t="shared" si="2"/>
        <v>1000</v>
      </c>
      <c r="C11" s="46">
        <f t="shared" si="3"/>
        <v>97.08</v>
      </c>
      <c r="D11" s="46">
        <f t="shared" si="3"/>
        <v>97.05</v>
      </c>
      <c r="E11" s="38">
        <f t="shared" si="0"/>
        <v>-3.0000000000001137E-2</v>
      </c>
      <c r="F11" s="47">
        <f t="shared" si="1"/>
        <v>-3.0902348578493139E-4</v>
      </c>
    </row>
    <row r="12" spans="1:6">
      <c r="A12" s="28" t="s">
        <v>152</v>
      </c>
      <c r="B12" s="36">
        <f t="shared" si="2"/>
        <v>1000</v>
      </c>
      <c r="C12" s="46">
        <f t="shared" si="3"/>
        <v>97.08</v>
      </c>
      <c r="D12" s="46">
        <f t="shared" si="3"/>
        <v>97.05</v>
      </c>
      <c r="E12" s="38">
        <f t="shared" si="0"/>
        <v>-3.0000000000001137E-2</v>
      </c>
      <c r="F12" s="47">
        <f t="shared" si="1"/>
        <v>-3.0902348578493139E-4</v>
      </c>
    </row>
    <row r="13" spans="1:6">
      <c r="A13" s="28" t="s">
        <v>153</v>
      </c>
      <c r="B13" s="36">
        <f t="shared" si="2"/>
        <v>1000</v>
      </c>
      <c r="C13" s="46">
        <f t="shared" si="3"/>
        <v>97.08</v>
      </c>
      <c r="D13" s="46">
        <f t="shared" si="3"/>
        <v>97.05</v>
      </c>
      <c r="E13" s="38">
        <f t="shared" si="0"/>
        <v>-3.0000000000001137E-2</v>
      </c>
      <c r="F13" s="47">
        <f t="shared" si="1"/>
        <v>-3.0902348578493139E-4</v>
      </c>
    </row>
    <row r="14" spans="1:6">
      <c r="A14" s="28" t="s">
        <v>154</v>
      </c>
      <c r="B14" s="36">
        <f t="shared" si="2"/>
        <v>1000</v>
      </c>
      <c r="C14" s="46">
        <f t="shared" si="3"/>
        <v>97.08</v>
      </c>
      <c r="D14" s="46">
        <f t="shared" si="3"/>
        <v>97.05</v>
      </c>
      <c r="E14" s="38">
        <f t="shared" si="0"/>
        <v>-3.0000000000001137E-2</v>
      </c>
      <c r="F14" s="47">
        <f t="shared" si="1"/>
        <v>-3.0902348578493139E-4</v>
      </c>
    </row>
    <row r="15" spans="1:6">
      <c r="A15" s="28" t="s">
        <v>155</v>
      </c>
      <c r="B15" s="36">
        <f t="shared" si="2"/>
        <v>1000</v>
      </c>
      <c r="C15" s="46">
        <f t="shared" si="3"/>
        <v>97.08</v>
      </c>
      <c r="D15" s="46">
        <f t="shared" si="3"/>
        <v>97.05</v>
      </c>
      <c r="E15" s="38">
        <f t="shared" si="0"/>
        <v>-3.0000000000001137E-2</v>
      </c>
      <c r="F15" s="47">
        <f t="shared" si="1"/>
        <v>-3.0902348578493139E-4</v>
      </c>
    </row>
    <row r="16" spans="1:6">
      <c r="A16" s="28" t="s">
        <v>156</v>
      </c>
      <c r="B16" s="36">
        <f t="shared" si="2"/>
        <v>1000</v>
      </c>
      <c r="C16" s="46">
        <f t="shared" si="3"/>
        <v>97.08</v>
      </c>
      <c r="D16" s="46">
        <f t="shared" si="3"/>
        <v>97.05</v>
      </c>
      <c r="E16" s="38">
        <f t="shared" si="0"/>
        <v>-3.0000000000001137E-2</v>
      </c>
      <c r="F16" s="47">
        <f t="shared" si="1"/>
        <v>-3.0902348578493139E-4</v>
      </c>
    </row>
    <row r="17" spans="1:6">
      <c r="A17" s="28" t="s">
        <v>157</v>
      </c>
      <c r="B17" s="36">
        <f t="shared" si="2"/>
        <v>1000</v>
      </c>
      <c r="C17" s="46">
        <f t="shared" si="3"/>
        <v>97.08</v>
      </c>
      <c r="D17" s="46">
        <f t="shared" si="3"/>
        <v>97.05</v>
      </c>
      <c r="E17" s="38">
        <f t="shared" si="0"/>
        <v>-3.0000000000001137E-2</v>
      </c>
      <c r="F17" s="47">
        <f t="shared" si="1"/>
        <v>-3.0902348578493139E-4</v>
      </c>
    </row>
    <row r="18" spans="1:6">
      <c r="A18" s="28" t="s">
        <v>158</v>
      </c>
      <c r="B18" s="36">
        <f t="shared" si="2"/>
        <v>1000</v>
      </c>
      <c r="C18" s="46">
        <f t="shared" si="3"/>
        <v>97.08</v>
      </c>
      <c r="D18" s="46">
        <f t="shared" si="3"/>
        <v>97.05</v>
      </c>
      <c r="E18" s="38">
        <f t="shared" si="0"/>
        <v>-3.0000000000001137E-2</v>
      </c>
      <c r="F18" s="47">
        <f t="shared" si="1"/>
        <v>-3.0902348578493139E-4</v>
      </c>
    </row>
    <row r="19" spans="1:6">
      <c r="C19" s="38"/>
      <c r="D19" s="38"/>
      <c r="E19" s="38"/>
      <c r="F19" s="47"/>
    </row>
    <row r="20" spans="1:6" ht="13.5" thickBot="1">
      <c r="A20" s="41" t="s">
        <v>159</v>
      </c>
      <c r="B20" s="48">
        <f>SUM(B7:B19)</f>
        <v>12000</v>
      </c>
      <c r="C20" s="49">
        <f>SUM(C7:C19)</f>
        <v>1164.96</v>
      </c>
      <c r="D20" s="49">
        <f>SUM(D7:D19)</f>
        <v>1164.5999999999997</v>
      </c>
      <c r="E20" s="49">
        <f>SUM(E7:E19)</f>
        <v>-0.36000000000001364</v>
      </c>
      <c r="F20" s="50">
        <f>+E20/C20</f>
        <v>-3.0902348578493134E-4</v>
      </c>
    </row>
    <row r="21" spans="1:6" ht="13.5" thickTop="1">
      <c r="A21" s="41"/>
      <c r="F21" s="47"/>
    </row>
    <row r="22" spans="1:6" ht="13.5" thickBot="1">
      <c r="A22" s="43" t="s">
        <v>160</v>
      </c>
      <c r="B22" s="48">
        <f>AVERAGE(B7:B18)</f>
        <v>1000</v>
      </c>
      <c r="C22" s="51">
        <f t="shared" ref="C22:D22" si="4">AVERAGE(C7:C18)</f>
        <v>97.08</v>
      </c>
      <c r="D22" s="51">
        <f t="shared" si="4"/>
        <v>97.049999999999969</v>
      </c>
      <c r="E22" s="51">
        <f>+D22-C22</f>
        <v>-3.0000000000029559E-2</v>
      </c>
      <c r="F22" s="50">
        <f>+E22/C22</f>
        <v>-3.0902348578522413E-4</v>
      </c>
    </row>
    <row r="23" spans="1:6" ht="13.5" thickTop="1"/>
    <row r="24" spans="1:6">
      <c r="A24" s="28" t="s">
        <v>161</v>
      </c>
      <c r="C24" s="44">
        <f>+C20/B20*100</f>
        <v>9.7080000000000002</v>
      </c>
      <c r="D24" s="44">
        <f>+D20/B20*100</f>
        <v>9.7049999999999965</v>
      </c>
      <c r="E24" s="44"/>
    </row>
    <row r="27" spans="1:6" ht="51">
      <c r="A27" s="52" t="s">
        <v>162</v>
      </c>
      <c r="B27" s="53"/>
      <c r="C27" s="54"/>
      <c r="D27" s="55" t="s">
        <v>163</v>
      </c>
      <c r="E27" s="55" t="s">
        <v>198</v>
      </c>
    </row>
    <row r="28" spans="1:6">
      <c r="A28" s="41" t="s">
        <v>164</v>
      </c>
      <c r="D28" s="56">
        <v>7.49</v>
      </c>
      <c r="E28" s="56">
        <f>+D28</f>
        <v>7.49</v>
      </c>
      <c r="F28" s="28" t="s">
        <v>165</v>
      </c>
    </row>
    <row r="29" spans="1:6">
      <c r="A29" s="28" t="s">
        <v>166</v>
      </c>
      <c r="D29" s="57"/>
      <c r="E29" s="57"/>
    </row>
    <row r="30" spans="1:6">
      <c r="A30" s="58" t="s">
        <v>167</v>
      </c>
      <c r="D30" s="59">
        <v>8.7817000000000007</v>
      </c>
      <c r="E30" s="59">
        <f>+D30</f>
        <v>8.7817000000000007</v>
      </c>
      <c r="F30" s="28" t="s">
        <v>168</v>
      </c>
    </row>
    <row r="31" spans="1:6">
      <c r="A31" s="58" t="s">
        <v>169</v>
      </c>
      <c r="D31" s="59">
        <v>10.6395</v>
      </c>
      <c r="E31" s="59">
        <f>+D31</f>
        <v>10.6395</v>
      </c>
      <c r="F31" s="28" t="s">
        <v>168</v>
      </c>
    </row>
    <row r="32" spans="1:6">
      <c r="A32" s="58" t="s">
        <v>170</v>
      </c>
      <c r="D32" s="59">
        <v>0</v>
      </c>
      <c r="E32" s="59">
        <f>+'JAP-3 p2 Proforma Proposed  Rev'!F7</f>
        <v>-3.0999999999999999E-3</v>
      </c>
      <c r="F32" s="28" t="s">
        <v>168</v>
      </c>
    </row>
    <row r="33" spans="1:6">
      <c r="A33" s="58" t="s">
        <v>171</v>
      </c>
      <c r="D33" s="59">
        <v>-0.33229999999999998</v>
      </c>
      <c r="E33" s="59">
        <f t="shared" ref="E33:E38" si="5">+D33</f>
        <v>-0.33229999999999998</v>
      </c>
      <c r="F33" s="28" t="s">
        <v>168</v>
      </c>
    </row>
    <row r="34" spans="1:6">
      <c r="A34" s="58" t="s">
        <v>172</v>
      </c>
      <c r="D34" s="59">
        <v>0.43590000000000001</v>
      </c>
      <c r="E34" s="59">
        <f t="shared" si="5"/>
        <v>0.43590000000000001</v>
      </c>
      <c r="F34" s="28" t="s">
        <v>168</v>
      </c>
    </row>
    <row r="35" spans="1:6">
      <c r="A35" s="58" t="s">
        <v>173</v>
      </c>
      <c r="D35" s="59">
        <v>7.7700000000000005E-2</v>
      </c>
      <c r="E35" s="59">
        <f t="shared" si="5"/>
        <v>7.7700000000000005E-2</v>
      </c>
      <c r="F35" s="28" t="s">
        <v>168</v>
      </c>
    </row>
    <row r="36" spans="1:6">
      <c r="A36" s="58" t="s">
        <v>174</v>
      </c>
      <c r="D36" s="59">
        <v>-3.3500000000000002E-2</v>
      </c>
      <c r="E36" s="59">
        <f t="shared" si="5"/>
        <v>-3.3500000000000002E-2</v>
      </c>
      <c r="F36" s="28" t="s">
        <v>168</v>
      </c>
    </row>
    <row r="37" spans="1:6">
      <c r="A37" s="58" t="s">
        <v>175</v>
      </c>
      <c r="D37" s="59">
        <v>0</v>
      </c>
      <c r="E37" s="59">
        <f t="shared" si="5"/>
        <v>0</v>
      </c>
      <c r="F37" s="28" t="s">
        <v>168</v>
      </c>
    </row>
    <row r="38" spans="1:6">
      <c r="A38" s="58" t="s">
        <v>176</v>
      </c>
      <c r="D38" s="59">
        <v>-3.4799999999999998E-2</v>
      </c>
      <c r="E38" s="59">
        <f t="shared" si="5"/>
        <v>-3.4799999999999998E-2</v>
      </c>
      <c r="F38" s="28" t="s">
        <v>168</v>
      </c>
    </row>
    <row r="39" spans="1:6">
      <c r="A39" s="60" t="s">
        <v>177</v>
      </c>
      <c r="D39" s="61">
        <v>-0.67849999999999999</v>
      </c>
      <c r="E39" s="61">
        <f>+D39</f>
        <v>-0.67849999999999999</v>
      </c>
      <c r="F39" s="28" t="s">
        <v>168</v>
      </c>
    </row>
  </sheetData>
  <printOptions horizontalCentered="1"/>
  <pageMargins left="0.5" right="0.5" top="1" bottom="0.75" header="0.5" footer="0.5"/>
  <pageSetup scale="85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2013-04-25T07:00:00+00:00</OpenedDate>
    <Date1 xmlns="dc463f71-b30c-4ab2-9473-d307f9d35888">2013-04-25T07:00:00+00:00</Date1>
    <IsDocumentOrder xmlns="dc463f71-b30c-4ab2-9473-d307f9d35888" xsi:nil="true"/>
    <IsHighlyConfidential xmlns="dc463f71-b30c-4ab2-9473-d307f9d35888">false</IsHighlyConfidential>
    <CaseCompanyNames xmlns="dc463f71-b30c-4ab2-9473-d307f9d35888">Puget Sound Energy</CaseCompanyNames>
    <DocketNumber xmlns="dc463f71-b30c-4ab2-9473-d307f9d35888">130617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07C83C83ECB19D4DB5F4F888CFD68042" ma:contentTypeVersion="135" ma:contentTypeDescription="" ma:contentTypeScope="" ma:versionID="f9a628cbf326db48f4ee322a25a2e0e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7457A92-DD9E-4833-B6AC-B9481C7D3E7D}"/>
</file>

<file path=customXml/itemProps2.xml><?xml version="1.0" encoding="utf-8"?>
<ds:datastoreItem xmlns:ds="http://schemas.openxmlformats.org/officeDocument/2006/customXml" ds:itemID="{16DA6567-F84B-4F35-B917-2DC868567962}"/>
</file>

<file path=customXml/itemProps3.xml><?xml version="1.0" encoding="utf-8"?>
<ds:datastoreItem xmlns:ds="http://schemas.openxmlformats.org/officeDocument/2006/customXml" ds:itemID="{F241BFD0-0EF1-45F2-9B66-A40E55001AC4}"/>
</file>

<file path=customXml/itemProps4.xml><?xml version="1.0" encoding="utf-8"?>
<ds:datastoreItem xmlns:ds="http://schemas.openxmlformats.org/officeDocument/2006/customXml" ds:itemID="{4EC4A1F1-87FA-4E7E-98DE-1CD43B0D331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JAP-3 p1 Rate Spread</vt:lpstr>
      <vt:lpstr>JAP-3 p2 Proforma Proposed  Rev</vt:lpstr>
      <vt:lpstr>JAP-3 p3-5 Street Light Rates</vt:lpstr>
      <vt:lpstr>JAP-3 p. 6 Typical Res</vt:lpstr>
      <vt:lpstr>'JAP-3 p. 6 Typical Res'!Print_Area</vt:lpstr>
      <vt:lpstr>'JAP-3 p1 Rate Spread'!Print_Area</vt:lpstr>
      <vt:lpstr>'JAP-3 p2 Proforma Proposed  Rev'!Print_Area</vt:lpstr>
      <vt:lpstr>'JAP-3 p3-5 Street Light Rates'!Print_Area</vt:lpstr>
      <vt:lpstr>'JAP-3 p3-5 Street Light Rates'!Print_Titles</vt:lpstr>
    </vt:vector>
  </TitlesOfParts>
  <Company>Puget Sound Energy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Pam Rasanen</dc:creator>
  <cp:lastModifiedBy>Pam Rasanen</cp:lastModifiedBy>
  <cp:lastPrinted>2013-04-19T16:10:36Z</cp:lastPrinted>
  <dcterms:created xsi:type="dcterms:W3CDTF">2013-04-10T18:21:17Z</dcterms:created>
  <dcterms:modified xsi:type="dcterms:W3CDTF">2013-04-19T16:13:28Z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0x0101006E56B4D1795A2E4DB2F0B01679ED314A0007C83C83ECB19D4DB5F4F888CFD68042</vt:lpwstr>
  </property>
  <property fmtid="{D5CDD505-2E9C-101B-9397-08002B2CF9AE}" pid="3" name="_docset_NoMedatataSyncRequired">
    <vt:lpwstr>False</vt:lpwstr>
  </property>
</Properties>
</file>