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kuzmj\Desktop\CU4\"/>
    </mc:Choice>
  </mc:AlternateContent>
  <xr:revisionPtr revIDLastSave="0" documentId="13_ncr:1_{B9EF5F15-E6C0-4748-B6FB-4AE4C5863DB7}" xr6:coauthVersionLast="41" xr6:coauthVersionMax="41" xr10:uidLastSave="{00000000-0000-0000-0000-000000000000}"/>
  <bookViews>
    <workbookView xWindow="-108" yWindow="-108" windowWidth="23256" windowHeight="12576" tabRatio="827" xr2:uid="{00000000-000D-0000-FFFF-FFFF00000000}"/>
  </bookViews>
  <sheets>
    <sheet name="NPV savings comparison" sheetId="27" r:id="rId1"/>
    <sheet name="5-year Comparison" sheetId="2" r:id="rId2"/>
    <sheet name="Continuing Operations" sheetId="20" r:id="rId3"/>
    <sheet name="No Hedge" sheetId="29" r:id="rId4"/>
    <sheet name="Hedge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hidden="1">#REF!</definedName>
    <definedName name="__123Graph_BCOAL" hidden="1">#N/A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hidden="1">[5]ConsolidatingPL!#REF!</definedName>
    <definedName name="__123Graph_XCAPACITY" hidden="1">#REF!</definedName>
    <definedName name="__123Graph_XCOAL" hidden="1">#N/A</definedName>
    <definedName name="__Apr04">[2]BS!$U$7:$U$3582</definedName>
    <definedName name="__APW_RESTORE_DATA0__" hidden="1">#REF!,#REF!,#REF!,#REF!,#REF!,#REF!,#REF!,#REF!,#REF!,#REF!,#REF!,#REF!,#REF!,#REF!,#REF!,#REF!,#REF!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hidden="1">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hidden="1">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hidden="1">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hidden="1">#REF!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.18">#REF!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>#REF!</definedName>
    <definedName name="_3B">#REF!</definedName>
    <definedName name="_3Summary">#REF!</definedName>
    <definedName name="_4.01">#REF!</definedName>
    <definedName name="_4.02">#REF!</definedName>
    <definedName name="_4__123Graph_BCHART_3" hidden="1">#REF!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hidden="1">#REF!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Apr04">[2]BS!$U$7:$U$3582</definedName>
    <definedName name="_ASD2" localSheetId="2">#REF!</definedName>
    <definedName name="_ASD2">#REF!</definedName>
    <definedName name="_Aug04">[2]BS!$Y$7:$Y$3582</definedName>
    <definedName name="_bdm.00260C3E5F6F490DA28BFD501E10DBAC.edm" hidden="1">#REF!</definedName>
    <definedName name="_bdm.0063D0E3E6784061999B70FB13BF223F.edm" hidden="1">#REF!</definedName>
    <definedName name="_bdm.006F6709F5404D41A00B25E70CE32714.edm" hidden="1">#REF!</definedName>
    <definedName name="_bdm.008C11CFD2F440D28B4EF63DC2E56C39.edm" hidden="1">#REF!</definedName>
    <definedName name="_bdm.009A9DEA676145BD862FDA1D65FC9A40.edm" hidden="1">#REF!</definedName>
    <definedName name="_bdm.00D21114995C4B99A248871237AF09A8.edm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hidden="1">#REF!</definedName>
    <definedName name="_bdm.0172EACCAFF3476381F66A9054FC8FF0.edm" hidden="1">#REF!</definedName>
    <definedName name="_bdm.01BD33AB571D4AD69FD1E668B64F2348.edm" hidden="1">#REF!</definedName>
    <definedName name="_bdm.01CDDB2CA19311D6B66800034790925F.edm" hidden="1">#REF!</definedName>
    <definedName name="_bdm.023180351D5A410DBD61F35464B9A437.edm" hidden="1">#REF!</definedName>
    <definedName name="_bdm.0263FFE07B2C47479B6201F54A73D71E.edm" hidden="1">#REF!</definedName>
    <definedName name="_bdm.0320BAD3D85140FE8EBCAE95DBC51D5F.edm" hidden="1">#REF!</definedName>
    <definedName name="_bdm.0343E72FB0774080AD8EE0B483AEB033.edm" hidden="1">#REF!</definedName>
    <definedName name="_bdm.037E397EF8E6450FB397FBA3CC697246.edm" hidden="1">#REF!</definedName>
    <definedName name="_bdm.0432037B233842AB831AAA10EBD3D0D9.edm" hidden="1">#REF!</definedName>
    <definedName name="_bdm.04F2C226301047039BA32DACA0BF5807.edm" hidden="1">#REF!</definedName>
    <definedName name="_bdm.0552AA9F46E542FA94610089CA44A090.edm" hidden="1">#REF!</definedName>
    <definedName name="_bdm.0588BFFEA76345CF9F55DA8814E13718.edm" hidden="1">#REF!</definedName>
    <definedName name="_bdm.05C8B953E8704E3998214914A738B9FB.edm" hidden="1">#REF!</definedName>
    <definedName name="_bdm.0620119744844C0A8FADEE68ECA75BCB.edm" hidden="1">#REF!</definedName>
    <definedName name="_bdm.0626B29C0C89477B93E42E4FC7E0B90D.edm" hidden="1">#REF!</definedName>
    <definedName name="_bdm.067C12462658446B99780C4B463A4BD4.edm" hidden="1">#REF!</definedName>
    <definedName name="_bdm.0736E92983E14D1C8DAD4AC8A8869C9D.edm" hidden="1">#REF!</definedName>
    <definedName name="_bdm.07372C709AB14DD6912B60AA09EC3E0B.edm" hidden="1">#REF!</definedName>
    <definedName name="_bdm.073CCC9150A7440FBF038A92C123411E.edm" hidden="1">#REF!</definedName>
    <definedName name="_bdm.07639B17B2F34BCA89C092F506BF49BB.edm" hidden="1">#REF!</definedName>
    <definedName name="_bdm.078899DF30CC4FBFA15CEDFE45B30029.edm" hidden="1">#REF!</definedName>
    <definedName name="_bdm.07E4996270B94AAD92E0E3A6D58D5FC6.edm" hidden="1">#REF!</definedName>
    <definedName name="_bdm.08286CB801B5425CAE3FCA3BAD7D72A0.edm" hidden="1">#REF!</definedName>
    <definedName name="_bdm.084A1AD5AFB74BC99D3A4365CECED254.edm" hidden="1">#REF!</definedName>
    <definedName name="_bdm.08AAB02A8688409CAC655578F76EB0B8.edm" hidden="1">#REF!</definedName>
    <definedName name="_bdm.08AF500A59084269BFDC9DB599AFD6E6.edm" hidden="1">#REF!</definedName>
    <definedName name="_bdm.08C2B30F425E492EB733D20661A9AD6E.edm" hidden="1">#REF!</definedName>
    <definedName name="_bdm.08F667E1205F41FB8F7DBBDBA6944734.edm" hidden="1">#REF!</definedName>
    <definedName name="_bdm.08FDC49BD2FA4F879FB326123BE7B9AB.edm" hidden="1">#REF!</definedName>
    <definedName name="_bdm.091D4737BF064580A9146CD28C87EECF.edm" hidden="1">#REF!</definedName>
    <definedName name="_bdm.096FCD9ED8554287B57E36249BC7F2A7.edm" hidden="1">#REF!</definedName>
    <definedName name="_bdm.09B58ECFEC4F4F8CA00BA86BA2F519BF.edm" hidden="1">#REF!</definedName>
    <definedName name="_bdm.0A2BA55257964AF7A403B64181E13C92.edm" hidden="1">#REF!</definedName>
    <definedName name="_bdm.0A3207018DC241ED990CD02342BB8527.edm" hidden="1">#REF!</definedName>
    <definedName name="_bdm.0A4AE2A642FD48589109474128CD23C1.edm" hidden="1">#REF!</definedName>
    <definedName name="_bdm.0A69A88081124EEF91B24B437BD85633.edm" hidden="1">#REF!</definedName>
    <definedName name="_bdm.0AF05D27482F406D942C761F0F5A41EE.edm" hidden="1">#REF!</definedName>
    <definedName name="_bdm.0B48BF35B08F4060951B6C0404074CEA.edm" hidden="1">#REF!</definedName>
    <definedName name="_bdm.0b4baad834874ad29899c3869743a005.edm" hidden="1">#REF!</definedName>
    <definedName name="_bdm.0BAC360C0AA241DDA4CC976D40BC5648.edm" hidden="1">#REF!</definedName>
    <definedName name="_bdm.0BF73A95DE0644B094D6AC1D90AF5B0C.edm" hidden="1">#REF!</definedName>
    <definedName name="_bdm.0C0DA957FCE9458B82C1361254B1FF9B.edm" hidden="1">#REF!</definedName>
    <definedName name="_bdm.0C84006A907A4A97BC33F11BABA5C59E.edm" hidden="1">#REF!</definedName>
    <definedName name="_bdm.0CA48AE7689142EABAC119A31703BC86.edm" hidden="1">#REF!</definedName>
    <definedName name="_bdm.0CA5396FCE6248B28592E49A4696EA01.edm" hidden="1">#REF!</definedName>
    <definedName name="_bdm.0CA70859BBBC4783890475C0EA2C57BE.edm" hidden="1">#REF!</definedName>
    <definedName name="_bdm.0CC4646A4EA94FBABC053656FA78EA7F.edm" hidden="1">#REF!</definedName>
    <definedName name="_bdm.0D7A1F6469CB43B891B8137A3198B5CD.edm" hidden="1">#REF!</definedName>
    <definedName name="_bdm.0DB1B75C93634A3E942148740345D7B7.edm" hidden="1">#REF!</definedName>
    <definedName name="_bdm.0DD96ECA1974479B8BB06584DC69080D.edm" hidden="1">#REF!</definedName>
    <definedName name="_bdm.0E5AA687CEC94E5F8DACD288775F0BC9.edm" hidden="1">#REF!</definedName>
    <definedName name="_bdm.0EB6989DE071483BA19FE1B691DB4355.edm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hidden="1">#REF!</definedName>
    <definedName name="_bdm.0F7DF174684442C1BA66DC7050CA1142.edm" hidden="1">#REF!</definedName>
    <definedName name="_bdm.0FB8AA065507435FB4D8C1BA36D66C29.edm" hidden="1">#REF!</definedName>
    <definedName name="_bdm.0FE9171E4D0849FDA12CD07B85F74F81.edm" hidden="1">#REF!</definedName>
    <definedName name="_bdm.1079B7A27C9B4591B11964DC1EF32825.edm" hidden="1">#REF!</definedName>
    <definedName name="_bdm.107CCC04BFFA48A69DA4473743E08074.edm" hidden="1">#REF!</definedName>
    <definedName name="_bdm.10A62F213D084E07BD25CFF9E11AF7B1.edm" hidden="1">#REF!</definedName>
    <definedName name="_bdm.11720ACEAFFD4DE09A7223349FC1B4C9.edm" hidden="1">#REF!</definedName>
    <definedName name="_bdm.119F98505B5345658078DA83A6E64265.edm" hidden="1">#REF!</definedName>
    <definedName name="_bdm.122D85C99B6A40178DB5A4509FDDDE1F.edm" hidden="1">#REF!</definedName>
    <definedName name="_bdm.125E61A3307B4352A62D2D6E1EFA03E5.edm" hidden="1">#REF!</definedName>
    <definedName name="_bdm.12B08C9DAB2F4D10B9750B8528A4C320.edm" hidden="1">#REF!</definedName>
    <definedName name="_bdm.12F7EFEADB5D45B0AF0FB511666A06A6.edm" hidden="1">#REF!</definedName>
    <definedName name="_bdm.132C37CB4C8D4EC6BADD71AA1E1D1EB7.edm" hidden="1">#REF!</definedName>
    <definedName name="_bdm.134B0924F5A24B9A85B4DFEEFBA7A779.edm" hidden="1">#REF!</definedName>
    <definedName name="_bdm.136AB41E962849BA927C0B6B8ED5EFB4.edm" hidden="1">#REF!</definedName>
    <definedName name="_bdm.138E2B644FB246FBB26D7EE113443E8E.edm" hidden="1">#REF!</definedName>
    <definedName name="_bdm.13D319E3250348978E9AAAA7365B2A0D.edm" hidden="1">#REF!</definedName>
    <definedName name="_bdm.1417F4E67DB7455ABAE9A8B9969DA24B.edm" hidden="1">#REF!</definedName>
    <definedName name="_bdm.14437FFD167041EA96B1BC99C1DCA150.edm" hidden="1">#REF!</definedName>
    <definedName name="_bdm.146FA3ED33F74F4AACD4C104BCDC8268.edm" hidden="1">#REF!</definedName>
    <definedName name="_bdm.149B67536C5F410EA49867AFDA77AB45.edm" hidden="1">#REF!</definedName>
    <definedName name="_bdm.14A2652EA25648A6AA8A0BCB3DA72109.edm" hidden="1">#REF!</definedName>
    <definedName name="_bdm.15143B885B34423A90202145DA378011.edm" hidden="1">#REF!</definedName>
    <definedName name="_bdm.15358D96D014487799C5EA1709F3D166.edm" hidden="1">#REF!</definedName>
    <definedName name="_bdm.156EC6D959BB46CB85B57FBF562FC8F6.edm" hidden="1">#REF!</definedName>
    <definedName name="_bdm.159102ECDAE542EC88C0BD06967773B5.edm" hidden="1">#REF!</definedName>
    <definedName name="_bdm.160012FFD15E4396AE5694023724FBF9.edm" hidden="1">#REF!</definedName>
    <definedName name="_bdm.1611DD19BDC4467DB68F70538A7E5F18.edm" hidden="1">#REF!</definedName>
    <definedName name="_bdm.16F0FCE8A950487DAE06F958DD11CEDB.edm" hidden="1">#REF!</definedName>
    <definedName name="_bdm.16FBCDB4B98E4E36AE37E4A6D1944E6B.edm" hidden="1">#REF!</definedName>
    <definedName name="_bdm.172CB3F8410A47AEB0CC8E1F0A4DD4B3.edm" hidden="1">#REF!</definedName>
    <definedName name="_bdm.17C6300097834D078911DE170A29BDB5.edm" hidden="1">#REF!</definedName>
    <definedName name="_bdm.180AB7F24F7744E78A52144289181BC3.edm" hidden="1">#REF!</definedName>
    <definedName name="_bdm.18A8D99F01ED46E0ACA73C01FC2E48EC.edm" hidden="1">#REF!</definedName>
    <definedName name="_bdm.18BBABD6D1B1447F8915C6D05828B070.edm" hidden="1">#REF!</definedName>
    <definedName name="_bdm.1917CE7E3DC749B5B7493C1D5C78BA49.edm" hidden="1">#REF!</definedName>
    <definedName name="_bdm.194BC8A66C6B4CD78D3A1D6EB90F3813.edm" hidden="1">#REF!</definedName>
    <definedName name="_bdm.19B2611C31A343CBAE090313BBA85235.edm" hidden="1">#REF!</definedName>
    <definedName name="_bdm.19CA7599C9A2427386A96E79CBDEA57A.edm" hidden="1">#REF!</definedName>
    <definedName name="_bdm.1A2F4BDC18754CC89278C3DB9C02231B.edm" hidden="1">#REF!</definedName>
    <definedName name="_bdm.1A329A56256D4397B6BAFC7D8BA1639E.edm" hidden="1">#REF!</definedName>
    <definedName name="_bdm.1A7466D527C94C17BEA9D7B3E103325C.edm" hidden="1">#REF!</definedName>
    <definedName name="_bdm.1AD277AAB3C84568AADF60C84073A099.edm" hidden="1">#REF!</definedName>
    <definedName name="_bdm.1BC087DBA38D482E95C60055C4B048EB.edm" hidden="1">#REF!</definedName>
    <definedName name="_bdm.1C00172FB95C48F3B49D0A978B4CFFA2.edm" hidden="1">#REF!</definedName>
    <definedName name="_bdm.1CA38E89B2E446499B417D4BF2A4A825.edm" hidden="1">#REF!</definedName>
    <definedName name="_bdm.1CA883E43B4B43FC8E51C74776CEB35E.edm" hidden="1">#REF!</definedName>
    <definedName name="_bdm.1D178C13755E45199441001D6434BCC8.edm" hidden="1">#REF!</definedName>
    <definedName name="_bdm.1D1C526AED3611D69518000347933D20.edm" hidden="1">#REF!</definedName>
    <definedName name="_bdm.1D1F39CCCCDE41A78E0206B99CFB3B6A.edm" hidden="1">#REF!</definedName>
    <definedName name="_bdm.1DB4C3ACFE2E4533A55054D8D9B2355D.edm" hidden="1">#REF!</definedName>
    <definedName name="_bdm.1E473818937D4593883CB83A720A8A9D.edm" hidden="1">#REF!</definedName>
    <definedName name="_bdm.1E64A0A1325F4D1A8A19EA37F1F26598.edm" hidden="1">#REF!</definedName>
    <definedName name="_bdm.1F251AC17B14442BABF91FFC815B69BB.edm" hidden="1">#REF!</definedName>
    <definedName name="_bdm.1FB6183D8AD44865BA1468A53C1096F2.edm" hidden="1">#REF!</definedName>
    <definedName name="_bdm.208A1C79D87C4EDA9593B05355414B62.edm" hidden="1">#REF!</definedName>
    <definedName name="_bdm.20C72310ACC74CA782D9FF3140D1B7B6.edm" hidden="1">#REF!</definedName>
    <definedName name="_bdm.21199B26F708425AAE95B99F54EA7ECE.edm" hidden="1">#REF!</definedName>
    <definedName name="_bdm.215BFAEF41B045ECBDA41B0A8E09D10A.edm" hidden="1">#REF!</definedName>
    <definedName name="_bdm.219841450BF1410297CA1236F67C3FB5.edm" hidden="1">#REF!</definedName>
    <definedName name="_bdm.219B303C69134A259AC4A0B0D4930A81.edm" hidden="1">#REF!</definedName>
    <definedName name="_bdm.222424B7519341B989BAA4E0C3D4A5B2.edm" hidden="1">#REF!</definedName>
    <definedName name="_bdm.225C66FE9188436CAABE6061B630613C.edm" hidden="1">#REF!</definedName>
    <definedName name="_bdm.23326F63929A4BA581F1E57AFB9E3000.edm" hidden="1">#REF!</definedName>
    <definedName name="_bdm.23C43B80EF9C4DD1A2C2968CCB6B072A.edm" hidden="1">#REF!</definedName>
    <definedName name="_bdm.23F9F06C9F2F4CD49374568E7598786C.edm" hidden="1">#REF!</definedName>
    <definedName name="_bdm.24B4FAB4472D46608C9C88C0794A329A.edm" hidden="1">#REF!</definedName>
    <definedName name="_bdm.252DCABD0467495195D365526E901B75.edm" hidden="1">#REF!</definedName>
    <definedName name="_bdm.25A2C50ADCF547278950AE2FF4573687.edm" hidden="1">#REF!</definedName>
    <definedName name="_bdm.25BF65335EAA47919BE78CEC7E3C8085.edm" hidden="1">#REF!</definedName>
    <definedName name="_bdm.25D1747D2492470799E2B5DA6CF80E12.edm" hidden="1">#REF!</definedName>
    <definedName name="_bdm.25E2A6287C3C41F29E3D71D0431982A6.edm" hidden="1">#REF!</definedName>
    <definedName name="_bdm.2645390BC3CC4FAE8555D4239D92996F.edm" hidden="1">#REF!</definedName>
    <definedName name="_bdm.26677444D8B64D8DB08FEBD2E8C62F37.edm" hidden="1">#REF!</definedName>
    <definedName name="_bdm.26A69F730D8B404DAB084EB414079ADA.edm" hidden="1">#REF!</definedName>
    <definedName name="_bdm.26C9242361F54331BA6C1DA076413EFE.edm" hidden="1">#REF!</definedName>
    <definedName name="_bdm.26CAC359E4C84A1482407CBB06B37350.edm" hidden="1">#REF!</definedName>
    <definedName name="_bdm.2718CF5FD22F460780B5EFE485046064.edm" hidden="1">#REF!</definedName>
    <definedName name="_bdm.274C3C54BBEE49D6B6412BBE1DA43762.edm" hidden="1">#REF!</definedName>
    <definedName name="_bdm.275148C0F97C41DE9BBD182BFB754B37.edm" hidden="1">#REF!</definedName>
    <definedName name="_bdm.27873F8CCD2E4F9A83BB7C49638DC98B.edm" hidden="1">#REF!</definedName>
    <definedName name="_bdm.28397264EB0C4A798B4AE0FD2ADD88AA.edm" hidden="1">#REF!</definedName>
    <definedName name="_bdm.28C241B87F164EC0BC8AAD9EF00E613B.edm" hidden="1">#REF!</definedName>
    <definedName name="_bdm.28E060BBA1834370A4B89B0D0C1496CE.edm" hidden="1">#REF!</definedName>
    <definedName name="_bdm.28FC79A0C62A47F0826CCD2BFB4DA2B0.edm" hidden="1">#REF!</definedName>
    <definedName name="_bdm.297069677D044BD0AAA84E24781B2C67.edm" hidden="1">#REF!</definedName>
    <definedName name="_bdm.29AC649EAEFF49FDABFCF47AD46978FC.edm" hidden="1">#REF!</definedName>
    <definedName name="_bdm.2A3A2BA047594BC6BCDE95DB94B10FA3.edm" hidden="1">#REF!</definedName>
    <definedName name="_bdm.2A8D7C200141405FA30E7D7F40F18ADA.edm" hidden="1">#REF!</definedName>
    <definedName name="_bdm.2A953FE65FC447AD9C2834BE0DF73BA9.edm" hidden="1">#REF!</definedName>
    <definedName name="_bdm.2AA324D655394A089E68D040C2E0063C.edm" hidden="1">#REF!</definedName>
    <definedName name="_bdm.2AAA13AF59E6470C90591CCD3B25EE91.edm" hidden="1">#REF!</definedName>
    <definedName name="_bdm.2C2FB3146ECE48248FBA2AA479B65830.edm" hidden="1">#REF!</definedName>
    <definedName name="_bdm.2C5E3089012044BD9A82C88F1E0F342B.edm" hidden="1">#REF!</definedName>
    <definedName name="_bdm.2C7A25C8A96F4D53B45FD7DC38EEFEC2.edm" hidden="1">#REF!</definedName>
    <definedName name="_bdm.2CA230607C1446ECB03BE9E730FF532F.edm" hidden="1">#REF!</definedName>
    <definedName name="_bdm.2CD1CA7CC9684AB0AD24CA1B3CDEF6D1.edm" hidden="1">#REF!</definedName>
    <definedName name="_bdm.2D29FE3BD2354AC6AAD6157D90D3D3B9.edm" hidden="1">#REF!</definedName>
    <definedName name="_bdm.2DA89D947F4249D9AB03ED0248DB700B.edm" hidden="1">#REF!</definedName>
    <definedName name="_bdm.2E261A2AF82F4C09843FE52C3BA155D5.edm" hidden="1">#REF!</definedName>
    <definedName name="_bdm.2E429001DB0C4F819F297EE5AD3B1011.edm" hidden="1">#REF!</definedName>
    <definedName name="_bdm.2E4AB55B0E2A48F58F8F1CA264F84BF1.edm" hidden="1">#REF!</definedName>
    <definedName name="_bdm.2E89540F61464A158A95076463F5C54A.edm" hidden="1">#REF!</definedName>
    <definedName name="_bdm.2EB5EFA7AE6343BCA2A7C7102FB63D5A.edm" hidden="1">#REF!</definedName>
    <definedName name="_bdm.2F93DA4B2C5B4F7C979AFC71AA52A50B.edm" hidden="1">#REF!</definedName>
    <definedName name="_bdm.2F98934FA2D54485B28D8EB110F40B09.edm" hidden="1">#REF!</definedName>
    <definedName name="_bdm.2FEBEC2E00404D6BB025CE91E285E6D2.edm" hidden="1">#REF!</definedName>
    <definedName name="_bdm.30059547B0EC4B79B17A8E3272104BCA.edm" hidden="1">#REF!</definedName>
    <definedName name="_bdm.30069F868EB5412CBD9D80F2B0F2C8A4.edm" hidden="1">#REF!</definedName>
    <definedName name="_bdm.304186AE46DD460A82BD1A1B7F6B6849.edm" hidden="1">#REF!</definedName>
    <definedName name="_bdm.30558AFBBFA5496E8098D80CE63E394B.edm" hidden="1">#REF!</definedName>
    <definedName name="_bdm.306BF8AC5F344EEEBE5FBD936F427F3B.edm" hidden="1">#REF!</definedName>
    <definedName name="_bdm.3131E7006DCF4D76A045E8F7B8435741.edm" hidden="1">#REF!</definedName>
    <definedName name="_bdm.31393D64AFB24008B2A179E1FBFB0FC7.edm" hidden="1">#REF!</definedName>
    <definedName name="_bdm.31414455130E45108D662081EDF9336E.edm" hidden="1">#REF!</definedName>
    <definedName name="_bdm.320D9F28A7DE4CAB83997E512FF6E1DB.edm" hidden="1">#REF!</definedName>
    <definedName name="_bdm.321A01F4F61D4D4F80326FAC7429E2F3.edm" hidden="1">#REF!</definedName>
    <definedName name="_bdm.3266E436BEDF47D18DB34FE070CBDEA6.edm" hidden="1">#REF!</definedName>
    <definedName name="_bdm.326F9CCED7904B36B084AE74334B9760.edm" hidden="1">#REF!</definedName>
    <definedName name="_bdm.326FEBE8D91646C5B377664135A2B7E5.edm" hidden="1">#REF!</definedName>
    <definedName name="_bdm.32938d6951904280b248fa88b60fb9a0.edm" hidden="1">#REF!</definedName>
    <definedName name="_bdm.32B87B6BC5C34483A565A904768966AC.edm" hidden="1">#REF!</definedName>
    <definedName name="_bdm.3334E08008754022BB837BCC3547165B.edm" hidden="1">#REF!</definedName>
    <definedName name="_bdm.334326599F0444C8B855609527C6887D.edm" hidden="1">#REF!</definedName>
    <definedName name="_bdm.336156A542A0421898AF05F5D9C5942F.edm" hidden="1">#REF!</definedName>
    <definedName name="_bdm.33DF567CC3CB4997B376D98824E57442.edm" hidden="1">#REF!</definedName>
    <definedName name="_bdm.344681746ACC47FD88FB0130EBE41AC9.edm" hidden="1">#REF!</definedName>
    <definedName name="_bdm.34F8BD33BB284FE4983CEB51BCFE4751.edm" hidden="1">#REF!</definedName>
    <definedName name="_bdm.35603E103ADD4EBBBB3841BCF7BEAE55.edm" hidden="1">#REF!</definedName>
    <definedName name="_bdm.359CA3F029804240A347125F9B39FF3E.edm" hidden="1">#REF!</definedName>
    <definedName name="_bdm.35DDE3442C054C5C8E4B8E9CFEB8A6EA.edm" hidden="1">#REF!</definedName>
    <definedName name="_bdm.35F5156E4B1C4C8E8AF93A15439E60CB.edm" hidden="1">#REF!</definedName>
    <definedName name="_bdm.36CA04BCFA9841F4AED4C43D0905542A.edm" hidden="1">#REF!</definedName>
    <definedName name="_bdm.3736CB47ABC24269AF8E6688E6DAE3F8.edm" hidden="1">#REF!</definedName>
    <definedName name="_bdm.3751E6711C5D417AA0FFB950381364E9.edm" hidden="1">#REF!</definedName>
    <definedName name="_bdm.37B5517E982F4E6B806F95BB2E5DC387.edm" hidden="1">#REF!</definedName>
    <definedName name="_bdm.37BB86E22CC44A6D9BC254C47ED06323.edm" hidden="1">#REF!</definedName>
    <definedName name="_bdm.37CC684AFAF04B2589665EDE28D8EB61.edm" hidden="1">#REF!</definedName>
    <definedName name="_bdm.38460BE1735D4E78BF8AC8F3B1118D77.edm" hidden="1">#REF!</definedName>
    <definedName name="_bdm.392F99A269F64EE6A2B846601BBD2E82.edm" hidden="1">#REF!</definedName>
    <definedName name="_bdm.399D1C70A34D40AEB308F5FB9E4B1708.edm" hidden="1">#REF!</definedName>
    <definedName name="_bdm.39D345F06916462ABB69740975D64E61.edm" hidden="1">#REF!</definedName>
    <definedName name="_bdm.39FC01C394354119B885FBE6F22C98CC.edm" hidden="1">#REF!</definedName>
    <definedName name="_bdm.3AE472BF6BA740C6AFF293F9044BAC08.edm" hidden="1">#REF!</definedName>
    <definedName name="_bdm.3B72B65F3D2A42749A609ECEE568D39C.edm" hidden="1">#REF!</definedName>
    <definedName name="_bdm.3BA71FB1494D49DEA423BD8EF144954A.edm" hidden="1">#REF!</definedName>
    <definedName name="_bdm.3BC7DC127D2C447896EB2EF0270DE5B9.edm" hidden="1">#REF!</definedName>
    <definedName name="_bdm.3BCAE1795691464E9939CECFDE7F610A.edm" hidden="1">#REF!</definedName>
    <definedName name="_bdm.3C5CE2CBB70A4FEAAA3B19BC18C72C3D.edm" hidden="1">#REF!</definedName>
    <definedName name="_bdm.3C69E85E55C14BFCA152E461AEEC4ECC.edm" hidden="1">#REF!</definedName>
    <definedName name="_bdm.3C9E148232154273947735321B54A395.edm" hidden="1">#REF!</definedName>
    <definedName name="_bdm.3D055CE51DE643D4B8F1F394A283C2A4.edm" hidden="1">#REF!</definedName>
    <definedName name="_bdm.3D17C68A60264004A035CBEC65D423BC.edm" hidden="1">#REF!</definedName>
    <definedName name="_bdm.3D3D65FA519B40008C25A39E902B40A9.edm" hidden="1">#REF!</definedName>
    <definedName name="_bdm.3D6EC43437F54528B6C93B1061888C02.edm" hidden="1">#REF!</definedName>
    <definedName name="_bdm.3D91EDE82514454FACFEB67F7CF62BD3.edm" hidden="1">#REF!</definedName>
    <definedName name="_bdm.3E3D0FF2DC4F4AC88D02AD381B38AEF2.edm" hidden="1">#REF!</definedName>
    <definedName name="_bdm.3E602D54E65E4B3CAA8446DE88B952CF.edm" hidden="1">#REF!</definedName>
    <definedName name="_bdm.3EDB8BE106244DDC89848CFDB9F31AE7.edm" hidden="1">#REF!</definedName>
    <definedName name="_bdm.3F12EED3155E49CAA168E14347615E44.edm" hidden="1">#REF!</definedName>
    <definedName name="_bdm.3F48DCFD85784C22821393724FAFDFCF.edm" hidden="1">#REF!</definedName>
    <definedName name="_bdm.3FDBE005CE3E40DA99BF3A1ABD3890BD.edm" hidden="1">#REF!</definedName>
    <definedName name="_bdm.400A4EF337084AD3B0F6C9CA85C383A4.edm" hidden="1">#REF!</definedName>
    <definedName name="_bdm.402CFD5F0E5B4736A128B3318F50C660.edm" hidden="1">#REF!</definedName>
    <definedName name="_bdm.4047D96637E24A3F97E85D510DFA62A9.edm" hidden="1">#REF!</definedName>
    <definedName name="_bdm.404D677F20C64349B3787F5B98B60066.edm" hidden="1">#REF!</definedName>
    <definedName name="_bdm.408B1F9FD9B948709D206611E0126161.edm" hidden="1">#REF!</definedName>
    <definedName name="_bdm.40946B3E4F8B45AA86B1690108246C6A.edm" hidden="1">#REF!</definedName>
    <definedName name="_bdm.409F6A64419843C3B9B9888F7015F06D.edm" hidden="1">#REF!</definedName>
    <definedName name="_bdm.40DA3599DABE4F0B9E6AEEC95B11FC2A.edm" hidden="1">#REF!</definedName>
    <definedName name="_bdm.40F9DF42BF68422D8EE192AE2AE99ED9.edm" hidden="1">#REF!</definedName>
    <definedName name="_bdm.4129851B33C948DE94F38838EDA9A703.edm" hidden="1">#REF!</definedName>
    <definedName name="_bdm.4191858A55624CC0957748D5E4AB83B0.edm" hidden="1">#REF!</definedName>
    <definedName name="_bdm.41BEBC277DD34371A7F5020E3F3B2A78.edm" hidden="1">#REF!</definedName>
    <definedName name="_bdm.41C0C21023A742118841D257D3154C2E.edm" hidden="1">#REF!</definedName>
    <definedName name="_bdm.430BEF2598BA48AB84CE5EE3B57938F8.edm" hidden="1">#REF!</definedName>
    <definedName name="_bdm.439403AFB13340BBBA79E6F6AF5ED453.edm" hidden="1">#REF!</definedName>
    <definedName name="_bdm.43E579D6EB2D42A48BE82C472B673C2D.edm" hidden="1">#REF!</definedName>
    <definedName name="_bdm.43F1FBC296F54982BEFE41327677C9D6.edm" hidden="1">#REF!</definedName>
    <definedName name="_bdm.4416B19B27EA4DBBA770582209B8CF39.edm" hidden="1">#REF!</definedName>
    <definedName name="_bdm.4440C23A4D7641C1A88BD06E89DED578.edm" hidden="1">#REF!</definedName>
    <definedName name="_bdm.444F670996AA4FC9BB03D2D4086BCCE5.edm" hidden="1">#REF!</definedName>
    <definedName name="_bdm.445C879AFBFF43D399D9C26546C0B055.edm" hidden="1">#REF!</definedName>
    <definedName name="_bdm.44B9F95E624240B6A0F1B54847234107.edm" hidden="1">#REF!</definedName>
    <definedName name="_bdm.4513CEA957284013AD0328D5B2977F19.edm" hidden="1">#REF!</definedName>
    <definedName name="_bdm.456AECCF93FB4AC791A2D1C0F42DF7B1.edm" hidden="1">#REF!</definedName>
    <definedName name="_bdm.45AC17837BA44C8BBD0A503CB02FD8EB.edm" hidden="1">#REF!</definedName>
    <definedName name="_bdm.45BD46758D554D1CA89E6332D0AE2FA2.edm" hidden="1">#REF!</definedName>
    <definedName name="_bdm.45C6FC3EF807457D98ADE89711D1DFC6.edm" hidden="1">#REF!</definedName>
    <definedName name="_bdm.4675748EF8E646A4BE388B37DF4E5DDD.edm" hidden="1">#REF!</definedName>
    <definedName name="_bdm.46E064123C124B3FA804F58619A7DC9C.edm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hidden="1">#REF!</definedName>
    <definedName name="_bdm.48B1736060E24386B0EC305FAB97EEB9.edm" hidden="1">#REF!</definedName>
    <definedName name="_bdm.48CA009391E9450D8DDAB38B2CB95704.edm" hidden="1">#REF!</definedName>
    <definedName name="_bdm.48CBADB1EEA64B679E709916F38AA9D5.edm" hidden="1">#REF!</definedName>
    <definedName name="_bdm.48CE2029E1324F2596317BA7C0F35AD8.edm" hidden="1">#REF!</definedName>
    <definedName name="_bdm.49C6089191C04652B29CF690BD16A73D.edm" hidden="1">#REF!</definedName>
    <definedName name="_bdm.4A04656A215647B68BDAD1707B031A2A.edm" hidden="1">#REF!</definedName>
    <definedName name="_bdm.4A33B9AD12AF455E8733C72B0DAA8FDF.edm" hidden="1">#REF!</definedName>
    <definedName name="_bdm.4A45630D157340EDB12D06AFB51D70DE.edm" hidden="1">#REF!</definedName>
    <definedName name="_bdm.4A4647585A2644189998426DC546E0AD.edm" hidden="1">#REF!</definedName>
    <definedName name="_bdm.4ACCA1ED7C1A4CCA941B50A49F490F34.edm" hidden="1">#REF!</definedName>
    <definedName name="_bdm.4B40238EA37F4A16A341668A83FBE154.edm" hidden="1">#REF!</definedName>
    <definedName name="_bdm.4B48793507FD4F218DE5F30F39C4908B.edm" hidden="1">#REF!</definedName>
    <definedName name="_bdm.4B49FAB89CF340ECB3172CF000B14416.edm" hidden="1">#REF!</definedName>
    <definedName name="_bdm.4B4FB2783BC44E8082EBFB02BA34E936.edm" hidden="1">#REF!</definedName>
    <definedName name="_bdm.4B77C271E0A34AA39783CC8280DC280C.edm" hidden="1">#REF!</definedName>
    <definedName name="_bdm.4BA4BBC69E84491BA3AF6C705C77C883.edm" hidden="1">#REF!</definedName>
    <definedName name="_bdm.4C9545ED02C44B83B7C151AEB0170441.edm" hidden="1">#REF!</definedName>
    <definedName name="_bdm.4CEC331910F5409FB3DDB4AAD1F5414A.edm" hidden="1">#REF!</definedName>
    <definedName name="_bdm.4DBE648A02CD464F96033D39E13CC015.edm" hidden="1">#REF!</definedName>
    <definedName name="_bdm.4DBF3CD070E24609BFB07F2E755484CA.edm" hidden="1">#REF!</definedName>
    <definedName name="_bdm.4DF794E16E9B447A8A184E1F2580766B.edm" hidden="1">#REF!</definedName>
    <definedName name="_bdm.4E3C8791333D4D9CA56B147125E8DA07.edm" hidden="1">#REF!</definedName>
    <definedName name="_bdm.4E47BC729D7843B2AB43ABBD335C7116.edm" hidden="1">#REF!</definedName>
    <definedName name="_bdm.4E545D7CAC55404B82130C289DCD311F.edm" hidden="1">#REF!</definedName>
    <definedName name="_bdm.4E9BD2EF31A4456182EE42DE76D00748.edm" hidden="1">#REF!</definedName>
    <definedName name="_bdm.4F134DEB25744015ACAE113DE2928039.edm" hidden="1">#REF!</definedName>
    <definedName name="_bdm.4F23CBDDB2AB4EE6BE09E50BEB58600C.edm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hidden="1">#REF!</definedName>
    <definedName name="_bdm.5036F700BCFD4905A600A875F9696674.edm" hidden="1">#REF!</definedName>
    <definedName name="_bdm.5060C5D82CA44429A71A35BDC6FCEEF4.edm" hidden="1">#REF!</definedName>
    <definedName name="_bdm.5087477C2A304F05BB3C2766381369C1.edm" hidden="1">#REF!</definedName>
    <definedName name="_bdm.50A548217C6542638BEB39DDFC194DCB.edm" hidden="1">#REF!</definedName>
    <definedName name="_bdm.50B2243090094F5799D6517202D8D1BD.edm" hidden="1">#REF!</definedName>
    <definedName name="_bdm.50B6329483B7423EA42B6D9D63D0BBA2.edm" hidden="1">#REF!</definedName>
    <definedName name="_bdm.50C643FE2A004F1188F453C954A7ED50.edm" hidden="1">#REF!</definedName>
    <definedName name="_bdm.5127CF92131949B6BC159A3E80A01D44.edm" hidden="1">#REF!</definedName>
    <definedName name="_bdm.512B115BC02548808EF0A756FE0765DD.edm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hidden="1">#REF!</definedName>
    <definedName name="_bdm.51F2092B1CE34D24B30CEDD0659C92E3.edm" hidden="1">#REF!</definedName>
    <definedName name="_bdm.520F574DCFFF11D6B661000347B6BAD9.edm" hidden="1">#REF!</definedName>
    <definedName name="_bdm.5242301641DC4EEEA00C1808E85421F9.edm" hidden="1">#REF!</definedName>
    <definedName name="_bdm.52CE37642E0C4CD0A4A4C07C146C9B70.edm" hidden="1">#REF!</definedName>
    <definedName name="_bdm.532CFB45DAC74A7F8E3F0E3BA9744703.edm" hidden="1">#REF!</definedName>
    <definedName name="_bdm.544CDFFC17104BA88AACE01B00334AAA.edm" hidden="1">#REF!</definedName>
    <definedName name="_bdm.54556814D1594285B2A3D74B223623CE.edm" hidden="1">#REF!</definedName>
    <definedName name="_bdm.549BA8F3BD57454EB93A617CCDFC2F2A.edm" hidden="1">#REF!</definedName>
    <definedName name="_bdm.554E8BBAA6D34E67947D88BFC48B02FD.edm" hidden="1">#REF!</definedName>
    <definedName name="_bdm.55A9B35EC02242FA825A00BB191A5D07.edm" hidden="1">#REF!</definedName>
    <definedName name="_bdm.55F55CD0BC1840F5B3F0A8DD1A149AB3.edm" hidden="1">#REF!</definedName>
    <definedName name="_bdm.563E0794913B4738935DC4169DFCEDFB.edm" hidden="1">#REF!</definedName>
    <definedName name="_bdm.56499E9F1C134C3E8F97D6A6BB0AAFB8.edm" hidden="1">#REF!</definedName>
    <definedName name="_bdm.5679979EBAB048F4935CA60321368EB4.edm" hidden="1">#REF!</definedName>
    <definedName name="_bdm.56A4C161793A409AB6CF113223A1552C.edm" hidden="1">#REF!</definedName>
    <definedName name="_bdm.578999AF4C48486F80CC1B9E823BECC1.edm" hidden="1">#REF!</definedName>
    <definedName name="_bdm.5890963241484284B8951A0E1CBA46D3.edm" hidden="1">#REF!</definedName>
    <definedName name="_bdm.58A17DDA32784948AB1FDC1895F8BEFF.edm" hidden="1">#REF!</definedName>
    <definedName name="_bdm.58B47B476E8E43239B5D722EB9762F07.edm" hidden="1">#REF!</definedName>
    <definedName name="_bdm.58B71012676C4462B9A4B945EE5C2892.edm" hidden="1">#REF!</definedName>
    <definedName name="_bdm.58C4C67804294BCA8698EE0502EF331C.edm" hidden="1">#REF!</definedName>
    <definedName name="_bdm.58C4D3569802495C97FE1D69555CCA9F.edm" hidden="1">#REF!</definedName>
    <definedName name="_bdm.58F32800F3AA4E7C8EA00BEE28C0CBDD.edm" hidden="1">#REF!</definedName>
    <definedName name="_bdm.5928977C3A1A4B8FA35A09CE3475C052.edm" hidden="1">#REF!</definedName>
    <definedName name="_bdm.598F3F97BB4D48C39C67ACD5EFDAD57B.edm" hidden="1">#REF!</definedName>
    <definedName name="_bdm.5A4D772955DB4350973F31595E9B5AF7.edm" hidden="1">#REF!</definedName>
    <definedName name="_bdm.5A7B1752C5B1466588E47E776BFB4641.edm" hidden="1">#REF!</definedName>
    <definedName name="_bdm.5AD5D2ECC3F74E2EB32FF1F230F8F73F.edm" hidden="1">#REF!</definedName>
    <definedName name="_bdm.5B039E9B4FE646958E5F44F2C7AD8220.edm" hidden="1">#REF!</definedName>
    <definedName name="_bdm.5B8DA30D808C49D6A5D877868BB1B49C.edm" hidden="1">#REF!</definedName>
    <definedName name="_bdm.5BA5340EA2974751BE5924CB46C035A4.edm" hidden="1">#REF!</definedName>
    <definedName name="_bdm.5BD042AE8D5E4FC0BDF4319088901FD6.edm" hidden="1">#REF!</definedName>
    <definedName name="_bdm.5C0624D9EAAC41558F68BB4A4608B1CB.edm" hidden="1">#REF!</definedName>
    <definedName name="_bdm.5C335EA063AF4A948BE1966DC65214DC.edm" hidden="1">#REF!</definedName>
    <definedName name="_bdm.5C43281B160644C9AA47A540349F3AFE.edm" hidden="1">#REF!</definedName>
    <definedName name="_bdm.5D199180742B4B5489B9F8BDD02A4CB3.edm" hidden="1">#REF!</definedName>
    <definedName name="_bdm.5D568EEDB226470FB7782CA1D856F268.edm" hidden="1">#REF!</definedName>
    <definedName name="_bdm.5D5E08503CCC4B86B962AA11BE95B628.edm" hidden="1">#REF!</definedName>
    <definedName name="_bdm.5D66EBF1C7504D6BB8D80C21E6DE3FE0.edm" hidden="1">#REF!</definedName>
    <definedName name="_bdm.5DBCFB0B4C3349ED882E88164CBC364A.edm" hidden="1">#REF!</definedName>
    <definedName name="_bdm.5DD4ED137CBE4419B1E36A5F47201214.edm" hidden="1">#REF!</definedName>
    <definedName name="_bdm.5E0274BFB3504F9A911B5D6C4CE6301C.edm" hidden="1">#REF!</definedName>
    <definedName name="_bdm.5E3A7F65A26248A594EACD4D69B5D7DC.edm" hidden="1">#REF!</definedName>
    <definedName name="_bdm.5EFD5FA90D45477C91B21D63BD7C7037.edm" hidden="1">#REF!</definedName>
    <definedName name="_bdm.5F17BBADCE284BA38B3C88360DF06F9C.edm" hidden="1">#REF!</definedName>
    <definedName name="_bdm.5F217F1060844AD6BB4DE82428E85C2E.edm" hidden="1">#REF!</definedName>
    <definedName name="_bdm.5F79D092BE2E46C787A1EEFEEDA7544E.edm" hidden="1">#REF!</definedName>
    <definedName name="_bdm.5FE57318FA434675801C2AFF54CF6A30.edm" hidden="1">#REF!</definedName>
    <definedName name="_bdm.5FEBC04E508A4A609C61A1948C1F200B.edm" hidden="1">#REF!</definedName>
    <definedName name="_bdm.60130A76DCF34A448DF8CAE9A2D9D0E2.edm" hidden="1">#REF!</definedName>
    <definedName name="_bdm.60F6B36F5216451594A208B6A4B2C487.edm" hidden="1">#REF!</definedName>
    <definedName name="_bdm.612F7A808AB911D6A4210008021EFA83.edm" hidden="1">#REF!</definedName>
    <definedName name="_bdm.615BD2C3219046DAA896058E4BE020AB.edm" hidden="1">#REF!</definedName>
    <definedName name="_bdm.621BF5D65A6740EBBF11FDAB1813D095.edm" hidden="1">#REF!</definedName>
    <definedName name="_bdm.62765F1F57094371A29BE96CDA5ED3BC.edm" hidden="1">#REF!</definedName>
    <definedName name="_bdm.62DD5068E3524B66AE5F5329BBBDD7BB.edm" hidden="1">#REF!</definedName>
    <definedName name="_bdm.6330471FA940427584EA7E546E1EE198.edm" hidden="1">#REF!</definedName>
    <definedName name="_bdm.63520D77080549BDB4FC7DFB1FC3ABE0.edm" hidden="1">#REF!</definedName>
    <definedName name="_bdm.63983E7382244B53877A480BC08E79A6.edm" hidden="1">#REF!</definedName>
    <definedName name="_bdm.6408E225FB5A4315AB14F04E492AF92B.edm" hidden="1">#REF!</definedName>
    <definedName name="_bdm.640E84076EF84B60A336A41379ECD5F0.edm" hidden="1">#REF!</definedName>
    <definedName name="_bdm.6467DAC7513E43ECB5A07442C52AD6C0.edm" hidden="1">#REF!</definedName>
    <definedName name="_bdm.64AD165254324A4F82E6C9D9F21AC590.edm" hidden="1">#REF!</definedName>
    <definedName name="_bdm.64AFC7BCF57D4946933F3F9639B3A9FA.edm" hidden="1">#REF!</definedName>
    <definedName name="_bdm.65589D6C3C1C4EFB9633B0EEA11A20A1.edm" hidden="1">#REF!</definedName>
    <definedName name="_bdm.65670882206241E281D2F52083D88CAE.edm" hidden="1">#REF!</definedName>
    <definedName name="_bdm.6572BC05EC6C4A8AABF8570860FE1B2B.edm" hidden="1">#REF!</definedName>
    <definedName name="_bdm.6576C69832664526B6F38A69851C83FA.edm" hidden="1">#REF!</definedName>
    <definedName name="_bdm.65A5A17541764E129CF4CF10300378E6.edm" hidden="1">#REF!</definedName>
    <definedName name="_bdm.65D701F10C2746BA90EAD046A695FB7C.edm" hidden="1">#REF!</definedName>
    <definedName name="_bdm.65DC15F5025F4D70AF130226D18EC01B.edm" hidden="1">#REF!</definedName>
    <definedName name="_bdm.6606D9DC551F4274921B32E890AD0755.edm" hidden="1">#REF!</definedName>
    <definedName name="_bdm.66250806C5E3462A944F589E8FACEC05.edm" hidden="1">#REF!</definedName>
    <definedName name="_bdm.66B6CA0E5A784259A3D70B6EE047B549.edm" hidden="1">#REF!</definedName>
    <definedName name="_bdm.66FA4FC0BFF74935BEBD5F07D520CF15.edm" hidden="1">#REF!</definedName>
    <definedName name="_bdm.6711F982A7A043358E8A2B1A51D19311.edm" hidden="1">#REF!</definedName>
    <definedName name="_bdm.672EBB21ECE040FF869FE38A13D50242.edm" hidden="1">#REF!</definedName>
    <definedName name="_bdm.67D3A972976647D48A93FA1540ACEDB0.edm" hidden="1">#REF!</definedName>
    <definedName name="_bdm.6829F4D9B2114258864065E6D1BE6E41.edm" hidden="1">#REF!</definedName>
    <definedName name="_bdm.68B379E94C9C41569F8FCCAB548D9A8C.edm" hidden="1">#REF!</definedName>
    <definedName name="_bdm.68D5671CAEDD49F0A9824520A3962D06.edm" hidden="1">#REF!</definedName>
    <definedName name="_bdm.68F39C0B8F5B40618362F85E9D7E029A.edm" hidden="1">#REF!</definedName>
    <definedName name="_bdm.68F614678CA84E538E65DA7AF574284B.edm" hidden="1">#REF!</definedName>
    <definedName name="_bdm.69470B370E764E048ED5BF6E925F3C7B.edm" hidden="1">#REF!</definedName>
    <definedName name="_bdm.697D420A70EC4A239052632B70C2D036.edm" hidden="1">#REF!</definedName>
    <definedName name="_bdm.69BAD646D5574C5C8BCB729DC3862026.edm" hidden="1">#REF!</definedName>
    <definedName name="_bdm.6A45D5FA6D5A460C87542C35973895A0.edm" hidden="1">#REF!</definedName>
    <definedName name="_bdm.6AAB369A569348378A023E21BAF3B5C8.edm" hidden="1">#REF!</definedName>
    <definedName name="_bdm.6B9871C8B6754C2694A8D7B61345F46A.edm" hidden="1">#REF!</definedName>
    <definedName name="_bdm.6BACBCF78AA4423F978ED47C740F3A21.edm" hidden="1">#REF!</definedName>
    <definedName name="_bdm.6BDA90F78C3C4F88A1367BFA661DA807.edm" hidden="1">#REF!</definedName>
    <definedName name="_bdm.6BF08030ED23416A9FDE0089D56C6717.edm" hidden="1">#REF!</definedName>
    <definedName name="_bdm.6C049B2027CE402A922D1C0CFB3648C6.edm" hidden="1">#REF!</definedName>
    <definedName name="_bdm.6C283AF66BDC4BC0B5D29623F0501134.edm" hidden="1">#REF!</definedName>
    <definedName name="_bdm.6C357B93ACD24C9992DFDE131684AF75.edm" hidden="1">#REF!</definedName>
    <definedName name="_bdm.6C44731F8C184B9FB12390A9C2403E2B.edm" hidden="1">#REF!</definedName>
    <definedName name="_bdm.6C742A776FA14CFC9B03516FDC6F00BF.edm" hidden="1">#REF!</definedName>
    <definedName name="_bdm.6CB70DA9DFAF49639274DD558F54A532.edm" hidden="1">#REF!</definedName>
    <definedName name="_bdm.6CC11BF4AB27455183FA5C12450B18DE.edm" hidden="1">#REF!</definedName>
    <definedName name="_bdm.6D34650BC2BA4EFE9B4D1FAEDAF15624.edm" hidden="1">#REF!</definedName>
    <definedName name="_bdm.6D8A74E1E0FA4DF298CE689183308E92.edm" hidden="1">#REF!</definedName>
    <definedName name="_bdm.6DACE8035B1A4404B0D6B2485EB70C8C.edm" hidden="1">#REF!</definedName>
    <definedName name="_bdm.6DDE057F4D954D7FA8C57DAAF2CAB9A1.edm" hidden="1">#REF!</definedName>
    <definedName name="_bdm.6E3B9C881A124F1FA39D5EED67ACAF20.edm" hidden="1">#REF!</definedName>
    <definedName name="_bdm.6E7C31ED7A414A199BEE8F7F01C9831A.edm" hidden="1">#REF!</definedName>
    <definedName name="_bdm.6EA5E8B0F3E5447EA3DDD8A9637AAB45.edm" hidden="1">#REF!</definedName>
    <definedName name="_bdm.6EEABC6033A54EA9A0317057BDB9DA1F.edm" hidden="1">#REF!</definedName>
    <definedName name="_bdm.6EFF157BF63441F78F711EB292B8362F.edm" hidden="1">#REF!</definedName>
    <definedName name="_bdm.6F10254D34294644ADAA9697708DE26F.edm" hidden="1">#REF!</definedName>
    <definedName name="_bdm.6F62438F0A444AA9AF6AEF5591FAFDEF.edm" hidden="1">#REF!</definedName>
    <definedName name="_bdm.7126DB434CD84597A8E7E9CA81C67859.edm" hidden="1">#REF!</definedName>
    <definedName name="_bdm.713C934FFC2B4183A22160AF2B21F8E0.edm" hidden="1">#REF!</definedName>
    <definedName name="_bdm.715340173A504BDE8B851048281CEA4A.edm" hidden="1">#REF!</definedName>
    <definedName name="_bdm.717ACBB4A0CC41369C57000A1B1E4143.edm" hidden="1">#REF!</definedName>
    <definedName name="_bdm.71D3034A8C944D0D85C2DA5644371C70.edm" hidden="1">#REF!</definedName>
    <definedName name="_bdm.7266175E44AC4DEABE3CF53BE86517E6.edm" hidden="1">#REF!</definedName>
    <definedName name="_bdm.727A2E295AF54F28BC095B84B92DB563.edm" hidden="1">#REF!</definedName>
    <definedName name="_bdm.72886AD7B8DE44849A0440E953AA3F32.edm" hidden="1">#REF!</definedName>
    <definedName name="_bdm.729ECF2131CB45BF8507CBE35732255B.edm" hidden="1">#REF!</definedName>
    <definedName name="_bdm.72A9566DBB5D47178ABD044AFA31038B.edm" hidden="1">#REF!</definedName>
    <definedName name="_bdm.731F4F9934E1401EBEC7A3BBA7C36072.edm" hidden="1">#REF!</definedName>
    <definedName name="_bdm.73D3E6D4209D4DAABC9A62C2694F20F7.edm" hidden="1">#REF!</definedName>
    <definedName name="_bdm.74145ED66E5543C88FDA099EB4360FC9.edm" hidden="1">#REF!</definedName>
    <definedName name="_bdm.74395AD8E1D94831BB5AE39F70CC4A1F.edm" hidden="1">#REF!</definedName>
    <definedName name="_bdm.74439AF35CFC4C2D89144D698E4826C0.edm" hidden="1">#REF!</definedName>
    <definedName name="_bdm.748823FD5D2A4C76A2A27B059DA88969.edm" hidden="1">#REF!</definedName>
    <definedName name="_bdm.74C12F56036B4815898BAF4DBBD9C333.edm" hidden="1">#REF!</definedName>
    <definedName name="_bdm.74FE048120D543F1B09B93E36770170B.edm" hidden="1">#REF!</definedName>
    <definedName name="_bdm.7525777147104D40AB59469D4E2F1F7E.edm" hidden="1">#REF!</definedName>
    <definedName name="_bdm.75AD8DFF380D4895A6BEAB5FCAFAA6DB.edm" hidden="1">#REF!</definedName>
    <definedName name="_bdm.75C5403A92D54E6491591BC5005B3E7F.edm" hidden="1">#REF!</definedName>
    <definedName name="_bdm.75DA8B58D94E4DC2A29818C555D7511A.edm" hidden="1">#REF!</definedName>
    <definedName name="_bdm.7602DCFA18194D93BDC5FA0B7A22B1F8.edm" hidden="1">#REF!</definedName>
    <definedName name="_bdm.7610A2AE51724B3580A4A4E3BBEAFDB3.edm" hidden="1">#REF!</definedName>
    <definedName name="_bdm.761F2DB738F94757B970F83F4756BE39.edm" hidden="1">#REF!</definedName>
    <definedName name="_bdm.763EEC100E1F4C6AA921ADA89EBBDE67.edm" hidden="1">#REF!</definedName>
    <definedName name="_bdm.769F75F326494506B03DB45AAAE2D7D5.edm" hidden="1">#REF!</definedName>
    <definedName name="_bdm.76C27A152E7F4DD0A9C4B13E804F8DB9.edm" hidden="1">#REF!</definedName>
    <definedName name="_bdm.76DC69BCD13849AEADD94EA18CE46DAC.edm" hidden="1">#REF!</definedName>
    <definedName name="_bdm.777A0D8BCE914EFD9C0D39287042AC47.edm" hidden="1">#REF!</definedName>
    <definedName name="_bdm.777B736B9D7E4354B28A28E6C5A54A56.edm" hidden="1">#REF!</definedName>
    <definedName name="_bdm.77B8B516DA284E49B849D72D74FA161E.edm" hidden="1">#REF!</definedName>
    <definedName name="_bdm.78560A55FB46457B85AEB1F34EF05A15.edm" hidden="1">#REF!</definedName>
    <definedName name="_bdm.7947B867DBBB47B9A1DF5C68A4D48493.edm" hidden="1">#REF!</definedName>
    <definedName name="_bdm.7A088139B82645BD9D0258850916480F.edm" hidden="1">#REF!</definedName>
    <definedName name="_bdm.7A53D4949BB54ED487F8993E9E3F89F4.edm" hidden="1">#REF!</definedName>
    <definedName name="_bdm.7A85062AB008499E8D959A2D2FB378A9.edm" hidden="1">#REF!</definedName>
    <definedName name="_bdm.7B1E105E06874B83B6B96F02421B003A.edm" hidden="1">#REF!</definedName>
    <definedName name="_bdm.7B2730C0F3B1408FB9899853EF504B03.edm" hidden="1">#REF!</definedName>
    <definedName name="_bdm.7B8B8440ED9447AF87F4326D7F0320D0.edm" hidden="1">#REF!</definedName>
    <definedName name="_bdm.7B9B0912B4FE41D39972789CD5A46496.edm" hidden="1">#REF!</definedName>
    <definedName name="_bdm.7BEE48212F15472FBA95E11ED63318A8.edm" hidden="1">#REF!</definedName>
    <definedName name="_bdm.7D845149A2D24F3E81D87688CB96FDC7.edm" hidden="1">#REF!</definedName>
    <definedName name="_bdm.7DCB267B51004E259A94A82254A9D175.edm" hidden="1">#REF!</definedName>
    <definedName name="_bdm.7E12F65DB8704E14836B996634CAE702.edm" hidden="1">#REF!</definedName>
    <definedName name="_bdm.7E9358F991EB4C83BE8FF8A3EC6C9C4F.edm" hidden="1">#REF!</definedName>
    <definedName name="_bdm.7EB34893307546B7954A1B8AEB67FEE5.edm" hidden="1">#REF!</definedName>
    <definedName name="_bdm.7ECF658B33A9490EA31C0A3514EF266B.edm" hidden="1">#REF!</definedName>
    <definedName name="_bdm.7F591A3E9F714B8C89621A70DEACB547.edm" hidden="1">#REF!</definedName>
    <definedName name="_bdm.7F891DEEBB324D2EA1BEF29C61D9B41A.edm" hidden="1">#REF!</definedName>
    <definedName name="_bdm.7FE7BEC853174356813B4D4075A147EC.edm" hidden="1">#REF!</definedName>
    <definedName name="_bdm.8087C04E569440B692A46FB3505F2B8E.edm" hidden="1">#REF!</definedName>
    <definedName name="_bdm.80CB811B0BE7488E9AB974D6544D3738.edm" hidden="1">#REF!</definedName>
    <definedName name="_bdm.81B6FE3988A64D84B7D9B5351A4E0AF5.edm" hidden="1">#REF!</definedName>
    <definedName name="_bdm.81BF1E2595E0446BA1DD7A74A1AEE86F.edm" hidden="1">#REF!</definedName>
    <definedName name="_bdm.81DB7B6335CA41639301F917C30D48DE.edm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hidden="1">#REF!</definedName>
    <definedName name="_bdm.845B7DB4C04F48F185A365CB9BA38439.edm" hidden="1">#REF!</definedName>
    <definedName name="_bdm.8471694225DF404695884AD4579691AD.edm" hidden="1">#REF!</definedName>
    <definedName name="_bdm.84BCF937B08A4E578866385D2E15F5A4.edm" hidden="1">#REF!</definedName>
    <definedName name="_bdm.85081C8C300F4E0B8A91E6EC02EE40DD.edm" hidden="1">#REF!</definedName>
    <definedName name="_bdm.851D1A2FCF554D62BA2FE60ABCE89949.edm" hidden="1">#REF!</definedName>
    <definedName name="_bdm.8525CDDA2A2140B080008381CF1DBE95.edm" hidden="1">#REF!</definedName>
    <definedName name="_bdm.856916EB54B444A9B4F016E31B6BFE93.edm" hidden="1">#REF!</definedName>
    <definedName name="_bdm.85A8F5E74CE74CEA96A47894B162B872.edm" hidden="1">#REF!</definedName>
    <definedName name="_bdm.85F2EA7281C2447D9A2537B2DB491242.edm" hidden="1">#REF!</definedName>
    <definedName name="_bdm.860AA0F6AC17474BBB5A88DA5A68CE0E.edm" hidden="1">#REF!</definedName>
    <definedName name="_bdm.863DFF8EF3424C82856AD8A151423754.edm" hidden="1">#REF!</definedName>
    <definedName name="_bdm.86543D947D5C48659EE1CD3A52D34334.edm" hidden="1">#REF!</definedName>
    <definedName name="_bdm.866CFC2B14DB4A3482C9F51802E0ACE1.edm" hidden="1">#REF!</definedName>
    <definedName name="_bdm.86DD7663E2D24CC0A063BD789C1498BF.edm" hidden="1">#REF!</definedName>
    <definedName name="_bdm.872E5E89327F40BA81015B257D6DDC5B.edm" hidden="1">#REF!</definedName>
    <definedName name="_bdm.8814C25A54D7402E805FE9B055E4FCFC.edm" hidden="1">#REF!</definedName>
    <definedName name="_bdm.88B04F258CE24E38B4108964ED7ECF8F.edm" hidden="1">#REF!</definedName>
    <definedName name="_bdm.88EAA5B2C760464C87A106DDEFD8F207.edm" hidden="1">#REF!</definedName>
    <definedName name="_bdm.88ED894806B642D6B0AA078DD8160798.edm" hidden="1">#REF!</definedName>
    <definedName name="_bdm.88EFC29838CA445896D9416A2F95BC2E.edm" hidden="1">#REF!</definedName>
    <definedName name="_bdm.89D4162627AF4AB7B8A6F93F48445535.edm" hidden="1">#REF!</definedName>
    <definedName name="_bdm.89E1B0D1642C4CF6B803CE26F584384F.edm" hidden="1">#REF!</definedName>
    <definedName name="_bdm.8A78F94324C24F72A1DF66CB507BC670.edm" hidden="1">#REF!</definedName>
    <definedName name="_bdm.8B146B43CCAE49AD92B295AB8034A08C.edm" hidden="1">#REF!</definedName>
    <definedName name="_bdm.8B6F4482CDEF4CFBA0F457788E4DF320.edm" hidden="1">#REF!</definedName>
    <definedName name="_bdm.8BF266FAA43D4E119CB4E3130BFBFB64.edm" hidden="1">#REF!</definedName>
    <definedName name="_bdm.8C617BB96E4E43C7A461653B77A301BD.edm" hidden="1">#REF!</definedName>
    <definedName name="_bdm.8CA6007BB8444CE5922FB5088FC9DA7A.edm" hidden="1">#REF!</definedName>
    <definedName name="_bdm.8CB81F18FD23416DBCAB4AD632DE77D5.edm" hidden="1">#REF!</definedName>
    <definedName name="_bdm.8CD269A8379847EC9C1D78F67BFBC6B1.edm" hidden="1">#REF!</definedName>
    <definedName name="_bdm.8CE0C0C82F7F43DBAA6DDED3FE4BDB07.edm" hidden="1">#REF!</definedName>
    <definedName name="_bdm.8D18E83211BE4A099F610790E91503D8.edm" hidden="1">#REF!</definedName>
    <definedName name="_bdm.8D509EDD8232458891372ED87666B69C.edm" hidden="1">#REF!</definedName>
    <definedName name="_bdm.8DA3023C893F48268F93022973302FFD.edm" hidden="1">#REF!</definedName>
    <definedName name="_bdm.8DF53E19205C4757AA1C3CBC5A76E966.edm" hidden="1">#REF!</definedName>
    <definedName name="_bdm.8EA967CADEB946ADB8DC77265C16D613.edm" hidden="1">#REF!</definedName>
    <definedName name="_bdm.8EC2EE40A7E6401394BC4728EBE80E02.edm" hidden="1">#REF!</definedName>
    <definedName name="_bdm.8ECEA214E0AF4018AC0E1C00C71337FC.edm" hidden="1">#REF!</definedName>
    <definedName name="_bdm.8F811966E9CD48FCA09AC40FA0609A6A.edm" hidden="1">#REF!</definedName>
    <definedName name="_bdm.9081A52115B24FBCA273B9884C68EB73.edm" hidden="1">#REF!</definedName>
    <definedName name="_bdm.90EC99B956D74088903439A79C570FB5.edm" hidden="1">#REF!</definedName>
    <definedName name="_bdm.913856CB09DE4F1CAD0F2C81BE83029D.edm" hidden="1">#REF!</definedName>
    <definedName name="_bdm.91977EFD388746B7992B639A7FB565EA.edm" hidden="1">#REF!</definedName>
    <definedName name="_bdm.920A98D4E79344BFA3E6EA0599376DEA.edm" hidden="1">#REF!</definedName>
    <definedName name="_bdm.9262B2816DE04651AB17BFCCF4B1AE1D.edm" hidden="1">#REF!</definedName>
    <definedName name="_bdm.92A06BC8966841279524247F39417F73.edm" hidden="1">#REF!</definedName>
    <definedName name="_bdm.92A11B92652F46A79104BDB7AD6382F0.edm" hidden="1">#REF!</definedName>
    <definedName name="_bdm.92CA1888745D4923A73A1539926E7578.edm" hidden="1">#REF!</definedName>
    <definedName name="_bdm.937AD6E8B6954BE8A45006A8E15820F9.edm" hidden="1">#REF!</definedName>
    <definedName name="_bdm.93EB14EA8520407BBFCD03A8B4E65721.edm" hidden="1">#REF!</definedName>
    <definedName name="_bdm.93EFB64D92BA48A493EA562D7D3EA9E9.edm" hidden="1">#REF!</definedName>
    <definedName name="_bdm.9404B9BDBEF349F9B6E04CBD98A3A571.edm" hidden="1">#REF!</definedName>
    <definedName name="_bdm.94051F4B5F644645AF6351409F76C054.edm" hidden="1">#REF!</definedName>
    <definedName name="_bdm.9407058C69404118929914A702DC1F83.edm" hidden="1">#REF!</definedName>
    <definedName name="_bdm.941F700425314FAF9B36D15437968DCE.edm" hidden="1">#REF!</definedName>
    <definedName name="_bdm.9504F2E1A7144B53BA032139639B61DB.edm" hidden="1">#REF!</definedName>
    <definedName name="_bdm.9515B4B86B6D4EC9A496B16979F6EA36.edm" hidden="1">#REF!</definedName>
    <definedName name="_bdm.95FE1229D94246D8A54476B1475B9E96.edm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hidden="1">#REF!</definedName>
    <definedName name="_bdm.96D4A4BF09A542C49F2D83D93DC65910.edm" hidden="1">#REF!</definedName>
    <definedName name="_bdm.9713A4BE9EB543749CD1AF525686A743.edm" hidden="1">#REF!</definedName>
    <definedName name="_bdm.975B7485AF8A46A7983E3DDC51F71A4A.edm" hidden="1">#REF!</definedName>
    <definedName name="_bdm.97A1D0B254B04DF9910DE447C6A58402.edm" hidden="1">#REF!</definedName>
    <definedName name="_bdm.97B4EF6148FD49D2A0B5737D0BFB1944.edm" hidden="1">#REF!</definedName>
    <definedName name="_bdm.97C98F9023354A09B1E32750E19E297F.edm" hidden="1">#REF!</definedName>
    <definedName name="_bdm.97EFCB6492D84F5EB596400E4DA386DB.edm" hidden="1">#REF!</definedName>
    <definedName name="_bdm.97FF311B97954553ACBB9A61851B7B4D.edm" hidden="1">#REF!</definedName>
    <definedName name="_bdm.9898CE534D034ED5964FC581C9C8336A.edm" hidden="1">#REF!</definedName>
    <definedName name="_bdm.997EFA4E8D1944BFB7663A9E7D4CEACE.edm" hidden="1">#REF!</definedName>
    <definedName name="_bdm.998FAAE4C00048C3ACD618CACFF53F9B.edm" hidden="1">#REF!</definedName>
    <definedName name="_bdm.999F3C856B3F4DAF8DCC9840501548EC.edm" hidden="1">#REF!</definedName>
    <definedName name="_bdm.99DFFCB79E1A4A94B3E7AC288A901BA6.edm" hidden="1">#REF!</definedName>
    <definedName name="_bdm.99EA657500174444B4C51BC18A86607A.edm" hidden="1">#REF!</definedName>
    <definedName name="_bdm.9A0B3594AFC1426F8914289D66466920.edm" hidden="1">#REF!</definedName>
    <definedName name="_bdm.9A7DF78BAC3C43FDAFE9A182ED93B7EA.edm" hidden="1">#REF!</definedName>
    <definedName name="_bdm.9AAD46CCC6E14B6DB6A8105D74A08649.edm" hidden="1">#REF!</definedName>
    <definedName name="_bdm.9AB8C6C8B4074EBAB076E3E27BF0AEB0.edm" hidden="1">#REF!</definedName>
    <definedName name="_bdm.9B5C1BC54C8B4EB0AD81B4C393652E80.edm" hidden="1">#REF!</definedName>
    <definedName name="_bdm.9B6EC439FDA64DB9BB609027E59C8E31.edm" hidden="1">#REF!</definedName>
    <definedName name="_bdm.9B8CF3664F6C4495803E33182111E8C4.edm" hidden="1">#REF!</definedName>
    <definedName name="_bdm.9C6069F144254C74A719C2231972252C.edm" hidden="1">#REF!</definedName>
    <definedName name="_bdm.9C6083791D4D444DBF0A17EF09CFA8A2.edm" hidden="1">#REF!</definedName>
    <definedName name="_bdm.9CDC8A4B1F354354AA22B2BCC1460D32.edm" hidden="1">#REF!</definedName>
    <definedName name="_bdm.9D5D359A3F484166918ACFDCCE976449.edm" hidden="1">#REF!</definedName>
    <definedName name="_bdm.9D784C144B874CBCA852A73688B38B08.edm" hidden="1">#REF!</definedName>
    <definedName name="_bdm.9E60F81690C440EEB565CD475D1E38B9.edm" hidden="1">#REF!</definedName>
    <definedName name="_bdm.9EA39FAFF24E41C791FFA7CFF2F72700.edm" hidden="1">#REF!</definedName>
    <definedName name="_bdm.9EB4553AE88A4CD382A790F6FD8A8D72.edm" hidden="1">#REF!</definedName>
    <definedName name="_bdm.9EF6A7360BB44DDB8B94810A1B2045D4.edm" hidden="1">#REF!</definedName>
    <definedName name="_bdm.9F23F43D771D417CB114174A4649974C.edm" hidden="1">#REF!</definedName>
    <definedName name="_bdm.9FB2FF1C6227433BA07FE8409ACE6360.edm" hidden="1">#REF!</definedName>
    <definedName name="_bdm.9FBA37375A4E4F32909930FFECFCBAD7.edm" hidden="1">#REF!</definedName>
    <definedName name="_bdm.9FE93B09E86641F4874D833DA9CD9905.edm" hidden="1">#REF!</definedName>
    <definedName name="_bdm.A109DD5756FE477C80CF3AB43F879B8B.edm" hidden="1">#REF!</definedName>
    <definedName name="_bdm.A15B74896362476C92432ED7D2FC04E0.edm" hidden="1">#REF!</definedName>
    <definedName name="_bdm.A1A829E050FB455EB7D8EB363E20BCAF.edm" hidden="1">#REF!</definedName>
    <definedName name="_bdm.A2C3E8907CCD48E085224AB75FD3FAE8.edm" hidden="1">#REF!</definedName>
    <definedName name="_bdm.A32F691A7C4843ADACF4C13ABB6B2075.edm" hidden="1">#REF!</definedName>
    <definedName name="_bdm.A3B0F4E921E04EB692381B2966DDF35D.edm" hidden="1">#REF!</definedName>
    <definedName name="_bdm.A3D51C93F38A40589BF2402991B643B4.edm" hidden="1">#REF!</definedName>
    <definedName name="_bdm.A516186CEA8E407181B3095715AFC2AE.edm" hidden="1">#REF!</definedName>
    <definedName name="_bdm.A5BF22E22B0F46D8BCFECB2557B36629.edm" hidden="1">#REF!</definedName>
    <definedName name="_bdm.A60A25C51A184104987FADD4AEA9A921.edm" hidden="1">#REF!</definedName>
    <definedName name="_bdm.A6185F69B8754FAF82645489184C8F5D.edm" hidden="1">#REF!</definedName>
    <definedName name="_bdm.A61C1D190FD742AF96A5879905C40A51.edm" hidden="1">#REF!</definedName>
    <definedName name="_bdm.A62C445167D2408591EB35A43A1B9C86.edm" hidden="1">#REF!</definedName>
    <definedName name="_bdm.A68FB14AC4F149368D710EB78DD0AD5A.edm" hidden="1">#REF!</definedName>
    <definedName name="_bdm.A69A8048FDED4687BA4B2FC9D0AFC669.edm" hidden="1">#REF!</definedName>
    <definedName name="_bdm.A6ADA272B1484E02AE18E56B58B194D2.edm" hidden="1">#REF!</definedName>
    <definedName name="_bdm.A72CE150D754437A96A0E540416EDDAB.edm" hidden="1">#REF!</definedName>
    <definedName name="_bdm.A7316995778142638E41F6C93810DDAF.edm" hidden="1">#REF!</definedName>
    <definedName name="_bdm.A7624BAAFFF747FEA9361B1E658DB838.edm" hidden="1">#REF!</definedName>
    <definedName name="_bdm.A83925422A954963B5D566ECC76508A0.edm" hidden="1">#REF!</definedName>
    <definedName name="_bdm.A8419E435ADC44C39F09373786D31FF4.edm" hidden="1">#REF!</definedName>
    <definedName name="_bdm.A877ED0121AE489599CCE584198DC119.edm" hidden="1">#REF!</definedName>
    <definedName name="_bdm.A8B4826C69F248A6A1F25C9D1A845F6A.edm" hidden="1">#REF!</definedName>
    <definedName name="_bdm.A8B8402904B44F93ABFE6E43F019641C.edm" hidden="1">#REF!</definedName>
    <definedName name="_bdm.A90A1ABEDFC241238120603D648015AB.edm" hidden="1">#REF!</definedName>
    <definedName name="_bdm.A9668E15EEB442DEAA90971ABE20DADC.edm" hidden="1">#REF!</definedName>
    <definedName name="_bdm.A9D92FD5F2CE42ED8F79CFC902A82CE3.edm" hidden="1">#REF!</definedName>
    <definedName name="_bdm.AA247DB88E18430598D3BEA0823835A8.edm" hidden="1">#REF!</definedName>
    <definedName name="_bdm.AA2C071BE44C4EA4926EC2C49D63201F.edm" hidden="1">#REF!</definedName>
    <definedName name="_bdm.AA2F05398F7947BE89E20A300011AC15.edm" hidden="1">#REF!</definedName>
    <definedName name="_bdm.AA8C513AE55F4529879898DFFCF6F462.edm" hidden="1">#REF!</definedName>
    <definedName name="_bdm.AA90887524694A14BF92AD356BA0EADA.edm" hidden="1">#REF!</definedName>
    <definedName name="_bdm.AA93FFE1978F41C1B974E3DC6A869DDC.edm" hidden="1">#REF!</definedName>
    <definedName name="_bdm.AAEA1928E7EB44CD9EF0024763E554AF.edm" hidden="1">#REF!</definedName>
    <definedName name="_bdm.AB219F1E45374FB3A33B1A39369BC95A.edm" hidden="1">#REF!</definedName>
    <definedName name="_bdm.AB5453AE1C264CE689AA2F6737159B01.edm" hidden="1">#REF!</definedName>
    <definedName name="_bdm.AB6F306A893E46FDB5616264EE8DE9AD.edm" hidden="1">#REF!</definedName>
    <definedName name="_bdm.ABA635C9D6544014874F51DFC4A4A915.edm" hidden="1">#REF!</definedName>
    <definedName name="_bdm.AC7648D29E834EB184EF24429300BEFA.edm" hidden="1">#REF!</definedName>
    <definedName name="_bdm.ACB35EF5717C4F9189062D79F6857392.edm" hidden="1">#REF!</definedName>
    <definedName name="_bdm.AD9236E9C7AF473CA74110766A11081B.edm" hidden="1">#REF!</definedName>
    <definedName name="_bdm.ADB9694CC9C2474CA343766A93E95089.edm" hidden="1">#REF!</definedName>
    <definedName name="_bdm.AE44D4798ACB11D6A4210008021EFA83.edm" hidden="1">#REF!</definedName>
    <definedName name="_bdm.AEE203B989C4407E92001B9AB12B0052.edm" hidden="1">#REF!</definedName>
    <definedName name="_bdm.AF9E7C79A08B48D282B6925D1F0ED1F3.edm" hidden="1">#REF!</definedName>
    <definedName name="_bdm.AFB9FA4565F1445EA592347E5F102C10.edm" hidden="1">#REF!</definedName>
    <definedName name="_bdm.AFC15E9492224B3C92A45945772C7A2A.edm" hidden="1">#REF!</definedName>
    <definedName name="_bdm.B0290FBAB382497C93F636724BB83DAB.edm" hidden="1">#REF!</definedName>
    <definedName name="_bdm.B03C8C2FEC834687B5CB9569E61C6D0A.edm" hidden="1">#REF!</definedName>
    <definedName name="_bdm.B04221C0A02A413C968B5EA1825F38A8.edm" hidden="1">#REF!</definedName>
    <definedName name="_bdm.B049817A06B74BDDB2570ED36AD7C39A.edm" hidden="1">#REF!</definedName>
    <definedName name="_bdm.B1E834157A134AC496DF9F536740AC22.edm" hidden="1">#REF!</definedName>
    <definedName name="_bdm.B20EFFDD54054C44AE60AE2CD2114108.edm" hidden="1">#REF!</definedName>
    <definedName name="_bdm.B243DFD12BE24A4E83D4B07A87FD431B.edm" hidden="1">#REF!</definedName>
    <definedName name="_bdm.B2B3FFA352C34A9CB7BEF96C74AE5CB8.edm" hidden="1">#REF!</definedName>
    <definedName name="_bdm.B2E27840E23349838E0830865F3CD014.edm" hidden="1">#REF!</definedName>
    <definedName name="_bdm.B37106CD9FB74B2FA87E6B55495843B7.edm" hidden="1">#REF!</definedName>
    <definedName name="_bdm.B481DEA80EE141CA909710CB6A812D39.edm" hidden="1">#REF!</definedName>
    <definedName name="_bdm.B4AE6ECBC37A4DCA8F5CC19475064ADC.edm" hidden="1">#REF!</definedName>
    <definedName name="_bdm.B4BA2AA010354AF3A54B5F994E953DC9.edm" hidden="1">#REF!</definedName>
    <definedName name="_bdm.B4EE595E955C47C484177E441EC449A8.edm" hidden="1">#REF!</definedName>
    <definedName name="_bdm.B4EE92B08F48475A9706F5656E6CF8B6.edm" hidden="1">#REF!</definedName>
    <definedName name="_bdm.B5465CA4D23445278992786E4E8E5FEA.edm" hidden="1">#REF!</definedName>
    <definedName name="_bdm.B5BFD639F05F403A9177E362915D5CDD.edm" hidden="1">#REF!</definedName>
    <definedName name="_bdm.B5C24177430643C3B3444F1C00E5E717.edm" hidden="1">#REF!</definedName>
    <definedName name="_bdm.B5FA894982F8401C93FB064D8F2D04AF.edm" hidden="1">#REF!</definedName>
    <definedName name="_bdm.B64A202B029847E4AC88F9538391725B.edm" hidden="1">#REF!</definedName>
    <definedName name="_bdm.B6EC440953ED4B52ADFE7D23169E8735.edm" hidden="1">#REF!</definedName>
    <definedName name="_bdm.B7038466825B40D1BC2A956F9D2B148A.edm" hidden="1">#REF!</definedName>
    <definedName name="_bdm.B70620B552C44E598324A9B970C00B9A.edm" hidden="1">#REF!</definedName>
    <definedName name="_bdm.B7328C0F283A42559AE39B818F0185C7.edm" hidden="1">#REF!</definedName>
    <definedName name="_bdm.B7D34CB204C5466987223532152D9371.edm" hidden="1">#REF!</definedName>
    <definedName name="_bdm.B7F3D22272AC401CA58CA399B59DF644.edm" hidden="1">#REF!</definedName>
    <definedName name="_bdm.B803E15CAEEF47DEB42469281F08E36D.edm" hidden="1">#REF!</definedName>
    <definedName name="_bdm.B80FA60B8ABB4AD28FF48A8F58BB6CA2.edm" hidden="1">#REF!</definedName>
    <definedName name="_bdm.B816A459539D42B9A0F90F497E157AB5.edm" hidden="1">#REF!</definedName>
    <definedName name="_bdm.B83E675963D040B2B51716492CF50AE8.edm" hidden="1">#REF!</definedName>
    <definedName name="_bdm.b89f869b10b44417b99af36c5607c8f2.edm" hidden="1">#REF!</definedName>
    <definedName name="_bdm.B8E97A9CEF284AFD80D4A655B8CD65CA.edm" hidden="1">#REF!</definedName>
    <definedName name="_bdm.B8EC5AE1DD8B4C2782ADC4F1D66E4A9F.edm" hidden="1">#REF!</definedName>
    <definedName name="_bdm.B947CA6859A54031B0975219DAD429C8.edm" hidden="1">#REF!</definedName>
    <definedName name="_bdm.B95B18A1A71C4155B5046D084763B2A8.edm" hidden="1">#REF!</definedName>
    <definedName name="_bdm.B9A1FDF1B6674343BE1C2CE9B85912B1.edm" hidden="1">#REF!</definedName>
    <definedName name="_bdm.B9FA0FBB7F3743C5A969D110A198032D.edm" hidden="1">#REF!</definedName>
    <definedName name="_bdm.BA06CAB6D673483DA7C0D62657720FA3.edm" hidden="1">#REF!</definedName>
    <definedName name="_bdm.BA22D1C010BD44E58D135C024426ECBE.edm" hidden="1">#REF!</definedName>
    <definedName name="_bdm.BA8D4ABA219544FE9073DF25FC3EC32D.edm" hidden="1">#REF!</definedName>
    <definedName name="_bdm.BACD38FF44584895975F4D0A2F18481F.edm" hidden="1">#REF!</definedName>
    <definedName name="_bdm.BACE380D7D9D43939216E55CB768F2BD.edm" hidden="1">#REF!</definedName>
    <definedName name="_bdm.BB130CEC515C4BA280799598779EB21C.edm" hidden="1">#REF!</definedName>
    <definedName name="_bdm.BB18B736B0A94EF2896A81260D0EA43D.edm" hidden="1">#REF!</definedName>
    <definedName name="_bdm.BB5257384F354FB0A366E7A3DE83E499.edm" hidden="1">#REF!</definedName>
    <definedName name="_bdm.BB9E6BCB1803416EB252B7218F5B4EB1.edm" hidden="1">#REF!</definedName>
    <definedName name="_bdm.BBCE4DA200FB4D99B684FA1BF1192C0E.edm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hidden="1">#REF!</definedName>
    <definedName name="_bdm.BDF4317A20A2451A85B2760A8DF42F55.edm" hidden="1">#REF!</definedName>
    <definedName name="_bdm.BE0B5F5158CF40419521BD2E34493A58.edm" hidden="1">#REF!</definedName>
    <definedName name="_bdm.BF1547AECAED4593B81E191F3391DF98.edm" hidden="1">#REF!</definedName>
    <definedName name="_bdm.BF47F62DCD0549EC9536D87DDFC1CD43.edm" hidden="1">#REF!</definedName>
    <definedName name="_bdm.BF8AA258FC1642AAB3C1D9961B7F0806.edm" hidden="1">#REF!</definedName>
    <definedName name="_bdm.BFC83A3149A34DA4BAC2E379CEBD1901.edm" hidden="1">#REF!</definedName>
    <definedName name="_bdm.BFDBD8430CDF40EBA6AE0B117A10B311.edm" hidden="1">#REF!</definedName>
    <definedName name="_bdm.C02AB8E4970D4681B304648555FF70C2.edm" hidden="1">#REF!</definedName>
    <definedName name="_bdm.C0454F2E4EE7428283FED5E9979526E2.edm" hidden="1">#REF!</definedName>
    <definedName name="_bdm.C0E3AAB77E454846991553B305F271C7.edm" hidden="1">#REF!</definedName>
    <definedName name="_bdm.C15DFFE6CE4E4849ABDDDDB67201F3BE.edm" hidden="1">#REF!</definedName>
    <definedName name="_bdm.C1C9F6F2C61A4DF890EB7AD0DE4B422D.edm" hidden="1">#REF!</definedName>
    <definedName name="_bdm.C293DD5DACED46FB8EAE81918656DBFD.edm" hidden="1">#REF!</definedName>
    <definedName name="_bdm.c314c9dcd74347d7b634597781029ef0.edm" hidden="1">#REF!</definedName>
    <definedName name="_bdm.C43B652A294D4342A4ED614ED3BC5B8D.edm" hidden="1">#REF!</definedName>
    <definedName name="_bdm.C46BE79437D448F99C67696C87E0F7A6.edm" hidden="1">#REF!</definedName>
    <definedName name="_bdm.C4FFDE13DFE24872981271C0E3E4D5D8.edm" hidden="1">#REF!</definedName>
    <definedName name="_bdm.C5319CF67AE846C58AFED238DA51D6B5.edm" hidden="1">#REF!</definedName>
    <definedName name="_bdm.C576AC976AA34178951C6DA609B427D6.edm" hidden="1">#REF!</definedName>
    <definedName name="_bdm.C59460DAD59A47D78F3F7E7AC8203237.edm" hidden="1">#REF!</definedName>
    <definedName name="_bdm.C5EEAD50BB8846E58AEC86F7834B37CC.edm" hidden="1">#REF!</definedName>
    <definedName name="_bdm.C657BF33B77844958643D4F1AF727C14.edm" hidden="1">#REF!</definedName>
    <definedName name="_bdm.C7B1E434B74142B4BA3149F315765D7C.edm" hidden="1">#REF!</definedName>
    <definedName name="_bdm.C7BA33F833DE49369CD8A582C89AA570.edm" hidden="1">#REF!</definedName>
    <definedName name="_bdm.C80C6C976FBD4A6595D00A947A743D5E.edm" hidden="1">#REF!</definedName>
    <definedName name="_bdm.C80F848C6E2841E7AF3A5A0CFC79F223.edm" hidden="1">#REF!</definedName>
    <definedName name="_bdm.C81698DC661948C5882C8E4FFF6CCC9B.edm" hidden="1">#REF!</definedName>
    <definedName name="_bdm.C85158F2B76E4F40A18F35F13D422DE8.edm" hidden="1">#REF!</definedName>
    <definedName name="_bdm.C8687DE277BB470DAF3008349B052602.edm" hidden="1">#REF!</definedName>
    <definedName name="_bdm.C8D3FFBBDB1146DA8A62B596CCD39528.edm" hidden="1">#REF!</definedName>
    <definedName name="_bdm.C90017B553E44817AC41157E12435F88.edm" hidden="1">#REF!</definedName>
    <definedName name="_bdm.C95E2ED8F28A4099BA87139141A6FB32.edm" hidden="1">#REF!</definedName>
    <definedName name="_bdm.C98D5FA7E16F4FF2A2D834E9754C1E3A.edm" hidden="1">#REF!</definedName>
    <definedName name="_bdm.C9B45E14164E48CBBF3297FDD861B5E2.edm" hidden="1">#REF!</definedName>
    <definedName name="_bdm.C9FFE67D31BB4638B4E9F04D64745901.edm" hidden="1">#REF!</definedName>
    <definedName name="_bdm.CA195D20453241DB9FCBBDA9567F711F.edm" hidden="1">#REF!</definedName>
    <definedName name="_bdm.CA4DDBEBCCCF4B408509A5170DF1A72A.edm" hidden="1">#REF!</definedName>
    <definedName name="_bdm.CA6C7B72B8454E06A5545B5831DFD0EA.edm" hidden="1">#REF!</definedName>
    <definedName name="_bdm.CA7C2B1F641449DDA45AFF0F81033A91.edm" hidden="1">#REF!</definedName>
    <definedName name="_bdm.CACB3807EC3E45939BCE0F1F9083CAD1.edm" hidden="1">#REF!</definedName>
    <definedName name="_bdm.CBD3B52329834472B2EDF1724B68D51E.edm" hidden="1">#REF!</definedName>
    <definedName name="_bdm.CC47E109A9B94C9DA62BA199DCB7BD99.edm" hidden="1">#REF!</definedName>
    <definedName name="_bdm.CC7D0CCF79D3446780F34D923FBFF076.edm" hidden="1">#REF!</definedName>
    <definedName name="_bdm.CC8A1578046F4FB6A7859962C52D9043.edm" hidden="1">#REF!</definedName>
    <definedName name="_bdm.CCA8A62D2F094231BE0D5D008C358672.edm" hidden="1">#REF!</definedName>
    <definedName name="_bdm.CD643273DBF3437DB500BFCEF452EEC3.edm" hidden="1">#REF!</definedName>
    <definedName name="_bdm.CD856DF983C4456CBA38E989AE745F50.edm" hidden="1">#REF!</definedName>
    <definedName name="_bdm.CD8B840802F74D60A5B527A41A1C3B08.edm" hidden="1">#REF!</definedName>
    <definedName name="_bdm.CDB86D696C3D4C96879F1D6DE1775DBD.edm" hidden="1">#REF!</definedName>
    <definedName name="_bdm.CDDC950C8A4D47AD97298D9F4C374069.edm" hidden="1">#REF!</definedName>
    <definedName name="_bdm.CDDF49592CDB45E88F38CE936331CA6B.edm" hidden="1">#REF!</definedName>
    <definedName name="_bdm.CDE64BE9BC24450CB3CAA8B95A0BB822.edm" hidden="1">#REF!</definedName>
    <definedName name="_bdm.CEAE2B100A474DA59273967B047FE2F8.edm" hidden="1">#REF!</definedName>
    <definedName name="_bdm.CEDFE774BAA0457994D00566EA1F1AC9.edm" hidden="1">#REF!</definedName>
    <definedName name="_bdm.CF29B55444984E89A73A66885D1A15AE.edm" hidden="1">#REF!</definedName>
    <definedName name="_bdm.CF504156952E4862A71E630CECD69742.edm" hidden="1">#REF!</definedName>
    <definedName name="_bdm.CF5B08E0D9224AD6A6BDF4AB2D58054D.edm" hidden="1">#REF!</definedName>
    <definedName name="_bdm.CF7D542A01BA4C32B537ED7BF34EACCE.edm" hidden="1">#REF!</definedName>
    <definedName name="_bdm.CFC2FCC71E9349B7A8130E93ABE82E1F.edm" hidden="1">#REF!</definedName>
    <definedName name="_bdm.CFD2354BFE624E0DB687DC8D160F993A.edm" hidden="1">#REF!</definedName>
    <definedName name="_bdm.D0257EAD269549A0B6033D7C75AA7BC8.edm" hidden="1">#REF!</definedName>
    <definedName name="_bdm.D0E4BCBE90DE4E44B22428EA7939CC59.edm" hidden="1">#REF!</definedName>
    <definedName name="_bdm.D0EDC9C6F0A442AAA5E393E82C837935.edm" hidden="1">#REF!</definedName>
    <definedName name="_bdm.D0EEFA606A7E406E82E6BA44A3ADD2D6.edm" hidden="1">#REF!</definedName>
    <definedName name="_bdm.D0FB589CD51E4E3FB78610AC044F2377.edm" hidden="1">#REF!</definedName>
    <definedName name="_bdm.D17E3AA6275040788B1243CDCEA74A13.edm" hidden="1">#REF!</definedName>
    <definedName name="_bdm.D1BD2DB8849B4A339B2E0C56570BCB2F.edm" hidden="1">#REF!</definedName>
    <definedName name="_bdm.D2974B5AD1F748A3A01A941F5925B32D.edm" hidden="1">#REF!</definedName>
    <definedName name="_bdm.D2AE36DFA1964CB082866E895D6F9131.edm" hidden="1">#REF!</definedName>
    <definedName name="_bdm.D2AFE53AF3634325A1714C88CBA8E65A.edm" hidden="1">#REF!</definedName>
    <definedName name="_bdm.D2D79A2C8890454F98B459F761253A46.edm" hidden="1">#REF!</definedName>
    <definedName name="_bdm.D2E2823BB10742F88BA148545DE2145C.edm" hidden="1">#REF!</definedName>
    <definedName name="_bdm.D30771D05D6F4CC1A2C855837A24824A.edm" hidden="1">#REF!</definedName>
    <definedName name="_bdm.D30AF58E449A44078E3149E30987E658.edm" hidden="1">#REF!</definedName>
    <definedName name="_bdm.D31D5185752C411788B21FEB8F2F84B8.edm" hidden="1">#REF!</definedName>
    <definedName name="_bdm.D33B980931D84E79907762BB3042F571.edm" hidden="1">#REF!</definedName>
    <definedName name="_bdm.D3563DDEA3C64CA1858A0D221969DE88.edm" hidden="1">#REF!</definedName>
    <definedName name="_bdm.D37E3A3C6ED649048688CC1F3EE86092.edm" hidden="1">#REF!</definedName>
    <definedName name="_bdm.D3DA8138C06F42FF9FF98427D674426A.edm" hidden="1">#REF!</definedName>
    <definedName name="_bdm.D419DE1FBB7740D88A509E0F279AC5C3.edm" hidden="1">#REF!</definedName>
    <definedName name="_bdm.D45BB095638242A59DBD9D5D44E48F08.edm" hidden="1">#REF!</definedName>
    <definedName name="_bdm.D5B01A7CCA0340B086B9026DF4DD29F5.edm" hidden="1">#REF!</definedName>
    <definedName name="_bdm.D6BB7582C8C44114866D9AC737A6084A.edm" hidden="1">#REF!</definedName>
    <definedName name="_bdm.D6E31A9500B34CA6ACD6F0AF4C8C3DFA.edm" hidden="1">#REF!</definedName>
    <definedName name="_bdm.D7031EBD800842FEA1FE87339C9B1D5B.edm" hidden="1">#REF!</definedName>
    <definedName name="_bdm.D732961B91C04BFC9F206E646D462263.edm" hidden="1">#REF!</definedName>
    <definedName name="_bdm.D7C4F91492A54B94B893FD4CA4146E54.edm" hidden="1">#REF!</definedName>
    <definedName name="_bdm.D80847537B4B482A9309D64883B90953.edm" hidden="1">#REF!</definedName>
    <definedName name="_bdm.D8C325328F6441AC88C455020E127B0A.edm" hidden="1">#REF!</definedName>
    <definedName name="_bdm.DA0E573AF1D040A8B570871D53EF85B7.edm" hidden="1">#REF!</definedName>
    <definedName name="_bdm.DA3B9870A15F45409A335F45E47C5565.edm" hidden="1">#REF!</definedName>
    <definedName name="_bdm.DA5B69246AF74B7B9E6BA4BC681BD4C4.edm" hidden="1">#REF!</definedName>
    <definedName name="_bdm.DA6A311C53A1414981C8F96EB65F9E25.edm" hidden="1">#REF!</definedName>
    <definedName name="_bdm.DAC23AAA4F90447BBB97724BDA4A1251.edm" hidden="1">#REF!</definedName>
    <definedName name="_bdm.DC0FDCCB14D543FB878A171E83978AB8.edm" hidden="1">#REF!</definedName>
    <definedName name="_bdm.DCA99C0FA0E14DF6ACB74D0F422EB394.edm" hidden="1">#REF!</definedName>
    <definedName name="_bdm.DD0B27258AE848C19EEB95D8470DF01E.edm" hidden="1">#REF!</definedName>
    <definedName name="_bdm.DD61FCF624A848C7A457F4428ACC9E41.edm" hidden="1">#REF!</definedName>
    <definedName name="_bdm.DD974EC17067422EA9EEE7ED35063D6D.edm" hidden="1">#REF!</definedName>
    <definedName name="_bdm.DE001E9B9110463EA870097D6394C36C.edm" hidden="1">#REF!</definedName>
    <definedName name="_bdm.DE3A287A640A49C5B8391C472059FA95.edm" hidden="1">#REF!</definedName>
    <definedName name="_bdm.DE4B18425B424B66963F3165677B97C7.edm" hidden="1">#REF!</definedName>
    <definedName name="_bdm.DE701B9294F54A13B69CFF3D6751B69D.edm" hidden="1">#REF!</definedName>
    <definedName name="_bdm.DF682F4F25704E4E94101E38EB60FBFD.edm" hidden="1">#REF!</definedName>
    <definedName name="_bdm.DFF0D10B05584101B8295EE101E9A033.edm" hidden="1">#REF!</definedName>
    <definedName name="_bdm.E044E2C6A5DF431888ED72ACD171B90F.edm" hidden="1">#REF!</definedName>
    <definedName name="_bdm.E064E06618694F90AA5FF546BA009FE8.edm" hidden="1">#REF!</definedName>
    <definedName name="_bdm.E08F4D93196D461F880F055E130ABEF4.edm" hidden="1">#REF!</definedName>
    <definedName name="_bdm.E0E693B8361040B69D00C78D2D1F4685.edm" hidden="1">#REF!</definedName>
    <definedName name="_bdm.E10C7B4A3E15457DBEEF545F5D7CA196.edm" hidden="1">#REF!</definedName>
    <definedName name="_bdm.E1679B7CC22949F5B5DCA8C3E69872E6.edm" hidden="1">#REF!</definedName>
    <definedName name="_bdm.E23A95A8EAC24CFF967441454AE76F10.edm" hidden="1">#REF!</definedName>
    <definedName name="_bdm.E25E4C6607824DAAB49894F304023908.edm" hidden="1">#REF!</definedName>
    <definedName name="_bdm.E28E483E07B44B4DB71EAF1918DB25A1.edm" hidden="1">#REF!</definedName>
    <definedName name="_bdm.E2B7A064C70545BDB46BDB87A58DB737.edm" hidden="1">#REF!</definedName>
    <definedName name="_bdm.E2E9FA4DAC6C4C969281D7EFDC470B77.edm" hidden="1">#REF!</definedName>
    <definedName name="_bdm.E30FFD5F9C20447FB1F2113EE297229C.edm" hidden="1">#REF!</definedName>
    <definedName name="_bdm.E36F7F714067431584CFFE81235131BA.edm" hidden="1">#REF!</definedName>
    <definedName name="_bdm.E3862F73074944A2B4843BBF320EBED1.edm" hidden="1">#REF!</definedName>
    <definedName name="_bdm.E412E144B0CA4E5C84B4B09255F8E3C1.edm" hidden="1">#REF!</definedName>
    <definedName name="_bdm.E4332F3DFA47485881D0AEDCAEB9C5BC.edm" hidden="1">#REF!</definedName>
    <definedName name="_bdm.E46F8FFF5D0C4002800C067074E9C40B.edm" hidden="1">#REF!</definedName>
    <definedName name="_bdm.E472D0A758E04892BA5091D9DB122946.edm" hidden="1">#REF!</definedName>
    <definedName name="_bdm.E4AAB8E747EC4B59AFEF1778C4289B3F.edm" hidden="1">#REF!</definedName>
    <definedName name="_bdm.E4AAF92008CC4532BA642D75EE82EED9.edm" hidden="1">#REF!</definedName>
    <definedName name="_bdm.E535D668ADB04520BF7C471EFE9621ED.edm" hidden="1">#REF!</definedName>
    <definedName name="_bdm.E5D9027B39214B26BC1B1963F0810266.edm" hidden="1">#REF!</definedName>
    <definedName name="_bdm.E6BF8EBBD06A4A7EB48F1A190A771871.edm" hidden="1">#REF!</definedName>
    <definedName name="_bdm.E6D5853A623842F29854014C5A52CDEB.edm" hidden="1">#REF!</definedName>
    <definedName name="_bdm.E75A02A49DC1413DBFB4CE41454A9DD0.edm" hidden="1">#REF!</definedName>
    <definedName name="_bdm.E761E101274848AD852B280B58CBB368.edm" hidden="1">#REF!</definedName>
    <definedName name="_bdm.E799246D86A64E73BD7A34B098365989.edm" hidden="1">#REF!</definedName>
    <definedName name="_bdm.E7A8BCC905864B3F905ED9C5FED7178D.edm" hidden="1">#REF!</definedName>
    <definedName name="_bdm.E802B55DBEF747A69DBBC80535EAD505.edm" hidden="1">#REF!</definedName>
    <definedName name="_bdm.E813B145127A4C1BA9C9AA1FAB669699.edm" hidden="1">#REF!</definedName>
    <definedName name="_bdm.E8B3ACE1990C4043992C5FE41ADA7E50.edm" hidden="1">#REF!</definedName>
    <definedName name="_bdm.E8F30B28917245CDBC8B5315B793EE9E.edm" hidden="1">#REF!</definedName>
    <definedName name="_bdm.E914D7055A2D4FAF8C207983187877A6.edm" hidden="1">#REF!</definedName>
    <definedName name="_bdm.E9A33F2258FF4DB0B07B84F2A39E159D.edm" hidden="1">#REF!</definedName>
    <definedName name="_bdm.EA54733E41604FCB825A5453ED88A574.edm" hidden="1">#REF!</definedName>
    <definedName name="_bdm.EB7A6A006DDF423BAD56A854427C5784.edm" hidden="1">#REF!</definedName>
    <definedName name="_bdm.EBD6799B2E80448FBA1CA1E9CE85DE23.edm" hidden="1">#REF!</definedName>
    <definedName name="_bdm.EC87A399A8114EF6BC474D371EDC3CEB.edm" hidden="1">#REF!</definedName>
    <definedName name="_bdm.ECA898F80C0C4296927CD94A1952D13E.edm" hidden="1">#REF!</definedName>
    <definedName name="_bdm.ECAF8AC052994DC8A40FAB1722BDA870.edm" hidden="1">#REF!</definedName>
    <definedName name="_bdm.ECC842E4FB034EAB82957A68B7A010E3.edm" hidden="1">#REF!</definedName>
    <definedName name="_bdm.ECE14A33D7AD4EA187302E198CA66957.edm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hidden="1">#REF!</definedName>
    <definedName name="_bdm.EEFC4F990EA34D1D926CF5C462B7B7A8.edm" hidden="1">#REF!</definedName>
    <definedName name="_bdm.EF1195B788484B8A9FEA81B26B4B20C5.edm" hidden="1">#REF!</definedName>
    <definedName name="_bdm.EF86ABE89935466EA2244E2CB3280C0A.edm" hidden="1">#REF!</definedName>
    <definedName name="_bdm.EFF4D71AF5984899B8AB8EB4D6BB3B7A.edm" hidden="1">#REF!</definedName>
    <definedName name="_bdm.F0279001AA6F4986AF7FF988159A9D76.edm" hidden="1">#REF!</definedName>
    <definedName name="_bdm.F0536A369A8A4B0D9E2729DFBDFC3339.edm" hidden="1">#REF!</definedName>
    <definedName name="_bdm.F062C9783F9547379644A3D8E0E82839.edm" hidden="1">#REF!</definedName>
    <definedName name="_bdm.F1A6E3E7E33646299AE42C539DF54C11.edm" hidden="1">#REF!</definedName>
    <definedName name="_bdm.F1C2B979983C40359E88903442101823.edm" hidden="1">#REF!</definedName>
    <definedName name="_bdm.F2326DD1C28E434EB8D2E7441DC41D07.edm" hidden="1">#REF!</definedName>
    <definedName name="_bdm.F2C94A2BC8954AA389CB0BC2FD8D758B.edm" hidden="1">#REF!</definedName>
    <definedName name="_bdm.F32B2741F8364C7BBE92ED2B82E11F5C.edm" hidden="1">#REF!</definedName>
    <definedName name="_bdm.F3584E8F28C64E908F9B9892F088A96B.edm" hidden="1">#REF!</definedName>
    <definedName name="_bdm.F3695F0CF07B4FA3A6E812A573B6438A.edm" hidden="1">#REF!</definedName>
    <definedName name="_bdm.F37F6340B785496BACDA155559DC74A8.edm" hidden="1">#REF!</definedName>
    <definedName name="_bdm.F3E09CB60D10421387CA36B91F50D493.edm" hidden="1">#REF!</definedName>
    <definedName name="_bdm.F3F24723E8DB4C1DA03CDFA9AAB34547.edm" hidden="1">#REF!</definedName>
    <definedName name="_bdm.F4320235F50C4CA7BF80EC1ACDD8E672.edm" hidden="1">#REF!</definedName>
    <definedName name="_bdm.F525C48CA5504FE8AB87D2E0061E176A.edm" hidden="1">#REF!</definedName>
    <definedName name="_bdm.F6CE809224B54C59AB473E97EF1EF7CF.edm" hidden="1">#REF!</definedName>
    <definedName name="_bdm.F6F12FDF8CE84CC1A263DDC7A616D709.edm" hidden="1">#REF!</definedName>
    <definedName name="_bdm.F700DFA5F9F64902BEF2E0AEC0891B36.edm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hidden="1">#REF!</definedName>
    <definedName name="_bdm.F7C1BBB7E9FC4431B9A33D6FB43ADB2F.edm" hidden="1">#REF!</definedName>
    <definedName name="_bdm.F83586C5467B4D8E86EF589056A3A0BE.edm" hidden="1">#REF!</definedName>
    <definedName name="_bdm.F915C1020A2148399C8E3D0EDF7C60E8.edm" hidden="1">#REF!</definedName>
    <definedName name="_bdm.F977C5EE9DF14220BCD8F94496DB0CDD.edm" hidden="1">#REF!</definedName>
    <definedName name="_bdm.F9B6F0C596914C1BA7902F7F72EBA610.edm" hidden="1">#REF!</definedName>
    <definedName name="_bdm.F9F7D871A43F42AD999AF7B67D6F5D95.edm" hidden="1">#REF!</definedName>
    <definedName name="_bdm.F9FC8F5E773840848567F3A68597B8A8.edm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hidden="1">#REF!</definedName>
    <definedName name="_bdm.FBD394CC11E34BE89840D56E9DF598AD.edm" hidden="1">#REF!</definedName>
    <definedName name="_bdm.FC38D76DE2424A268BA444C2C5E20136.edm" hidden="1">#REF!</definedName>
    <definedName name="_bdm.FC4798D2B08F43DB93157C1410DAC8B8.edm" hidden="1">#REF!</definedName>
    <definedName name="_bdm.FC4AF241222841578B5F4E26F6E900D0.edm" hidden="1">#REF!</definedName>
    <definedName name="_bdm.FC5CFBB0802544CE9D161CCDDF650BC2.edm" hidden="1">#REF!</definedName>
    <definedName name="_bdm.FC652EE742E74F82A3F633E4BC9279E0.edm" hidden="1">#REF!</definedName>
    <definedName name="_bdm.FC738B9A446646CAB612A88237E3EC89.edm" hidden="1">#REF!</definedName>
    <definedName name="_bdm.FD6AC686CA9747D4A45A628006334563.edm" hidden="1">#REF!</definedName>
    <definedName name="_bdm.FDBFB05C828547938E594BDA582BACF3.edm" hidden="1">#REF!</definedName>
    <definedName name="_bdm.FDE8A18FC6334ABFB8E1374F2ED65117.edm" hidden="1">#REF!</definedName>
    <definedName name="_bdm.FE12273A77A34D38BAFE9D129E9E0D55.edm" hidden="1">#REF!</definedName>
    <definedName name="_bdm.FE3B034B732A4C07A7FF9209E1543134.edm" hidden="1">#REF!</definedName>
    <definedName name="_bdm.FE414A8F9C40466F8189980278CAB3BF.edm" hidden="1">#REF!</definedName>
    <definedName name="_bdm.FE62B68B537341919ACFBD0B12D19344.edm" hidden="1">#REF!</definedName>
    <definedName name="_bdm.FEB5AA68288C47EC8E1790820EBF18DD.edm" hidden="1">#REF!</definedName>
    <definedName name="_bdm.FEB6526B98684F3289F7BC1616A71698.edm" hidden="1">#REF!</definedName>
    <definedName name="_bdm.FF9F747ADEF111D6B62C0010A4863BFD.edm" hidden="1">#REF!</definedName>
    <definedName name="_bdm.FFAF1297FB48449CB586D7B56C06F94B.edm" hidden="1">#REF!</definedName>
    <definedName name="_bdm.FFE2ACCAA2DE4113827B15FEDD6F8836.edm" hidden="1">#REF!</definedName>
    <definedName name="_bdm.FFF8C2AAE3584FC8BE721C9436700369.edm" hidden="1">#REF!</definedName>
    <definedName name="_C" hidden="1">{#N/A,#N/A,FALSE,"AESTR_K"}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hidden="1">#REF!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hidden="1">{"consolidated",#N/A,FALSE,"Sheet1";"cms",#N/A,FALSE,"Sheet1";"fse",#N/A,FALSE,"Sheet1"}</definedName>
    <definedName name="_Regression_Int" hidden="1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hidden="1">#REF!</definedName>
    <definedName name="_t3" hidden="1">#N/A</definedName>
    <definedName name="_table_out" hidden="1">#N/A</definedName>
    <definedName name="_Table2_In2" hidden="1">#REF!</definedName>
    <definedName name="_Table2_Out" hidden="1">#REF!</definedName>
    <definedName name="_Table3_In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2" hidden="1">{#N/A,#N/A,FALSE,"schA"}</definedName>
    <definedName name="_www1" hidden="1">{#N/A,#N/A,FALSE,"schA"}</definedName>
    <definedName name="a" hidden="1">{#N/A,#N/A,FALSE,"Month ";#N/A,#N/A,FALSE,"YTD";#N/A,#N/A,FALSE,"12 mo ended"}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 localSheetId="2">#REF!</definedName>
    <definedName name="ActualType">#REF!</definedName>
    <definedName name="Addn">'[8]Calc Record'!$B$79</definedName>
    <definedName name="Addns">'[8]Calc Record'!$A$79:$AD$101</definedName>
    <definedName name="adfadf">'[6]Results Summary'!$D$7:$D$18,'[6]Results Summary'!#REF!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 localSheetId="2">[9]Sheet1!#REF!</definedName>
    <definedName name="adj_rev_temp">[9]Sheet1!#REF!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 localSheetId="2">[9]Sheet1!#REF!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hidden="1">#REF!,#REF!,#REF!,#REF!,#REF!,#REF!,#REF!,#REF!,#REF!,#REF!,#REF!,#REF!,#REF!,#REF!</definedName>
    <definedName name="AS_OF_DATE" localSheetId="2">#REF!</definedName>
    <definedName name="AS_OF_DATE">#REF!</definedName>
    <definedName name="AS2DocOpenMode" hidden="1">"AS2DocumentEdit"</definedName>
    <definedName name="ASD" localSheetId="2">#REF!</definedName>
    <definedName name="ASD">#REF!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 localSheetId="2">#REF!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 localSheetId="2">[9]Sheet1!#REF!</definedName>
    <definedName name="BB">[9]Sheet1!#REF!</definedName>
    <definedName name="BBB" localSheetId="2">[9]Sheet1!#REF!</definedName>
    <definedName name="BBB">[9]Sheet1!#REF!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D">#REF!</definedName>
    <definedName name="benrate" localSheetId="2">#REF!</definedName>
    <definedName name="benrate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hidden="1">#REF!</definedName>
    <definedName name="BLPB2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211" hidden="1">#REF!</definedName>
    <definedName name="BLPH2212" hidden="1">#REF!</definedName>
    <definedName name="BLPH2213" hidden="1">#REF!</definedName>
    <definedName name="BLPH2214" hidden="1">#REF!</definedName>
    <definedName name="BLPH2215" hidden="1">#REF!</definedName>
    <definedName name="BLPH2216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 localSheetId="2">#REF!</definedName>
    <definedName name="brdepr">#REF!</definedName>
    <definedName name="breval" localSheetId="2">#REF!</definedName>
    <definedName name="breval">#REF!</definedName>
    <definedName name="brfin" localSheetId="2">#REF!</definedName>
    <definedName name="brfin">#REF!</definedName>
    <definedName name="briacst" localSheetId="2">#REF!</definedName>
    <definedName name="briacst">#REF!</definedName>
    <definedName name="briact" localSheetId="2">#REF!</definedName>
    <definedName name="briact">#REF!</definedName>
    <definedName name="briash" localSheetId="2">#REF!</definedName>
    <definedName name="briash">#REF!</definedName>
    <definedName name="bricum" localSheetId="2">#REF!</definedName>
    <definedName name="bricum">#REF!</definedName>
    <definedName name="brimo" localSheetId="2">#REF!</definedName>
    <definedName name="brimo">#REF!</definedName>
    <definedName name="brimw" localSheetId="2">#REF!</definedName>
    <definedName name="brimw">#REF!</definedName>
    <definedName name="brirev" localSheetId="2">#REF!</definedName>
    <definedName name="brirev">#REF!</definedName>
    <definedName name="brisust" localSheetId="2">#REF!</definedName>
    <definedName name="brisust">#REF!</definedName>
    <definedName name="briytd" localSheetId="2">#REF!</definedName>
    <definedName name="briytd">#REF!</definedName>
    <definedName name="broinc" localSheetId="2">#REF!</definedName>
    <definedName name="broinc">#REF!</definedName>
    <definedName name="bromfuel" localSheetId="2">#REF!</definedName>
    <definedName name="bromfuel">#REF!</definedName>
    <definedName name="brshex" localSheetId="2">#REF!</definedName>
    <definedName name="brshex">#REF!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 localSheetId="2">#REF!</definedName>
    <definedName name="bun">#REF!</definedName>
    <definedName name="BusiLineexp">#N/A</definedName>
    <definedName name="Button_1">"TradeSummary_Ken_Finicle_List"</definedName>
    <definedName name="BUV" localSheetId="2">#REF!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pital_Cost_Inflation">'[21]Other Assumptions'!$B$8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hidden="1">{#N/A,#N/A,FALSE,"Admin";#N/A,#N/A,FALSE,"Other"}</definedName>
    <definedName name="Choices_Wrapper">#N/A</definedName>
    <definedName name="CI_interval_hours">'[22]Overhaul 7EA'!$H$7</definedName>
    <definedName name="CIQWBGuid" hidden="1">"b8d3fceb-6199-4dec-8317-9bf11e617481"</definedName>
    <definedName name="CL_RT2">'[23]Transp Data'!$A$6:$C$81</definedName>
    <definedName name="Client">'[8]Calc Record'!$E$9</definedName>
    <definedName name="ClosingDate">'[24]General Inputs'!$E$4</definedName>
    <definedName name="cmolwt">'[25]Calcs-Defaults^^^'!$E$63</definedName>
    <definedName name="Coal_Plant_Transmission">'[21]Other Assumptions'!$B$13</definedName>
    <definedName name="Coal_Prices">[26]Summary!$A$49</definedName>
    <definedName name="coalplant">'[21]New Coal 2013'!$H$17</definedName>
    <definedName name="Colstrip_Add_Share">'[6]Colstrip Inputs'!$M$199</definedName>
    <definedName name="common" localSheetId="2">#REF!</definedName>
    <definedName name="common">#REF!</definedName>
    <definedName name="Common_Lbr12" localSheetId="2">#REF!</definedName>
    <definedName name="Common_Lbr12">#REF!</definedName>
    <definedName name="Common_Lbr34" localSheetId="2">#REF!</definedName>
    <definedName name="Common_Lbr34">#REF!</definedName>
    <definedName name="Common_TB12" localSheetId="2">#REF!</definedName>
    <definedName name="Common_TB12">#REF!</definedName>
    <definedName name="Common_TB34" localSheetId="2">#REF!</definedName>
    <definedName name="Common_TB34">#REF!</definedName>
    <definedName name="Common12">'[27]1-4 Capital Index'!$J$33</definedName>
    <definedName name="Common34" localSheetId="2">#REF!</definedName>
    <definedName name="Common34">#REF!</definedName>
    <definedName name="Commoncost">[28]Sheet2!$B$12</definedName>
    <definedName name="Commoncost1">[28]Sheet2!$C$12</definedName>
    <definedName name="compltold" hidden="1">{#N/A,#N/A,FALSE,"VOLUMES";#N/A,#N/A,FALSE,"REVENUES";#N/A,#N/A,FALSE,"VALUATION"}</definedName>
    <definedName name="cono_yes" localSheetId="2">[9]Sheet1!#REF!</definedName>
    <definedName name="cono_yes">[9]Sheet1!#REF!</definedName>
    <definedName name="cont" hidden="1">{#N/A,#N/A,FALSE,"Contribution Analysis"}</definedName>
    <definedName name="ConversionFactor">[6]Assumptions!$C$25</definedName>
    <definedName name="Costdebt" localSheetId="2">#REF!</definedName>
    <definedName name="Costdebt">#REF!</definedName>
    <definedName name="costeq" localSheetId="2">#REF!</definedName>
    <definedName name="costeq">#REF!</definedName>
    <definedName name="costpref" localSheetId="2">#REF!</definedName>
    <definedName name="costpref">#REF!</definedName>
    <definedName name="CostSwitch" localSheetId="2">[6]Assumptions!#REF!</definedName>
    <definedName name="CostSwitch">[6]Assumptions!#REF!</definedName>
    <definedName name="Create_Easton_Cost_Report" localSheetId="2">[26]!Create_Easton_Cost_Report</definedName>
    <definedName name="Create_Easton_Cost_Report">[26]!Create_Easton_Cost_Report</definedName>
    <definedName name="CreditTable" localSheetId="2">#REF!</definedName>
    <definedName name="CreditTable">#REF!</definedName>
    <definedName name="crit" localSheetId="2">#REF!</definedName>
    <definedName name="crit">#REF!</definedName>
    <definedName name="CSIssue" localSheetId="2">#REF!</definedName>
    <definedName name="CSIssue">#REF!</definedName>
    <definedName name="ctacst" localSheetId="2">#REF!</definedName>
    <definedName name="ctacst">#REF!</definedName>
    <definedName name="ctact" localSheetId="2">#REF!</definedName>
    <definedName name="ctact">#REF!</definedName>
    <definedName name="ctash" localSheetId="2">#REF!</definedName>
    <definedName name="ctash">#REF!</definedName>
    <definedName name="ctgcum" localSheetId="2">#REF!</definedName>
    <definedName name="ctgcum">#REF!</definedName>
    <definedName name="ctgmo" localSheetId="2">#REF!</definedName>
    <definedName name="ctgmo">#REF!</definedName>
    <definedName name="ctgmw" localSheetId="2">#REF!</definedName>
    <definedName name="ctgmw">#REF!</definedName>
    <definedName name="ctlook">'[8]CTG Data'!$C$75:$AP$176</definedName>
    <definedName name="ctlook3">'[8]CTG Data'!$C$1:$AD$73</definedName>
    <definedName name="ctrev" localSheetId="2">#REF!</definedName>
    <definedName name="ctrev">#REF!</definedName>
    <definedName name="ctsust" localSheetId="2">#REF!</definedName>
    <definedName name="ctsust">#REF!</definedName>
    <definedName name="ctytd" localSheetId="2">#REF!</definedName>
    <definedName name="ctytd">#REF!</definedName>
    <definedName name="CurveNumbers" localSheetId="2">'[29]Forward Curves'!#REF!</definedName>
    <definedName name="CurveNumbers">'[29]Forward Curves'!#REF!</definedName>
    <definedName name="Cwvu.GREY_ALL.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[30]log!$A$2:$D$512</definedName>
    <definedName name="DATLOOKUP">'[8]Dat File Calc'!$C$799:$C$1008</definedName>
    <definedName name="DaysPerYear">'[11]LSR 1250 Credit-Reformat'!$H$8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[28]Sheet3!$B$2</definedName>
    <definedName name="Debtcost">[28]Sheet2!$B$10</definedName>
    <definedName name="Debtcost1">[28]Sheet2!$C$10</definedName>
    <definedName name="DebtPerc">[6]Assumptions!$O$21</definedName>
    <definedName name="Dec03AMA">[3]BS!$AJ$7:$AJ$3582</definedName>
    <definedName name="Dec04AMA">[2]BS!$AO$7:$AO$3582</definedName>
    <definedName name="decomm_a" localSheetId="2">[9]Sheet1!#REF!</definedName>
    <definedName name="decomm_a">[9]Sheet1!#REF!</definedName>
    <definedName name="decomm_b" localSheetId="2">[9]Sheet1!#REF!</definedName>
    <definedName name="decomm_b">[9]Sheet1!#REF!</definedName>
    <definedName name="def_tax_adder" localSheetId="2">[9]Sheet1!#REF!</definedName>
    <definedName name="def_tax_adder">[9]Sheet1!#REF!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hidden="1">{#N/A,#N/A,FALSE,"Coversheet";#N/A,#N/A,FALSE,"QA"}</definedName>
    <definedName name="DemandResponse" localSheetId="2">[6]LPProblem!#REF!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 localSheetId="2">#REF!</definedName>
    <definedName name="DetailData">#REF!</definedName>
    <definedName name="DF_HeatRate">[7]Assumptions!$L$23</definedName>
    <definedName name="DFDelta">#REF!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Purchase">#REF!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'[31]Assumptions of Purchase'!$B$45</definedName>
    <definedName name="Discount_Rate">'[32]Cash Flow'!$D$3</definedName>
    <definedName name="DivRate" localSheetId="2">#REF!</definedName>
    <definedName name="DivRate">#REF!</definedName>
    <definedName name="DJE" localSheetId="2">#REF!</definedName>
    <definedName name="DJE">#REF!</definedName>
    <definedName name="DOCKET">#REF!</definedName>
    <definedName name="drate_nuc" localSheetId="2">[9]Sheet1!#REF!</definedName>
    <definedName name="drate_nuc">[9]Sheet1!#REF!</definedName>
    <definedName name="drate_oth_new" localSheetId="2">[9]Sheet1!#REF!</definedName>
    <definedName name="drate_oth_new">[9]Sheet1!#REF!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{#N/A,#N/A,FALSE,"Month ";#N/A,#N/A,FALSE,"YTD";#N/A,#N/A,FALSE,"12 mo ended"}</definedName>
    <definedName name="EffTaxRate">[6]Assumptions!$C$26</definedName>
    <definedName name="Electric">[33]Electric!$A$1:$K$65</definedName>
    <definedName name="Electric_Prices">'[34]Monthly Price Summary'!$B$4:$E$27</definedName>
    <definedName name="ElecWC_LineItems">[4]BS!$AO$7:$AO$3420</definedName>
    <definedName name="ElRBLine">[4]BS!$AP$7:$AP$3141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[35]Assumptions!$C$80</definedName>
    <definedName name="emp_ann_pct" localSheetId="2">[9]Sheet1!#REF!</definedName>
    <definedName name="emp_ann_pct">[9]Sheet1!#REF!</definedName>
    <definedName name="EndDate">[6]Assumptions!$C$9</definedName>
    <definedName name="EndPrintDate">[36]Settings!$E$19</definedName>
    <definedName name="ener_lp4" localSheetId="2">[9]Sheet1!#REF!</definedName>
    <definedName name="ener_lp4">[9]Sheet1!#REF!</definedName>
    <definedName name="ener_lp5" localSheetId="2">[9]Sheet1!#REF!</definedName>
    <definedName name="ener_lp5">[9]Sheet1!#REF!</definedName>
    <definedName name="ener_oth" localSheetId="2">[9]Sheet1!#REF!</definedName>
    <definedName name="ener_oth">[9]Sheet1!#REF!</definedName>
    <definedName name="ener_res" localSheetId="2">[9]Sheet1!#REF!</definedName>
    <definedName name="ener_res">[9]Sheet1!#REF!</definedName>
    <definedName name="enercost" localSheetId="2">[9]Sheet1!#REF!</definedName>
    <definedName name="enercost">[9]Sheet1!#REF!</definedName>
    <definedName name="eq_employees" localSheetId="2">[9]Sheet1!#REF!</definedName>
    <definedName name="eq_employees">[9]Sheet1!#REF!</definedName>
    <definedName name="EquityCost">[6]Assumptions!$O$20</definedName>
    <definedName name="EquityPerc">[6]Assumptions!$O$23</definedName>
    <definedName name="errrr" hidden="1">{"CSC_1",#N/A,FALSE,"CSC Outputs";"CSC_2",#N/A,FALSE,"CSC Outputs"}</definedName>
    <definedName name="Escalator">1.025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hidden="1">{#N/A,#N/A,FALSE,"Admin";#N/A,#N/A,FALSE,"Other"}</definedName>
    <definedName name="ExistingRPSResources">'[37]Last IRP'!$F$5</definedName>
    <definedName name="ext_funds" localSheetId="2">[9]Sheet1!#REF!</definedName>
    <definedName name="ext_funds">[9]Sheet1!#REF!</definedName>
    <definedName name="f">#REF!</definedName>
    <definedName name="f_needs" localSheetId="2">[9]Sheet1!#REF!</definedName>
    <definedName name="f_needs">[9]Sheet1!#REF!</definedName>
    <definedName name="f_sources" localSheetId="2">[9]Sheet1!#REF!</definedName>
    <definedName name="f_sources">[9]Sheet1!#REF!</definedName>
    <definedName name="FACTORS">#REF!</definedName>
    <definedName name="fas_106_ret" localSheetId="2">[9]Sheet1!#REF!</definedName>
    <definedName name="fas_106_ret">[9]Sheet1!#REF!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[2]BS!$AE$7:$AE$3582</definedName>
    <definedName name="Fed_Cap_Tax">[38]Inputs!$E$112</definedName>
    <definedName name="FederalTaxRate">'[39]Assume and Allocate'!$D$19</definedName>
    <definedName name="FedTaxRate" localSheetId="2">[6]Assumptions!$C$27</definedName>
    <definedName name="FedTaxRate">[40]Assumptions!$C$27</definedName>
    <definedName name="FERC_Lookup">'[41]Map Table'!$E$2:$F$58</definedName>
    <definedName name="FF">#REF!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ield_Names">[26]MC1!$V$3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[42]Ass!$F$17</definedName>
    <definedName name="FirstYearofStratPlan">[11]Resources!$E$70</definedName>
    <definedName name="FIT">#REF!</definedName>
    <definedName name="FIT_Rate">'[43]Allowed WACC'!$C$5</definedName>
    <definedName name="FITRate">'[44]Financial Basics'!$G$11</definedName>
    <definedName name="Fixed_OM_Inflation">'[21]Other Assumptions'!$B$4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[45]Assumptions!$K$27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[46]Menu!$B$13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 localSheetId="2">#REF!</definedName>
    <definedName name="Forecast">#REF!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_ferc" localSheetId="2">[9]Sheet1!#REF!</definedName>
    <definedName name="fuel_ferc">[9]Sheet1!#REF!</definedName>
    <definedName name="fuel_lp4" localSheetId="2">[9]Sheet1!#REF!</definedName>
    <definedName name="fuel_lp4">[9]Sheet1!#REF!</definedName>
    <definedName name="fuel_lp5" localSheetId="2">[9]Sheet1!#REF!</definedName>
    <definedName name="fuel_lp5">[9]Sheet1!#REF!</definedName>
    <definedName name="fuel_oth" localSheetId="2">[9]Sheet1!#REF!</definedName>
    <definedName name="fuel_oth">[9]Sheet1!#REF!</definedName>
    <definedName name="fuel_puc" localSheetId="2">[9]Sheet1!#REF!</definedName>
    <definedName name="fuel_puc">[9]Sheet1!#REF!</definedName>
    <definedName name="fuel_res" localSheetId="2">[9]Sheet1!#REF!</definedName>
    <definedName name="fuel_res">[9]Sheet1!#REF!</definedName>
    <definedName name="fuel_ugi" localSheetId="2">[9]Sheet1!#REF!</definedName>
    <definedName name="fuel_ugi">[9]Sheet1!#REF!</definedName>
    <definedName name="Fuel_Unit">[26]MC1!$V$4:$AG$11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exp">#N/A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as">[33]Gas!$A$1:$K$65</definedName>
    <definedName name="Gas_Plant_Transmission">'[21]Other Assumptions'!$B$11</definedName>
    <definedName name="Gas_Prices">[26]Summary!$A$142</definedName>
    <definedName name="GAS_TRANSPORT_CCGT">[6]Assumptions!$G$14</definedName>
    <definedName name="Gas_Transport_Inflation">'[21]Other Assumptions'!$B$7</definedName>
    <definedName name="GasRBLine">[2]BS!$AS$7:$AS$3631</definedName>
    <definedName name="GasTranspEsc">[6]Assumptions!$C$31</definedName>
    <definedName name="GasWC_LineItem">[2]BS!$AR$7:$AR$3631</definedName>
    <definedName name="gen_emp_red" localSheetId="2">[9]Sheet1!#REF!</definedName>
    <definedName name="gen_emp_red">[9]Sheet1!#REF!</definedName>
    <definedName name="Geo_RECcredit">[6]Assumptions!$M$9</definedName>
    <definedName name="getp_data">'[8]Heat Balance'!$E$26:$H$1738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 localSheetId="2">[9]Sheet1!#REF!</definedName>
    <definedName name="ghr12_rate_up">[9]Sheet1!#REF!</definedName>
    <definedName name="ghr66_rate_up" localSheetId="2">[9]Sheet1!#REF!</definedName>
    <definedName name="ghr66_rate_up">[9]Sheet1!#REF!</definedName>
    <definedName name="ghsl_rate_up" localSheetId="2">[9]Sheet1!#REF!</definedName>
    <definedName name="ghsl_rate_up">[9]Sheet1!#REF!</definedName>
    <definedName name="ghugi_rate_up" localSheetId="2">[9]Sheet1!#REF!</definedName>
    <definedName name="ghugi_rate_up">[9]Sheet1!#REF!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lobalCell">[36]Settings!$E$15</definedName>
    <definedName name="GlobalScenario">[36]Settings!$F$15</definedName>
    <definedName name="GrifCallData" localSheetId="2">#REF!</definedName>
    <definedName name="GrifCallData">#REF!</definedName>
    <definedName name="GrifDuctData" localSheetId="2">#REF!</definedName>
    <definedName name="GrifDuctData">#REF!</definedName>
    <definedName name="GrifGenData" localSheetId="2">#REF!</definedName>
    <definedName name="GrifGenData">#REF!</definedName>
    <definedName name="grtax" localSheetId="2">#REF!</definedName>
    <definedName name="grtax">#REF!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eatrate_DF">'[47]General Inputs'!$E$12</definedName>
    <definedName name="Heatrate_Primary">'[47]General Inputs'!$E$11</definedName>
    <definedName name="hhcum" localSheetId="2">#REF!</definedName>
    <definedName name="hhcum">#REF!</definedName>
    <definedName name="hhmo" localSheetId="2">#REF!</definedName>
    <definedName name="hhmo">#REF!</definedName>
    <definedName name="hhmw" localSheetId="2">#REF!</definedName>
    <definedName name="hhmw">#REF!</definedName>
    <definedName name="hhydact" localSheetId="2">#REF!</definedName>
    <definedName name="hhydact">#REF!</definedName>
    <definedName name="hhytd" localSheetId="2">#REF!</definedName>
    <definedName name="hhytd">#REF!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 localSheetId="2">#REF!</definedName>
    <definedName name="hltacst">#REF!</definedName>
    <definedName name="hltact" localSheetId="2">#REF!</definedName>
    <definedName name="hltact">#REF!</definedName>
    <definedName name="hltash" localSheetId="2">#REF!</definedName>
    <definedName name="hltash">#REF!</definedName>
    <definedName name="hltcum" localSheetId="2">#REF!</definedName>
    <definedName name="hltcum">#REF!</definedName>
    <definedName name="hltmo" localSheetId="2">#REF!</definedName>
    <definedName name="hltmo">#REF!</definedName>
    <definedName name="hltmw" localSheetId="2">#REF!</definedName>
    <definedName name="hltmw">#REF!</definedName>
    <definedName name="hltrev" localSheetId="2">#REF!</definedName>
    <definedName name="hltrev">#REF!</definedName>
    <definedName name="hltsust" localSheetId="2">#REF!</definedName>
    <definedName name="hltsust">#REF!</definedName>
    <definedName name="hltytd" localSheetId="2">#REF!</definedName>
    <definedName name="hltytd">#REF!</definedName>
    <definedName name="hmolwt">'[25]Calcs-Defaults^^^'!$E$64</definedName>
    <definedName name="hn.Delete015" hidden="1">#N/A</definedName>
    <definedName name="hn.NoUpload" hidden="1">0</definedName>
    <definedName name="holidays" localSheetId="2">#REF!</definedName>
    <definedName name="holidays">#REF!</definedName>
    <definedName name="HoursInServiceAtClosing">'[47]General Inputs'!$E$15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hidden="1">{"'PlantRpt'!$A$5:$K$67"}</definedName>
    <definedName name="html_control_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 localSheetId="2">#REF!</definedName>
    <definedName name="hydacst">#REF!</definedName>
    <definedName name="hydash" localSheetId="2">#REF!</definedName>
    <definedName name="hydash">#REF!</definedName>
    <definedName name="hydrev" localSheetId="2">#REF!</definedName>
    <definedName name="hydrev">#REF!</definedName>
    <definedName name="hydsust" localSheetId="2">#REF!</definedName>
    <definedName name="hydsust">#REF!</definedName>
    <definedName name="i8uy" hidden="1">{"PA1",#N/A,TRUE,"BORDMW";"pa2",#N/A,TRUE,"BORDMW";"PA3",#N/A,TRUE,"BORDMW";"PA4",#N/A,TRUE,"BORDMW"}</definedName>
    <definedName name="ID_sorted">#REF!</definedName>
    <definedName name="IDN" localSheetId="2">#REF!</definedName>
    <definedName name="IDN">#REF!</definedName>
    <definedName name="IDSolar_LineLoss">[6]Assumptions!$P$7</definedName>
    <definedName name="IFCSubregion">'[15]Stm Tables'!$L$12:$M$18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 localSheetId="2">#REF!</definedName>
    <definedName name="indytd">#REF!</definedName>
    <definedName name="inflation" localSheetId="2">#REF!</definedName>
    <definedName name="inflation">#REF!</definedName>
    <definedName name="Inflation_rate">'[48]General Inputs'!$E$36</definedName>
    <definedName name="inflation1" localSheetId="2">#REF!</definedName>
    <definedName name="inflation1">#REF!</definedName>
    <definedName name="init_book_depr" localSheetId="2">[9]Sheet1!#REF!</definedName>
    <definedName name="init_book_depr">[9]Sheet1!#REF!</definedName>
    <definedName name="InsRate">[6]Assumptions!$C$24</definedName>
    <definedName name="insul_id">[15]PIPE_TABLES!$A$85:$B$118</definedName>
    <definedName name="int_real" localSheetId="2">[9]Sheet1!#REF!</definedName>
    <definedName name="int_real">[9]Sheet1!#REF!</definedName>
    <definedName name="INTRESEXCH">[49]Sheet1!$AG$1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JPosData" localSheetId="2">#REF!</definedName>
    <definedName name="JPosData">#REF!</definedName>
    <definedName name="Jul04AMA">[2]BS!$AJ$7:$AJ$3582</definedName>
    <definedName name="Jun04AMA">[2]BS!$AI$7:$AI$3582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ckOffDate">'[24]General Inputs'!$E$3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KwMap">[50]KWMapping!$B$3:$C$81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'[51]Assumptions Project XYZ'!$C$3</definedName>
    <definedName name="LATEPAY">[49]Sheet1!$E$3:$E$25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adArray">'[52]Load Source Data'!$C$78:$X$89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 localSheetId="2">#REF!</definedName>
    <definedName name="mccacst">#REF!</definedName>
    <definedName name="mccact" localSheetId="2">#REF!</definedName>
    <definedName name="mccact">#REF!</definedName>
    <definedName name="mccash" localSheetId="2">#REF!</definedName>
    <definedName name="mccash">#REF!</definedName>
    <definedName name="mcccum" localSheetId="2">#REF!</definedName>
    <definedName name="mcccum">#REF!</definedName>
    <definedName name="mccmo" localSheetId="2">#REF!</definedName>
    <definedName name="mccmo">#REF!</definedName>
    <definedName name="mccmw" localSheetId="2">#REF!</definedName>
    <definedName name="mccmw">#REF!</definedName>
    <definedName name="mccrev" localSheetId="2">#REF!</definedName>
    <definedName name="mccrev">#REF!</definedName>
    <definedName name="mccsust" localSheetId="2">#REF!</definedName>
    <definedName name="mccsust">#REF!</definedName>
    <definedName name="mccytd" localSheetId="2">#REF!</definedName>
    <definedName name="mccytd">#REF!</definedName>
    <definedName name="mcoacst" localSheetId="2">#REF!</definedName>
    <definedName name="mcoacst">#REF!</definedName>
    <definedName name="mcoact" localSheetId="2">#REF!</definedName>
    <definedName name="mcoact">#REF!</definedName>
    <definedName name="mcoash" localSheetId="2">#REF!</definedName>
    <definedName name="mcoash">#REF!</definedName>
    <definedName name="mcocum" localSheetId="2">#REF!</definedName>
    <definedName name="mcocum">#REF!</definedName>
    <definedName name="mcomo" localSheetId="2">#REF!</definedName>
    <definedName name="mcomo">#REF!</definedName>
    <definedName name="mcomw" localSheetId="2">#REF!</definedName>
    <definedName name="mcomw">#REF!</definedName>
    <definedName name="mcorev" localSheetId="2">#REF!</definedName>
    <definedName name="mcorev">#REF!</definedName>
    <definedName name="mcosust" localSheetId="2">#REF!</definedName>
    <definedName name="mcosust">#REF!</definedName>
    <definedName name="mcoytd" localSheetId="2">#REF!</definedName>
    <definedName name="mcoytd">#REF!</definedName>
    <definedName name="MERGER_COST">[49]Sheet1!$AF$3:$AJ$28</definedName>
    <definedName name="Mgmt." hidden="1">{#N/A,"Faber45",FALSE,"LBPROFOR";#N/A,"Faber50",FALSE,"LBPROFOR";#N/A,"Faber55",FALSE,"LBPROFOR";#N/A,"Faber60",FALSE,"LBPROFOR"}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'[53]Gen Inputs'!$B$21</definedName>
    <definedName name="mohrs" localSheetId="2">#REF!</definedName>
    <definedName name="mohrs">#REF!</definedName>
    <definedName name="monacst" localSheetId="2">#REF!</definedName>
    <definedName name="monacst">#REF!</definedName>
    <definedName name="monact" localSheetId="2">#REF!</definedName>
    <definedName name="monact">#REF!</definedName>
    <definedName name="monash" localSheetId="2">#REF!</definedName>
    <definedName name="monash">#REF!</definedName>
    <definedName name="moncum" localSheetId="2">#REF!</definedName>
    <definedName name="moncum">#REF!</definedName>
    <definedName name="monmo" localSheetId="2">#REF!</definedName>
    <definedName name="monmo">#REF!</definedName>
    <definedName name="monmw" localSheetId="2">#REF!</definedName>
    <definedName name="monmw">#REF!</definedName>
    <definedName name="monrev" localSheetId="2">#REF!</definedName>
    <definedName name="monrev">#REF!</definedName>
    <definedName name="monsust" localSheetId="2">#REF!</definedName>
    <definedName name="monsust">#REF!</definedName>
    <definedName name="Months">[42]Ass!$F$22</definedName>
    <definedName name="MonthsInFirstYear">'[48]General Inputs'!$E$5</definedName>
    <definedName name="monytd" localSheetId="2">#REF!</definedName>
    <definedName name="monytd">#REF!</definedName>
    <definedName name="MOTANA">#REF!</definedName>
    <definedName name="MT">#REF!</definedName>
    <definedName name="MT_WIND_TRANMISSION">[6]Assumptions!$M$15</definedName>
    <definedName name="MTD_Format">[54]Mthly!$B$11:$D$11,[54]Mthly!$B$35:$D$35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'[55]pivoted data'!$D$3:$R$42</definedName>
    <definedName name="MWTABLE">[8]Emissions!$A$3:$B$18</definedName>
    <definedName name="Name">'[8]Calc Record'!$I$57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ameplate_DF">'[47]General Inputs'!$E$10</definedName>
    <definedName name="Nameplate_net">'[48]General Inputs'!$E$12</definedName>
    <definedName name="Nameplate_plant">'[24]General Inputs'!$E$9</definedName>
    <definedName name="Nameplate_Primary">'[47]General Inputs'!$E$9</definedName>
    <definedName name="names">'[56]Project Data'!$B$3:$B$39</definedName>
    <definedName name="NetAnnualGeneration">[44]Expenses!$G$24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 localSheetId="2">[9]Sheet1!#REF!</definedName>
    <definedName name="new_debt">[9]Sheet1!#REF!</definedName>
    <definedName name="new_debt_total" localSheetId="2">[9]Sheet1!#REF!</definedName>
    <definedName name="new_debt_total">[9]Sheet1!#REF!</definedName>
    <definedName name="new_equity" localSheetId="2">[9]Sheet1!#REF!</definedName>
    <definedName name="new_equity">[9]Sheet1!#REF!</definedName>
    <definedName name="new_pref" localSheetId="2">[9]Sheet1!#REF!</definedName>
    <definedName name="new_pref">[9]Sheet1!#REF!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ghcr">'[25]Calcs-Defaults^^^'!$E$22</definedName>
    <definedName name="NIM_Fixed_Fuel">[11]Resources!$R$79</definedName>
    <definedName name="No_Turbines">'[48]General Inputs'!$E$11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 localSheetId="2">[9]Sheet1!#REF!</definedName>
    <definedName name="nuc_emp_red">[9]Sheet1!#REF!</definedName>
    <definedName name="nuc_sf_depr_a" localSheetId="2">[9]Sheet1!#REF!</definedName>
    <definedName name="nuc_sf_depr_a">[9]Sheet1!#REF!</definedName>
    <definedName name="nuc_sf_depr_b" localSheetId="2">[9]Sheet1!#REF!</definedName>
    <definedName name="nuc_sf_depr_b">[9]Sheet1!#REF!</definedName>
    <definedName name="nuc_sf_depr_c" localSheetId="2">[9]Sheet1!#REF!</definedName>
    <definedName name="nuc_sf_depr_c">[9]Sheet1!#REF!</definedName>
    <definedName name="nuc_sf_depr_d" localSheetId="2">[9]Sheet1!#REF!</definedName>
    <definedName name="nuc_sf_depr_d">[9]Sheet1!#REF!</definedName>
    <definedName name="nuc_wage_0" localSheetId="2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[26]Summary!$A$189</definedName>
    <definedName name="nugd_lp4" localSheetId="2">[9]Sheet1!#REF!</definedName>
    <definedName name="nugd_lp4">[9]Sheet1!#REF!</definedName>
    <definedName name="nugd_lp5" localSheetId="2">[9]Sheet1!#REF!</definedName>
    <definedName name="nugd_lp5">[9]Sheet1!#REF!</definedName>
    <definedName name="nugd_oth" localSheetId="2">[9]Sheet1!#REF!</definedName>
    <definedName name="nugd_oth">[9]Sheet1!#REF!</definedName>
    <definedName name="nugd_res" localSheetId="2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'[57]Operations(Input)'!$B$6:$AO$9,'[57]Operations(Input)'!$B$14:$AO$14,'[57]Operations(Input)'!$B$16:$B$18,'[57]Operations(Input)'!$B$18:$AO$18,'[57]Operations(Input)'!$B$16:$AO$16</definedName>
    <definedName name="OBCLEASE">[49]Sheet1!$AF$4:$AI$23</definedName>
    <definedName name="Objective">'[8]Calc Record'!$A$21</definedName>
    <definedName name="Oct03AMA">[3]BS!$AH$7:$AH$3582</definedName>
    <definedName name="Oct04AMA">[2]BS!$AM$7:$AM$3582</definedName>
    <definedName name="OffPeak">[50]Total!$A$200:$CA$285</definedName>
    <definedName name="offpeak_hours" localSheetId="2">#REF!</definedName>
    <definedName name="offpeak_hours">#REF!</definedName>
    <definedName name="Oil_Prices">[26]Summary!$A$96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[50]Total!$A$100:$CA$185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pnStartDate">[42]Ass!$F$25</definedName>
    <definedName name="OPR" localSheetId="2">#REF!</definedName>
    <definedName name="OPR">#REF!</definedName>
    <definedName name="oth_wage_0" localSheetId="2">[9]Sheet1!#REF!</definedName>
    <definedName name="oth_wage_0">[9]Sheet1!#REF!</definedName>
    <definedName name="Other_Taxes">[10]Assumptions!$B$45</definedName>
    <definedName name="outlookdata">'[58]pivoted data'!$D$3:$Q$90</definedName>
    <definedName name="OutYearEsc">[6]Assumptions!$C$23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 localSheetId="2">#REF!</definedName>
    <definedName name="page2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cm42dir">'[8]Heat Balance'!$E$4</definedName>
    <definedName name="pcorc">'[59]Exhibit A-1 Original'!$A$77</definedName>
    <definedName name="pct_apply_ehh" localSheetId="2">[9]Sheet1!#REF!</definedName>
    <definedName name="pct_apply_ehh">[9]Sheet1!#REF!</definedName>
    <definedName name="pct_apply_gh" localSheetId="2">[9]Sheet1!#REF!</definedName>
    <definedName name="pct_apply_gh">[9]Sheet1!#REF!</definedName>
    <definedName name="pct_apply_gh1" localSheetId="2">[9]Sheet1!#REF!</definedName>
    <definedName name="pct_apply_gh1">[9]Sheet1!#REF!</definedName>
    <definedName name="pct_apply_grs" localSheetId="2">[9]Sheet1!#REF!</definedName>
    <definedName name="pct_apply_grs">[9]Sheet1!#REF!</definedName>
    <definedName name="pct_apply_gs1" localSheetId="2">[9]Sheet1!#REF!</definedName>
    <definedName name="pct_apply_gs1">[9]Sheet1!#REF!</definedName>
    <definedName name="pct_apply_gs3" localSheetId="2">[9]Sheet1!#REF!</definedName>
    <definedName name="pct_apply_gs3">[9]Sheet1!#REF!</definedName>
    <definedName name="pct_apply_lp4" localSheetId="2">[9]Sheet1!#REF!</definedName>
    <definedName name="pct_apply_lp4">[9]Sheet1!#REF!</definedName>
    <definedName name="pct_apply_lp5" localSheetId="2">[9]Sheet1!#REF!</definedName>
    <definedName name="pct_apply_lp5">[9]Sheet1!#REF!</definedName>
    <definedName name="pct_apply_sl" localSheetId="2">[9]Sheet1!#REF!</definedName>
    <definedName name="pct_apply_sl">[9]Sheet1!#REF!</definedName>
    <definedName name="peak_hours" localSheetId="2">#REF!</definedName>
    <definedName name="peak_hours">#REF!</definedName>
    <definedName name="peak_new_table">'[60]2008 Extreme Peaks - 080403'!$E$5:$AD$8</definedName>
    <definedName name="peak_table">'[60]Peaks-F01'!$C$5:$E$243</definedName>
    <definedName name="PED" localSheetId="2">#REF!</definedName>
    <definedName name="PED">#REF!</definedName>
    <definedName name="Percent_debt">[38]Inputs!$E$129</definedName>
    <definedName name="PIPING_MODEL">'[8]As Built Piping'!$B$1:$D$112</definedName>
    <definedName name="PlanMargin">[6]Assumptions!$K$19</definedName>
    <definedName name="Plant_Input">'[57]Plant(Input)'!$B$7:$AP$9,'[57]Plant(Input)'!$B$11,'[57]Plant(Input)'!$B$15:$AP$15,'[57]Plant(Input)'!$B$18,'[57]Plant(Input)'!$B$20:$AP$20</definedName>
    <definedName name="Plant_Name">[20]Assumptions!$C$4</definedName>
    <definedName name="PlantFuelFactor">'[61]CB Assumptions'!$C$16:$W$16</definedName>
    <definedName name="PlantReplacementCost">'[47]General Inputs'!$E$30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 localSheetId="2">[9]Sheet1!#REF!</definedName>
    <definedName name="PPL_dividends">[9]Sheet1!#REF!</definedName>
    <definedName name="Pre_Tax_Rate_of_Return">[10]Assumptions!$D$17</definedName>
    <definedName name="Pref">[28]Sheet3!$B$3</definedName>
    <definedName name="Prefcost">[28]Sheet2!$B$11</definedName>
    <definedName name="Prefcost1">[28]Sheet2!$C$11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'[50]2ndary Analysis 2006'!$H$7:$CB$147</definedName>
    <definedName name="Prices_Aurora">'[34]Monthly Price Summary'!$C$4:$H$63</definedName>
    <definedName name="PRINT_3" localSheetId="2">#REF!</definedName>
    <definedName name="PRINT_3">#REF!</definedName>
    <definedName name="PRINT_4" localSheetId="2">#REF!</definedName>
    <definedName name="PRINT_4">#REF!</definedName>
    <definedName name="_xlnm.Print_Area" localSheetId="1">'5-year Comparison'!$A$1:$H$28</definedName>
    <definedName name="_xlnm.Print_Area" localSheetId="2">'Continuing Operations'!$A$1:$I$27</definedName>
    <definedName name="_xlnm.Print_Area" localSheetId="4">Hedge!$A$1:$G$31</definedName>
    <definedName name="_xlnm.Print_Area" localSheetId="3">'No Hedge'!$A$1:$G$31</definedName>
    <definedName name="_xlnm.Print_Area" localSheetId="0">'NPV savings comparison'!$A$1:$D$16</definedName>
    <definedName name="_xlnm.Print_Area">#REF!</definedName>
    <definedName name="Print_Area_MI">[62]fuelbudg!$A$1:$P$1792</definedName>
    <definedName name="Print_CSC_Report_2" hidden="1">{"CSC_1",#N/A,FALSE,"CSC Outputs";"CSC_2",#N/A,FALSE,"CSC Outputs"}</definedName>
    <definedName name="_xlnm.Print_Titles" localSheetId="2">'Continuing Operations'!$1:$1</definedName>
    <definedName name="_xlnm.Print_Titles">#REF!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ject">'[51]Assumptions Project XYZ'!$A$1</definedName>
    <definedName name="project_number">'[8]Heat Balance'!$F$3</definedName>
    <definedName name="ProjectName">'[8]Calc Record'!$E$11</definedName>
    <definedName name="ProjectNumber">'[8]Calc Record'!$E$13</definedName>
    <definedName name="Projects">[63]Sheet1!$A$1147:$B$1887</definedName>
    <definedName name="Property_Insurance_Percent">'[21]Other Assumptions'!$B$17</definedName>
    <definedName name="Property_Tax_Percent">'[21]Other Assumptions'!$B$16</definedName>
    <definedName name="Property_Tax_Rate">[10]Assumptions!$B$25</definedName>
    <definedName name="PropTaxDiscountRate">'[48]General Inputs'!$E$24</definedName>
    <definedName name="PropTaxRate">[6]Assumptions!$C$21</definedName>
    <definedName name="PropTaxRatio">[6]Assumptions!$C$22</definedName>
    <definedName name="Protege_Data_Range" localSheetId="2">#REF!</definedName>
    <definedName name="Protege_Data_Range">#REF!</definedName>
    <definedName name="Protege_Heading_Range" localSheetId="2">#REF!</definedName>
    <definedName name="Protege_Heading_Range">#REF!</definedName>
    <definedName name="Protege_Title_Range" localSheetId="2">#REF!</definedName>
    <definedName name="Protege_Title_Range">#REF!</definedName>
    <definedName name="prout" hidden="1">{"comp1",#N/A,FALSE,"COMPS";"footnotes",#N/A,FALSE,"COMPS"}</definedName>
    <definedName name="Prov_Cap_Tax">[38]Inputs!$E$111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'[64]4.04'!$A$6</definedName>
    <definedName name="PSE_Pre_Tax_Equity_Rate">'[31]Assumptions of Purchase'!$B$42</definedName>
    <definedName name="PSEPaysREET">'[65]General Inputs'!$I$4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>#REF!</definedName>
    <definedName name="pyearg" hidden="1">{#N/A,#N/A,FALSE,"FY97";#N/A,#N/A,FALSE,"FY98";#N/A,#N/A,FALSE,"FY99";#N/A,#N/A,FALSE,"FY00";#N/A,#N/A,FALSE,"FY01"}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localSheetId="2" hidden="1">{#N/A,#N/A,FALSE,"schA"}</definedName>
    <definedName name="qqq" hidden="1">{#N/A,#N/A,FALSE,"schA"}</definedName>
    <definedName name="qqqqqq" hidden="1">{"FCB_ALL",#N/A,FALSE,"FCB"}</definedName>
    <definedName name="QTD_Format">[54]QTD!$B$11:$D$11,[54]QTD!$B$35:$D$35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 localSheetId="2">[9]Sheet1!#REF!</definedName>
    <definedName name="R_needs">[9]Sheet1!#REF!</definedName>
    <definedName name="R_new_interest" localSheetId="2">[9]Sheet1!#REF!</definedName>
    <definedName name="R_new_interest">[9]Sheet1!#REF!</definedName>
    <definedName name="R_old_interest" localSheetId="2">[9]Sheet1!#REF!</definedName>
    <definedName name="R_old_interest">[9]Sheet1!#REF!</definedName>
    <definedName name="R_tot_equity" localSheetId="2">[9]Sheet1!#REF!</definedName>
    <definedName name="R_tot_equity">[9]Sheet1!#REF!</definedName>
    <definedName name="RATE2">'[23]Transp Data'!$A$8:$I$112</definedName>
    <definedName name="RATEBASE">#REF!</definedName>
    <definedName name="RBN" localSheetId="2">#REF!</definedName>
    <definedName name="RBN">#REF!</definedName>
    <definedName name="RBU" localSheetId="2">#REF!</definedName>
    <definedName name="RBU">#REF!</definedName>
    <definedName name="RBV" localSheetId="2">#REF!</definedName>
    <definedName name="RBV">#REF!</definedName>
    <definedName name="rc_reg_other_a" localSheetId="2">[9]Sheet1!#REF!</definedName>
    <definedName name="rc_reg_other_a">[9]Sheet1!#REF!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[66]Assumptions!$K$15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hidden="1">{"var_page",#N/A,FALSE,"template"}</definedName>
    <definedName name="_xlnm.Recorder">#REF!</definedName>
    <definedName name="reg_ror_1" localSheetId="2">[9]Sheet1!#REF!</definedName>
    <definedName name="reg_ror_1">[9]Sheet1!#REF!</definedName>
    <definedName name="RenewableBookLife">'[6]Renewable Acq Inputs'!$E$37</definedName>
    <definedName name="Report_ID__BMI_RID" localSheetId="2">#REF!</definedName>
    <definedName name="Report_ID__BMI_RID">#REF!</definedName>
    <definedName name="res797act">#N/A</definedName>
    <definedName name="res797sum">#N/A</definedName>
    <definedName name="RES97budget">#N/A</definedName>
    <definedName name="RESALE">#REF!</definedName>
    <definedName name="resale_jcpl_yes" localSheetId="2">[9]Sheet1!#REF!</definedName>
    <definedName name="resale_jcpl_yes">[9]Sheet1!#REF!</definedName>
    <definedName name="resEVA2ndqtr">#N/A</definedName>
    <definedName name="resource_lookup">'[67]#REF'!$B$3:$C$112</definedName>
    <definedName name="resource_summary_lookup">'[68]Map Table'!$B$2:$C$339</definedName>
    <definedName name="RESTATING">#REF!</definedName>
    <definedName name="Results" localSheetId="2">'[6]Results Summary'!$D$7:$D$18,'[6]Results Summary'!#REF!</definedName>
    <definedName name="Results">'[6]Results Summary'!$D$7:$D$18,'[6]Results Summary'!#REF!</definedName>
    <definedName name="retain_earn" localSheetId="2">[9]Sheet1!#REF!</definedName>
    <definedName name="retain_earn">[9]Sheet1!#REF!</definedName>
    <definedName name="RETRUN_TO_SUMARY_2">#N/A</definedName>
    <definedName name="rev_reduct_a" localSheetId="2">[9]Sheet1!#REF!</definedName>
    <definedName name="rev_reduct_a">[9]Sheet1!#REF!</definedName>
    <definedName name="rev_reduct_b" localSheetId="2">[9]Sheet1!#REF!</definedName>
    <definedName name="rev_reduct_b">[9]Sheet1!#REF!</definedName>
    <definedName name="REVADJ">#REF!</definedName>
    <definedName name="Revenue_Gross_Up">[10]Assumptions!$B$47</definedName>
    <definedName name="RI_License_Studies_OM">[69]Inputs!$F$51</definedName>
    <definedName name="RID" localSheetId="2">#REF!</definedName>
    <definedName name="RID">#REF!</definedName>
    <definedName name="RockiesGas">'[70]Tariff, Gas Price Inputs'!$B$33:$U$46</definedName>
    <definedName name="ror" localSheetId="2">[9]Sheet1!#REF!</definedName>
    <definedName name="ror">[9]Sheet1!#REF!</definedName>
    <definedName name="Round5" localSheetId="2">[71]!Round5</definedName>
    <definedName name="Round5">[71]!Round5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_common_ratio" localSheetId="2">[9]Sheet1!#REF!</definedName>
    <definedName name="RT_common_ratio">[9]Sheet1!#REF!</definedName>
    <definedName name="RT_debt_ratio" localSheetId="2">[9]Sheet1!#REF!</definedName>
    <definedName name="RT_debt_ratio">[9]Sheet1!#REF!</definedName>
    <definedName name="RT_pref_ratio" localSheetId="2">[9]Sheet1!#REF!</definedName>
    <definedName name="RT_pref_ratio">[9]Sheet1!#REF!</definedName>
    <definedName name="Rtot_interest" localSheetId="2">[9]Sheet1!#REF!</definedName>
    <definedName name="Rtot_interest">[9]Sheet1!#REF!</definedName>
    <definedName name="rty" hidden="1">{#N/A,#N/A,TRUE,"Pro Forma";#N/A,#N/A,TRUE,"PF_Bal";#N/A,#N/A,TRUE,"PF_INC";#N/A,#N/A,TRUE,"CBE";#N/A,#N/A,TRUE,"SWK"}</definedName>
    <definedName name="s">[72]Offer_Value!$B$15:$AE$15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lesTaxKittitas">'[48]General Inputs'!$E$21</definedName>
    <definedName name="SalesTaxRate">'[65]General Inputs'!$E$22</definedName>
    <definedName name="SalesTaxWA">'[48]General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 localSheetId="2">#REF!</definedName>
    <definedName name="sbyacst">#REF!</definedName>
    <definedName name="sbyact" localSheetId="2">#REF!</definedName>
    <definedName name="sbyact">#REF!</definedName>
    <definedName name="sbyash" localSheetId="2">#REF!</definedName>
    <definedName name="sbyash">#REF!</definedName>
    <definedName name="sbycum" localSheetId="2">#REF!</definedName>
    <definedName name="sbycum">#REF!</definedName>
    <definedName name="sbymo" localSheetId="2">#REF!</definedName>
    <definedName name="sbymo">#REF!</definedName>
    <definedName name="sbymw" localSheetId="2">#REF!</definedName>
    <definedName name="sbymw">#REF!</definedName>
    <definedName name="sbyrev" localSheetId="2">#REF!</definedName>
    <definedName name="sbyrev">#REF!</definedName>
    <definedName name="sbysust" localSheetId="2">#REF!</definedName>
    <definedName name="sbysust">#REF!</definedName>
    <definedName name="sbyytd" localSheetId="2">#REF!</definedName>
    <definedName name="sbyytd">#REF!</definedName>
    <definedName name="Scenarios" hidden="1">{#N/A,"ICF Downside",FALSE,"Inputs";#N/A,"High Inflation",FALSE,"Inputs"}</definedName>
    <definedName name="Sch194Rlfwd">'[73]Sch94 Rlfwd'!$B$11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Data" localSheetId="2">#REF!</definedName>
    <definedName name="SDData">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 localSheetId="2">#REF!</definedName>
    <definedName name="sfd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n" localSheetId="2">#REF!</definedName>
    <definedName name="sfn">#REF!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v" localSheetId="2">#REF!</definedName>
    <definedName name="sfv">#REF!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0" hidden="1">2</definedName>
    <definedName name="solver_typ" hidden="1">3</definedName>
    <definedName name="solver_val" hidden="1">0.6</definedName>
    <definedName name="solver_ver" localSheetId="1" hidden="1">17</definedName>
    <definedName name="solver_ver" localSheetId="2" hidden="1">17</definedName>
    <definedName name="solver_ver" localSheetId="3" hidden="1">17</definedName>
    <definedName name="solver_ver" localSheetId="0" hidden="1">17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'[74]Calcs-Defaults^'!$E$4</definedName>
    <definedName name="Start_year">'[53]Gen Inputs'!$B$20</definedName>
    <definedName name="StartDate">[6]Assumptions!$C$7</definedName>
    <definedName name="StartOfOperation">'[44]General Inputs'!$G$6</definedName>
    <definedName name="STRESS">[15]PIPE_TABLES!$B$53:$T$60</definedName>
    <definedName name="Strike_days">[72]Offer_Value!$B$36:$AE$36</definedName>
    <definedName name="Summary_Curr_vs_Prior">'[50]Outlook Summary Sheet'!$R$2:$AG$75</definedName>
    <definedName name="Summary_Current_v_Budget">'[50]Outlook Summary Sheet'!$A$1:$P$75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>[72]Offer_Value!$B$14:$AE$14</definedName>
    <definedName name="T_common_ratio" localSheetId="2">[9]Sheet1!#REF!</definedName>
    <definedName name="T_common_ratio">[9]Sheet1!#REF!</definedName>
    <definedName name="T_cost_common" localSheetId="2">[9]Sheet1!#REF!</definedName>
    <definedName name="T_cost_common">[9]Sheet1!#REF!</definedName>
    <definedName name="T_cost_debt" localSheetId="2">[9]Sheet1!#REF!</definedName>
    <definedName name="T_cost_debt">[9]Sheet1!#REF!</definedName>
    <definedName name="T_cost_pref" localSheetId="2">[9]Sheet1!#REF!</definedName>
    <definedName name="T_cost_pref">[9]Sheet1!#REF!</definedName>
    <definedName name="T_debt_ratio" localSheetId="2">[9]Sheet1!#REF!</definedName>
    <definedName name="T_debt_ratio">[9]Sheet1!#REF!</definedName>
    <definedName name="T_pref_ratio" localSheetId="2">[9]Sheet1!#REF!</definedName>
    <definedName name="T_pref_ratio">[9]Sheet1!#REF!</definedName>
    <definedName name="TAXBENEFIT">#REF!</definedName>
    <definedName name="taxes">#N/A</definedName>
    <definedName name="TAXEXCISE">#REF!</definedName>
    <definedName name="TAXINCOME">#REF!</definedName>
    <definedName name="Taxrate" localSheetId="2">#REF!</definedName>
    <definedName name="Taxrate">#REF!</definedName>
    <definedName name="tblecontents">#N/A</definedName>
    <definedName name="TCASE">'[75]Pro Forma'!$C$6</definedName>
    <definedName name="td_emp_red" localSheetId="2">[9]Sheet1!#REF!</definedName>
    <definedName name="td_emp_red">[9]Sheet1!#REF!</definedName>
    <definedName name="TEMPADJ">[49]Sheet1!$A$4:$E$40</definedName>
    <definedName name="temperatures">[15]PIPE_TABLES!$C$53:$T$53</definedName>
    <definedName name="TEST">2000</definedName>
    <definedName name="test3" hidden="1">{"Income Statement",#N/A,FALSE,"CFMODEL";"Balance Sheet",#N/A,FALSE,"CFMODEL"}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 localSheetId="2">[9]Sheet1!#REF!</definedName>
    <definedName name="tot_emp_red">[9]Sheet1!#REF!</definedName>
    <definedName name="Total">[50]Total!$A$1:$CA$87</definedName>
    <definedName name="total_rev_temp" localSheetId="2">[9]Sheet1!#REF!</definedName>
    <definedName name="total_rev_temp">[9]Sheet1!#REF!</definedName>
    <definedName name="TotalCapEx">[44]CapEx!$G$97</definedName>
    <definedName name="TotalEquity">'[44]Financial Basics'!$I$22</definedName>
    <definedName name="TotalREC20">[6]LPProblem!$AA$32</definedName>
    <definedName name="totcum" localSheetId="2">#REF!</definedName>
    <definedName name="totcum">#REF!</definedName>
    <definedName name="totmo" localSheetId="2">#REF!</definedName>
    <definedName name="totmo">#REF!</definedName>
    <definedName name="totytd" localSheetId="2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[42]Ass!$B$1405:$F$1407</definedName>
    <definedName name="TRANS_CCGT">[6]Assumptions!$G$15</definedName>
    <definedName name="transcost">'[21]New Coal 2013'!$H$18</definedName>
    <definedName name="TransEsc">[6]Assumptions!$C$32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rbineCosts">'[51]Assumptions Project XYZ'!$C$4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I_Entity_Groups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>#REF!</definedName>
    <definedName name="UTN">#REF!</definedName>
    <definedName name="uu" hidden="1">{"away stand alones",#N/A,FALSE,"Target"}</definedName>
    <definedName name="Variable_OM_Inflation">'[16]Other Assumptions'!$B$6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 localSheetId="2">[26]!View_Graph3</definedName>
    <definedName name="View_Graph3">[26]!View_Graph3</definedName>
    <definedName name="vname">'[8]Calc Record'!$E$70</definedName>
    <definedName name="vo" hidden="1">{"consolidated",#N/A,FALSE,"Sheet1";"cms",#N/A,FALSE,"Sheet1";"fse",#N/A,FALSE,"Sheet1"}</definedName>
    <definedName name="VOMEsc">[6]Assumptions!$C$15</definedName>
    <definedName name="vsv" hidden="1">{"comp",#N/A,FALSE,"SPEC";"footnotes",#N/A,FALSE,"SPEC"}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 localSheetId="2">[9]Sheet1!#REF!</definedName>
    <definedName name="wc">[9]Sheet1!#REF!</definedName>
    <definedName name="wc_frac" localSheetId="2">[9]Sheet1!#REF!</definedName>
    <definedName name="wc_frac">[9]Sheet1!#REF!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est_offpeak_hours" localSheetId="2">#REF!</definedName>
    <definedName name="west_offpeak_hours">#REF!</definedName>
    <definedName name="west_peak_hours" localSheetId="2">#REF!</definedName>
    <definedName name="west_peak_hours">#REF!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 localSheetId="2">#REF!</definedName>
    <definedName name="wpkacst">#REF!</definedName>
    <definedName name="wpkact" localSheetId="2">#REF!</definedName>
    <definedName name="wpkact">#REF!</definedName>
    <definedName name="wpkash" localSheetId="2">#REF!</definedName>
    <definedName name="wpkash">#REF!</definedName>
    <definedName name="wpkcum" localSheetId="2">#REF!</definedName>
    <definedName name="wpkcum">#REF!</definedName>
    <definedName name="wpkmo" localSheetId="2">#REF!</definedName>
    <definedName name="wpkmo">#REF!</definedName>
    <definedName name="wpkmw" localSheetId="2">#REF!</definedName>
    <definedName name="wpkmw">#REF!</definedName>
    <definedName name="wpkrev" localSheetId="2">#REF!</definedName>
    <definedName name="wpkrev">#REF!</definedName>
    <definedName name="wpksust" localSheetId="2">#REF!</definedName>
    <definedName name="wpksust">#REF!</definedName>
    <definedName name="wpkytd" localSheetId="2">#REF!</definedName>
    <definedName name="wpkytd">#REF!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localSheetId="2" hidden="1">{#N/A,#N/A,FALSE,"schA"}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{#N/A,#N/A,FALSE,"Summary3";#N/A,#N/A,FALSE,"Summary1";#N/A,#N/A,FALSE,"Summary2";#N/A,#N/A,FALSE,"Sensitivities1";#N/A,#N/A,FALSE,"Sensitivities2"}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localSheetId="2" hidden="1">{#N/A,#N/A,FALSE,"schA"}</definedName>
    <definedName name="www" hidden="1">{#N/A,#N/A,FALSE,"schA"}</definedName>
    <definedName name="x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'[76]Revison Inputs'!$B$6</definedName>
    <definedName name="YTD_Format">[54]YTD!$B$13:$D$13,[54]YTD!$B$36:$D$36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20" l="1"/>
  <c r="G18" i="20"/>
  <c r="F18" i="20"/>
  <c r="E18" i="20"/>
  <c r="D18" i="20"/>
  <c r="I7" i="20" l="1"/>
  <c r="I14" i="20" l="1"/>
  <c r="I13" i="20" l="1"/>
  <c r="I12" i="20" l="1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8" i="20"/>
  <c r="A9" i="20" l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l="1"/>
  <c r="A21" i="2" s="1"/>
  <c r="A22" i="2" s="1"/>
  <c r="A23" i="2" s="1"/>
  <c r="A24" i="2" s="1"/>
  <c r="A25" i="2" s="1"/>
  <c r="A26" i="2" s="1"/>
  <c r="A27" i="2" s="1"/>
  <c r="A28" i="2" s="1"/>
  <c r="A8" i="27"/>
  <c r="A9" i="27" s="1"/>
  <c r="A10" i="27" s="1"/>
  <c r="A11" i="27" s="1"/>
  <c r="A12" i="27" s="1"/>
  <c r="A13" i="27" s="1"/>
  <c r="A14" i="27" s="1"/>
  <c r="A15" i="27" s="1"/>
  <c r="C21" i="29" l="1"/>
  <c r="C21" i="28" s="1"/>
  <c r="C26" i="29"/>
  <c r="D26" i="29"/>
  <c r="E26" i="29"/>
  <c r="F26" i="29"/>
  <c r="G26" i="29"/>
  <c r="D16" i="28"/>
  <c r="E16" i="28" s="1"/>
  <c r="F16" i="28" s="1"/>
  <c r="G16" i="28" s="1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C22" i="28"/>
  <c r="C26" i="28"/>
  <c r="D26" i="28"/>
  <c r="E26" i="28"/>
  <c r="F26" i="28"/>
  <c r="G26" i="28"/>
  <c r="E15" i="28" l="1"/>
  <c r="E9" i="28"/>
  <c r="D9" i="28"/>
  <c r="D15" i="28"/>
  <c r="E15" i="29"/>
  <c r="E9" i="29"/>
  <c r="D15" i="29"/>
  <c r="D9" i="29"/>
  <c r="G15" i="28"/>
  <c r="G9" i="28"/>
  <c r="C15" i="28"/>
  <c r="C9" i="28"/>
  <c r="G9" i="29"/>
  <c r="G15" i="29"/>
  <c r="C9" i="29"/>
  <c r="C15" i="29"/>
  <c r="F15" i="28"/>
  <c r="F9" i="28"/>
  <c r="F15" i="29"/>
  <c r="F9" i="29"/>
  <c r="C22" i="29"/>
  <c r="D21" i="29"/>
  <c r="D21" i="28" s="1"/>
  <c r="D22" i="28" s="1"/>
  <c r="E21" i="29" l="1"/>
  <c r="E21" i="28" s="1"/>
  <c r="E22" i="28" s="1"/>
  <c r="D22" i="29"/>
  <c r="E17" i="28" l="1"/>
  <c r="F21" i="29"/>
  <c r="F21" i="28" s="1"/>
  <c r="F22" i="28" s="1"/>
  <c r="E22" i="29"/>
  <c r="G17" i="28" l="1"/>
  <c r="I8" i="20"/>
  <c r="D17" i="28"/>
  <c r="F27" i="29"/>
  <c r="D27" i="29"/>
  <c r="C17" i="28"/>
  <c r="F17" i="28"/>
  <c r="E27" i="28"/>
  <c r="G27" i="29"/>
  <c r="G27" i="28"/>
  <c r="G21" i="29"/>
  <c r="F22" i="29"/>
  <c r="D27" i="28" l="1"/>
  <c r="I23" i="20"/>
  <c r="G22" i="29"/>
  <c r="G21" i="28"/>
  <c r="G22" i="28" s="1"/>
  <c r="C27" i="29"/>
  <c r="F27" i="28"/>
  <c r="C27" i="28"/>
  <c r="E27" i="29"/>
  <c r="C11" i="28" l="1"/>
  <c r="C24" i="28" s="1"/>
  <c r="G11" i="28"/>
  <c r="G24" i="28" s="1"/>
  <c r="F11" i="28"/>
  <c r="F24" i="28" s="1"/>
  <c r="E19" i="20"/>
  <c r="F19" i="20"/>
  <c r="G19" i="20"/>
  <c r="H19" i="20"/>
  <c r="I18" i="20" l="1"/>
  <c r="D19" i="20"/>
  <c r="I19" i="20" s="1"/>
  <c r="E11" i="28"/>
  <c r="E24" i="28" s="1"/>
  <c r="D11" i="28"/>
  <c r="D24" i="28" s="1"/>
  <c r="G16" i="29"/>
  <c r="G17" i="29" s="1"/>
  <c r="G11" i="29"/>
  <c r="G28" i="28"/>
  <c r="H27" i="2" s="1"/>
  <c r="H22" i="2"/>
  <c r="F28" i="28"/>
  <c r="G27" i="2" s="1"/>
  <c r="G22" i="2"/>
  <c r="F16" i="29"/>
  <c r="F17" i="29" s="1"/>
  <c r="F11" i="29"/>
  <c r="C28" i="28"/>
  <c r="C16" i="29"/>
  <c r="C17" i="29" s="1"/>
  <c r="C11" i="29"/>
  <c r="D22" i="2"/>
  <c r="C30" i="28" l="1"/>
  <c r="G24" i="29"/>
  <c r="H9" i="2" s="1"/>
  <c r="F24" i="29"/>
  <c r="F28" i="29" s="1"/>
  <c r="D28" i="28"/>
  <c r="E27" i="2" s="1"/>
  <c r="E22" i="2"/>
  <c r="E28" i="28"/>
  <c r="F27" i="2" s="1"/>
  <c r="F22" i="2"/>
  <c r="D16" i="29"/>
  <c r="D17" i="29" s="1"/>
  <c r="D11" i="29"/>
  <c r="C24" i="29"/>
  <c r="E16" i="29"/>
  <c r="E17" i="29" s="1"/>
  <c r="E11" i="29"/>
  <c r="D27" i="2"/>
  <c r="G9" i="2" l="1"/>
  <c r="G28" i="29"/>
  <c r="C31" i="28"/>
  <c r="C27" i="2"/>
  <c r="D14" i="27" s="1"/>
  <c r="C22" i="2"/>
  <c r="D9" i="27" s="1"/>
  <c r="D24" i="29"/>
  <c r="D28" i="29" s="1"/>
  <c r="E24" i="29"/>
  <c r="F9" i="2" s="1"/>
  <c r="D9" i="2"/>
  <c r="C28" i="29"/>
  <c r="D23" i="20"/>
  <c r="E23" i="20"/>
  <c r="F23" i="20"/>
  <c r="G23" i="20"/>
  <c r="H23" i="20"/>
  <c r="D9" i="20"/>
  <c r="E9" i="20"/>
  <c r="F9" i="20"/>
  <c r="G9" i="20"/>
  <c r="H9" i="20"/>
  <c r="I9" i="20" l="1"/>
  <c r="E28" i="29"/>
  <c r="C31" i="29" s="1"/>
  <c r="E9" i="2"/>
  <c r="C30" i="29"/>
  <c r="E15" i="20"/>
  <c r="E21" i="20" s="1"/>
  <c r="F15" i="20"/>
  <c r="F21" i="20" s="1"/>
  <c r="D15" i="20"/>
  <c r="G15" i="20"/>
  <c r="G21" i="20" s="1"/>
  <c r="H15" i="20"/>
  <c r="H21" i="20" s="1"/>
  <c r="D21" i="20" l="1"/>
  <c r="D26" i="20" s="1"/>
  <c r="I15" i="20"/>
  <c r="I8" i="2"/>
  <c r="H21" i="2"/>
  <c r="H23" i="2" s="1"/>
  <c r="H8" i="2"/>
  <c r="F21" i="2"/>
  <c r="F23" i="2" s="1"/>
  <c r="F8" i="2"/>
  <c r="G21" i="2"/>
  <c r="G23" i="2" s="1"/>
  <c r="G8" i="2"/>
  <c r="E21" i="2"/>
  <c r="E23" i="2" s="1"/>
  <c r="E8" i="2"/>
  <c r="E10" i="2" s="1"/>
  <c r="D14" i="2"/>
  <c r="H24" i="20"/>
  <c r="D8" i="2" l="1"/>
  <c r="D10" i="2" s="1"/>
  <c r="D21" i="2"/>
  <c r="D23" i="2" s="1"/>
  <c r="D24" i="20"/>
  <c r="D13" i="2" s="1"/>
  <c r="D26" i="2" s="1"/>
  <c r="D28" i="2" s="1"/>
  <c r="I21" i="20"/>
  <c r="I24" i="20" s="1"/>
  <c r="I13" i="2"/>
  <c r="H13" i="2"/>
  <c r="H26" i="2" s="1"/>
  <c r="H28" i="2" s="1"/>
  <c r="C21" i="2"/>
  <c r="D8" i="27" s="1"/>
  <c r="D10" i="27" s="1"/>
  <c r="C8" i="2"/>
  <c r="C8" i="27" s="1"/>
  <c r="E24" i="20"/>
  <c r="E13" i="2" s="1"/>
  <c r="E26" i="2" s="1"/>
  <c r="E28" i="2" s="1"/>
  <c r="C23" i="2" l="1"/>
  <c r="D15" i="2"/>
  <c r="F24" i="20"/>
  <c r="F13" i="2" l="1"/>
  <c r="F26" i="2" s="1"/>
  <c r="G24" i="20"/>
  <c r="G13" i="2" s="1"/>
  <c r="G26" i="2" s="1"/>
  <c r="G28" i="2" s="1"/>
  <c r="D27" i="20" l="1"/>
  <c r="C13" i="2"/>
  <c r="C13" i="27" s="1"/>
  <c r="F28" i="2"/>
  <c r="C26" i="2"/>
  <c r="D13" i="27" s="1"/>
  <c r="D15" i="27" s="1"/>
  <c r="C28" i="2" l="1"/>
  <c r="F10" i="2" l="1"/>
  <c r="F14" i="2"/>
  <c r="F15" i="2" s="1"/>
  <c r="H10" i="2"/>
  <c r="I9" i="2"/>
  <c r="I10" i="2" s="1"/>
  <c r="E14" i="2"/>
  <c r="G10" i="2"/>
  <c r="G14" i="2"/>
  <c r="G15" i="2" s="1"/>
  <c r="C9" i="2" l="1"/>
  <c r="C9" i="27" s="1"/>
  <c r="C10" i="27" s="1"/>
  <c r="I14" i="2"/>
  <c r="I15" i="2" s="1"/>
  <c r="H14" i="2"/>
  <c r="H15" i="2" s="1"/>
  <c r="E15" i="2"/>
  <c r="C14" i="2" l="1"/>
  <c r="C14" i="27" s="1"/>
  <c r="C15" i="27" s="1"/>
  <c r="C10" i="2"/>
  <c r="C15" i="2" l="1"/>
</calcChain>
</file>

<file path=xl/sharedStrings.xml><?xml version="1.0" encoding="utf-8"?>
<sst xmlns="http://schemas.openxmlformats.org/spreadsheetml/2006/main" count="151" uniqueCount="73">
  <si>
    <t>Column1</t>
  </si>
  <si>
    <t>2025</t>
  </si>
  <si>
    <t xml:space="preserve"> </t>
  </si>
  <si>
    <t>Line</t>
  </si>
  <si>
    <t>$ in millions</t>
  </si>
  <si>
    <t>Capital</t>
  </si>
  <si>
    <t>Energy (MWh)</t>
  </si>
  <si>
    <t>Dispatch cost</t>
  </si>
  <si>
    <t>Average</t>
  </si>
  <si>
    <t>Scenario 1</t>
  </si>
  <si>
    <t>(A)</t>
  </si>
  <si>
    <t>(B)</t>
  </si>
  <si>
    <t>(C)</t>
  </si>
  <si>
    <t>(D)</t>
  </si>
  <si>
    <t>(E)</t>
  </si>
  <si>
    <t>(F)</t>
  </si>
  <si>
    <t>(G)</t>
  </si>
  <si>
    <t>Scenario 2</t>
  </si>
  <si>
    <t>No hedging</t>
  </si>
  <si>
    <t>90MW 5-year PPA + 95MW replacement</t>
  </si>
  <si>
    <t>Scenario 1 - no hedging</t>
  </si>
  <si>
    <t>May 2021</t>
  </si>
  <si>
    <t>May 2022</t>
  </si>
  <si>
    <t>May 2023</t>
  </si>
  <si>
    <t>May 2024</t>
  </si>
  <si>
    <t>May 2025</t>
  </si>
  <si>
    <t>12-month ending</t>
  </si>
  <si>
    <t>Colstrip unit 4 continuing operations</t>
  </si>
  <si>
    <t>PSE's take (MWh)</t>
  </si>
  <si>
    <t>Net capacity factor</t>
  </si>
  <si>
    <t>Fixed operating expenses</t>
  </si>
  <si>
    <t>PSE Expense</t>
  </si>
  <si>
    <t>Total PSE Expense</t>
  </si>
  <si>
    <t>Property Tax</t>
  </si>
  <si>
    <t>Dispatch cost (line 9 / 2)</t>
  </si>
  <si>
    <t>Cost $/MWh (5-year average)</t>
  </si>
  <si>
    <t>PSE's share of unit 4 capacity</t>
  </si>
  <si>
    <t>Market price ($/MWh)</t>
  </si>
  <si>
    <t>NWE PPA capacity</t>
  </si>
  <si>
    <t>PPA cost</t>
  </si>
  <si>
    <t>Capacity (MW)</t>
  </si>
  <si>
    <t>Replacement energy (MWh)</t>
  </si>
  <si>
    <t>Mid-C price  ($/MWh)</t>
  </si>
  <si>
    <t>Replacement capacity winter only</t>
  </si>
  <si>
    <t>95 MW Replacement</t>
  </si>
  <si>
    <t>Total cost (line 6+12+17)</t>
  </si>
  <si>
    <t>Cost $/MWh (line 19 / 22)</t>
  </si>
  <si>
    <t>Total cost NPV (line 19)</t>
  </si>
  <si>
    <t>Total capacity</t>
  </si>
  <si>
    <t>Total energy MWh</t>
  </si>
  <si>
    <t>Fixed heding price ($/MWh)</t>
  </si>
  <si>
    <t>Hedge 95MW</t>
  </si>
  <si>
    <t>Scenario 2 - hedge 95MW</t>
  </si>
  <si>
    <t>September 11</t>
  </si>
  <si>
    <t>5-year</t>
  </si>
  <si>
    <r>
      <rPr>
        <b/>
        <sz val="14"/>
        <color theme="1"/>
        <rFont val="Times New Roman"/>
        <family val="1"/>
      </rPr>
      <t xml:space="preserve">PSE Quantitative Analysis Comparing "Business
as Usual" Scenario and the "Proposed Sale" Scenario
</t>
    </r>
    <r>
      <rPr>
        <b/>
        <sz val="12"/>
        <color theme="1"/>
        <rFont val="Times New Roman"/>
        <family val="1"/>
      </rPr>
      <t>(September 11, 2019)</t>
    </r>
  </si>
  <si>
    <t>Colstrip Unit 4 - Continuing Operations</t>
  </si>
  <si>
    <t>PSE Quantitative Analysis Comparing "Business
as Usual" Scenario and the "Proposed Sale" Scenario
Five-Year Comparison</t>
  </si>
  <si>
    <t>Scenario 1 - No Hedging</t>
  </si>
  <si>
    <t>Scenario 2 - Hedge 95 MW</t>
  </si>
  <si>
    <t>Cost ($ in millions)</t>
  </si>
  <si>
    <t>Proposed Sale Benefit</t>
  </si>
  <si>
    <t>Cost ($/MWh)</t>
  </si>
  <si>
    <t>Proposed Sale Benefit ($/MWh)</t>
  </si>
  <si>
    <t>Colstrip unit 4 operating cost</t>
  </si>
  <si>
    <t>Present Value</t>
  </si>
  <si>
    <t>Cost $/MWh (line 16 / 2)</t>
  </si>
  <si>
    <t>Total cost NPV (line 16)</t>
  </si>
  <si>
    <t>90 MW NWE PPA</t>
  </si>
  <si>
    <t>Total cost (line 10 + 14)</t>
  </si>
  <si>
    <t>Energy replacement</t>
  </si>
  <si>
    <t>Capacity replacement cost</t>
  </si>
  <si>
    <t xml:space="preserve">Capacity 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</si>
</sst>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\-mmm\-yy;@"/>
    <numFmt numFmtId="167" formatCode="0.0%"/>
    <numFmt numFmtId="168" formatCode="&quot;$&quot;#,##0_)&quot;/ MWh&quot;;[Red]\(&quot;$&quot;#,##0\)"/>
    <numFmt numFmtId="169" formatCode="&quot;$&quot;#,##0.00"/>
    <numFmt numFmtId="170" formatCode="&quot;$&quot;#,##0.0_)&quot;/ MWh&quot;;[Red]\(&quot;$&quot;#,##0.0\)"/>
    <numFmt numFmtId="171" formatCode="&quot;$&quot;#,##0_)\ &quot;M&quot;;[Red]\(&quot;$&quot;#,##0\)\ &quot;M&quot;"/>
    <numFmt numFmtId="172" formatCode="&quot;$&quot;#,##0_)&quot;M&quot;;[Red]\(&quot;$&quot;#,##0\)"/>
    <numFmt numFmtId="173" formatCode="&quot;$&quot;#,##0_)&quot;M&quot;;[Red]\(&quot;$&quot;#,##0\)\ &quot;M&quot;"/>
    <numFmt numFmtId="174" formatCode="&quot;$&quot;#,##0.0&quot;/MWh&quot;;[Red]\(&quot;$&quot;#,##0.0\)"/>
    <numFmt numFmtId="175" formatCode="_(* #,##0_)&quot;MW&quot;;_(* \(#,##0\);_(* &quot;-&quot;??_);_(@_)"/>
    <numFmt numFmtId="176" formatCode="&quot;$&quot;#,##0.0&quot;/kw-yr&quot;;[Red]\(&quot;$&quot;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3A417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theme="8" tint="0.79998168889431442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medium">
        <color indexed="64"/>
      </right>
      <top style="thin">
        <color theme="8" tint="0.39997558519241921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medium">
        <color indexed="64"/>
      </left>
      <right/>
      <top/>
      <bottom style="thin">
        <color theme="8" tint="0.39997558519241921"/>
      </bottom>
      <diagonal/>
    </border>
    <border>
      <left/>
      <right style="medium">
        <color indexed="64"/>
      </right>
      <top/>
      <bottom style="thin">
        <color theme="8" tint="0.39997558519241921"/>
      </bottom>
      <diagonal/>
    </border>
    <border>
      <left/>
      <right style="medium">
        <color indexed="64"/>
      </right>
      <top style="thin">
        <color theme="8" tint="0.39997558519241921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/>
      <right style="medium">
        <color theme="1"/>
      </right>
      <top style="thin">
        <color theme="8" tint="0.39997558519241921"/>
      </top>
      <bottom style="thin">
        <color theme="8" tint="0.3999755851924192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7" fillId="0" borderId="0" xfId="0" applyFont="1"/>
    <xf numFmtId="0" fontId="6" fillId="5" borderId="18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0" fontId="8" fillId="3" borderId="4" xfId="0" applyFont="1" applyFill="1" applyBorder="1"/>
    <xf numFmtId="171" fontId="5" fillId="3" borderId="5" xfId="0" applyNumberFormat="1" applyFont="1" applyFill="1" applyBorder="1" applyAlignment="1">
      <alignment horizontal="center" wrapText="1"/>
    </xf>
    <xf numFmtId="171" fontId="5" fillId="3" borderId="6" xfId="0" applyNumberFormat="1" applyFont="1" applyFill="1" applyBorder="1" applyAlignment="1">
      <alignment horizontal="center" wrapText="1"/>
    </xf>
    <xf numFmtId="0" fontId="5" fillId="0" borderId="7" xfId="0" applyFont="1" applyFill="1" applyBorder="1"/>
    <xf numFmtId="173" fontId="5" fillId="0" borderId="0" xfId="0" applyNumberFormat="1" applyFont="1" applyFill="1" applyBorder="1" applyAlignment="1">
      <alignment horizontal="center" wrapText="1"/>
    </xf>
    <xf numFmtId="173" fontId="5" fillId="0" borderId="8" xfId="0" applyNumberFormat="1" applyFont="1" applyFill="1" applyBorder="1" applyAlignment="1">
      <alignment horizontal="center" wrapText="1"/>
    </xf>
    <xf numFmtId="0" fontId="5" fillId="3" borderId="7" xfId="0" applyFont="1" applyFill="1" applyBorder="1"/>
    <xf numFmtId="173" fontId="5" fillId="3" borderId="2" xfId="0" applyNumberFormat="1" applyFont="1" applyFill="1" applyBorder="1" applyAlignment="1">
      <alignment horizontal="center" wrapText="1"/>
    </xf>
    <xf numFmtId="173" fontId="5" fillId="3" borderId="22" xfId="0" applyNumberFormat="1" applyFont="1" applyFill="1" applyBorder="1" applyAlignment="1">
      <alignment horizontal="center" wrapText="1"/>
    </xf>
    <xf numFmtId="171" fontId="5" fillId="3" borderId="0" xfId="0" applyNumberFormat="1" applyFont="1" applyFill="1" applyBorder="1" applyAlignment="1">
      <alignment horizontal="center" wrapText="1"/>
    </xf>
    <xf numFmtId="171" fontId="5" fillId="3" borderId="8" xfId="0" applyNumberFormat="1" applyFont="1" applyFill="1" applyBorder="1" applyAlignment="1">
      <alignment horizontal="center" wrapText="1"/>
    </xf>
    <xf numFmtId="0" fontId="8" fillId="0" borderId="7" xfId="0" applyFont="1" applyFill="1" applyBorder="1"/>
    <xf numFmtId="6" fontId="5" fillId="0" borderId="0" xfId="0" applyNumberFormat="1" applyFont="1" applyBorder="1" applyAlignment="1">
      <alignment horizontal="center" wrapText="1"/>
    </xf>
    <xf numFmtId="6" fontId="5" fillId="0" borderId="8" xfId="0" applyNumberFormat="1" applyFont="1" applyBorder="1" applyAlignment="1">
      <alignment horizontal="center" wrapText="1"/>
    </xf>
    <xf numFmtId="174" fontId="5" fillId="3" borderId="0" xfId="2" applyNumberFormat="1" applyFont="1" applyFill="1" applyBorder="1" applyAlignment="1">
      <alignment horizontal="center"/>
    </xf>
    <xf numFmtId="174" fontId="5" fillId="3" borderId="8" xfId="2" applyNumberFormat="1" applyFont="1" applyFill="1" applyBorder="1" applyAlignment="1">
      <alignment horizontal="center"/>
    </xf>
    <xf numFmtId="0" fontId="5" fillId="0" borderId="7" xfId="0" applyFont="1" applyBorder="1"/>
    <xf numFmtId="174" fontId="5" fillId="0" borderId="2" xfId="2" applyNumberFormat="1" applyFont="1" applyBorder="1" applyAlignment="1">
      <alignment horizontal="center"/>
    </xf>
    <xf numFmtId="174" fontId="5" fillId="0" borderId="22" xfId="2" applyNumberFormat="1" applyFont="1" applyBorder="1" applyAlignment="1">
      <alignment horizontal="center"/>
    </xf>
    <xf numFmtId="0" fontId="5" fillId="3" borderId="9" xfId="0" applyFont="1" applyFill="1" applyBorder="1"/>
    <xf numFmtId="174" fontId="5" fillId="3" borderId="10" xfId="2" applyNumberFormat="1" applyFont="1" applyFill="1" applyBorder="1" applyAlignment="1">
      <alignment horizontal="center"/>
    </xf>
    <xf numFmtId="174" fontId="5" fillId="3" borderId="11" xfId="2" applyNumberFormat="1" applyFont="1" applyFill="1" applyBorder="1" applyAlignment="1">
      <alignment horizontal="center"/>
    </xf>
    <xf numFmtId="0" fontId="5" fillId="0" borderId="0" xfId="0" applyFont="1" applyBorder="1"/>
    <xf numFmtId="170" fontId="5" fillId="0" borderId="0" xfId="0" applyNumberFormat="1" applyFont="1" applyBorder="1" applyAlignment="1">
      <alignment horizontal="center" wrapText="1"/>
    </xf>
    <xf numFmtId="0" fontId="8" fillId="0" borderId="0" xfId="0" quotePrefix="1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/>
    <xf numFmtId="0" fontId="8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Border="1"/>
    <xf numFmtId="0" fontId="7" fillId="0" borderId="0" xfId="2" applyFont="1" applyBorder="1"/>
    <xf numFmtId="0" fontId="6" fillId="2" borderId="28" xfId="2" applyNumberFormat="1" applyFont="1" applyFill="1" applyBorder="1" applyAlignment="1">
      <alignment horizontal="center" vertical="center"/>
    </xf>
    <xf numFmtId="17" fontId="6" fillId="4" borderId="0" xfId="0" quotePrefix="1" applyNumberFormat="1" applyFont="1" applyFill="1" applyBorder="1" applyAlignment="1">
      <alignment horizontal="right"/>
    </xf>
    <xf numFmtId="0" fontId="5" fillId="3" borderId="4" xfId="2" applyNumberFormat="1" applyFont="1" applyFill="1" applyBorder="1" applyAlignment="1"/>
    <xf numFmtId="164" fontId="5" fillId="3" borderId="5" xfId="1" applyNumberFormat="1" applyFont="1" applyFill="1" applyBorder="1"/>
    <xf numFmtId="175" fontId="5" fillId="3" borderId="5" xfId="1" applyNumberFormat="1" applyFont="1" applyFill="1" applyBorder="1"/>
    <xf numFmtId="0" fontId="5" fillId="0" borderId="7" xfId="2" applyNumberFormat="1" applyFont="1" applyBorder="1" applyAlignment="1"/>
    <xf numFmtId="0" fontId="5" fillId="3" borderId="7" xfId="2" applyNumberFormat="1" applyFont="1" applyFill="1" applyBorder="1" applyAlignment="1"/>
    <xf numFmtId="0" fontId="4" fillId="0" borderId="0" xfId="2" applyFont="1"/>
    <xf numFmtId="0" fontId="10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164" fontId="5" fillId="0" borderId="18" xfId="3" applyNumberFormat="1" applyFont="1" applyBorder="1"/>
    <xf numFmtId="9" fontId="5" fillId="0" borderId="18" xfId="5" applyFont="1" applyBorder="1"/>
    <xf numFmtId="165" fontId="5" fillId="3" borderId="18" xfId="2" applyNumberFormat="1" applyFont="1" applyFill="1" applyBorder="1" applyAlignment="1"/>
    <xf numFmtId="6" fontId="5" fillId="0" borderId="18" xfId="3" applyNumberFormat="1" applyFont="1" applyBorder="1"/>
    <xf numFmtId="173" fontId="5" fillId="0" borderId="18" xfId="3" applyNumberFormat="1" applyFont="1" applyBorder="1"/>
    <xf numFmtId="6" fontId="5" fillId="3" borderId="18" xfId="3" applyNumberFormat="1" applyFont="1" applyFill="1" applyBorder="1"/>
    <xf numFmtId="6" fontId="5" fillId="0" borderId="18" xfId="3" applyNumberFormat="1" applyFont="1" applyFill="1" applyBorder="1"/>
    <xf numFmtId="174" fontId="5" fillId="0" borderId="18" xfId="3" applyNumberFormat="1" applyFont="1" applyFill="1" applyBorder="1"/>
    <xf numFmtId="0" fontId="12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/>
    <xf numFmtId="0" fontId="5" fillId="3" borderId="5" xfId="2" applyNumberFormat="1" applyFont="1" applyFill="1" applyBorder="1" applyAlignment="1">
      <alignment horizontal="center"/>
    </xf>
    <xf numFmtId="167" fontId="5" fillId="3" borderId="5" xfId="2" applyNumberFormat="1" applyFont="1" applyFill="1" applyBorder="1" applyAlignment="1"/>
    <xf numFmtId="167" fontId="5" fillId="3" borderId="6" xfId="2" applyNumberFormat="1" applyFont="1" applyFill="1" applyBorder="1" applyAlignment="1"/>
    <xf numFmtId="172" fontId="5" fillId="0" borderId="3" xfId="2" applyNumberFormat="1" applyFont="1" applyBorder="1" applyAlignment="1"/>
    <xf numFmtId="172" fontId="5" fillId="0" borderId="0" xfId="2" applyNumberFormat="1" applyFont="1" applyBorder="1" applyAlignment="1">
      <alignment horizontal="right"/>
    </xf>
    <xf numFmtId="172" fontId="5" fillId="0" borderId="8" xfId="2" applyNumberFormat="1" applyFont="1" applyBorder="1" applyAlignment="1">
      <alignment horizontal="right"/>
    </xf>
    <xf numFmtId="172" fontId="5" fillId="3" borderId="12" xfId="2" applyNumberFormat="1" applyFont="1" applyFill="1" applyBorder="1" applyAlignment="1"/>
    <xf numFmtId="172" fontId="5" fillId="3" borderId="2" xfId="2" applyNumberFormat="1" applyFont="1" applyFill="1" applyBorder="1" applyAlignment="1">
      <alignment horizontal="right"/>
    </xf>
    <xf numFmtId="172" fontId="5" fillId="3" borderId="22" xfId="2" applyNumberFormat="1" applyFont="1" applyFill="1" applyBorder="1" applyAlignment="1">
      <alignment horizontal="right"/>
    </xf>
    <xf numFmtId="172" fontId="8" fillId="0" borderId="3" xfId="2" applyNumberFormat="1" applyFont="1" applyBorder="1" applyAlignment="1">
      <alignment horizontal="right"/>
    </xf>
    <xf numFmtId="6" fontId="5" fillId="3" borderId="3" xfId="2" applyNumberFormat="1" applyFont="1" applyFill="1" applyBorder="1" applyAlignment="1">
      <alignment horizontal="center"/>
    </xf>
    <xf numFmtId="6" fontId="5" fillId="3" borderId="0" xfId="2" applyNumberFormat="1" applyFont="1" applyFill="1" applyBorder="1" applyAlignment="1">
      <alignment horizontal="right"/>
    </xf>
    <xf numFmtId="6" fontId="5" fillId="3" borderId="8" xfId="2" applyNumberFormat="1" applyFont="1" applyFill="1" applyBorder="1" applyAlignment="1">
      <alignment horizontal="right"/>
    </xf>
    <xf numFmtId="0" fontId="5" fillId="0" borderId="0" xfId="2" applyNumberFormat="1" applyFont="1" applyBorder="1" applyAlignment="1">
      <alignment horizontal="center"/>
    </xf>
    <xf numFmtId="167" fontId="5" fillId="0" borderId="0" xfId="2" applyNumberFormat="1" applyFont="1" applyBorder="1" applyAlignment="1"/>
    <xf numFmtId="167" fontId="5" fillId="0" borderId="8" xfId="2" applyNumberFormat="1" applyFont="1" applyBorder="1" applyAlignment="1"/>
    <xf numFmtId="174" fontId="5" fillId="3" borderId="3" xfId="2" applyNumberFormat="1" applyFont="1" applyFill="1" applyBorder="1" applyAlignment="1">
      <alignment horizontal="right"/>
    </xf>
    <xf numFmtId="174" fontId="5" fillId="3" borderId="0" xfId="2" applyNumberFormat="1" applyFont="1" applyFill="1" applyBorder="1" applyAlignment="1">
      <alignment horizontal="right"/>
    </xf>
    <xf numFmtId="174" fontId="5" fillId="3" borderId="8" xfId="2" applyNumberFormat="1" applyFont="1" applyFill="1" applyBorder="1" applyAlignment="1">
      <alignment horizontal="right"/>
    </xf>
    <xf numFmtId="174" fontId="5" fillId="0" borderId="12" xfId="2" applyNumberFormat="1" applyFont="1" applyBorder="1" applyAlignment="1">
      <alignment horizontal="right"/>
    </xf>
    <xf numFmtId="174" fontId="5" fillId="0" borderId="2" xfId="2" applyNumberFormat="1" applyFont="1" applyBorder="1" applyAlignment="1">
      <alignment horizontal="right"/>
    </xf>
    <xf numFmtId="174" fontId="5" fillId="0" borderId="22" xfId="2" applyNumberFormat="1" applyFont="1" applyBorder="1" applyAlignment="1">
      <alignment horizontal="right"/>
    </xf>
    <xf numFmtId="174" fontId="5" fillId="3" borderId="24" xfId="2" applyNumberFormat="1" applyFont="1" applyFill="1" applyBorder="1" applyAlignment="1">
      <alignment horizontal="right"/>
    </xf>
    <xf numFmtId="174" fontId="5" fillId="3" borderId="10" xfId="2" applyNumberFormat="1" applyFont="1" applyFill="1" applyBorder="1" applyAlignment="1">
      <alignment horizontal="right"/>
    </xf>
    <xf numFmtId="174" fontId="5" fillId="3" borderId="11" xfId="2" applyNumberFormat="1" applyFont="1" applyFill="1" applyBorder="1" applyAlignment="1">
      <alignment horizontal="right"/>
    </xf>
    <xf numFmtId="0" fontId="8" fillId="0" borderId="0" xfId="2" applyFont="1" applyBorder="1"/>
    <xf numFmtId="0" fontId="5" fillId="3" borderId="7" xfId="2" quotePrefix="1" applyNumberFormat="1" applyFont="1" applyFill="1" applyBorder="1" applyAlignment="1"/>
    <xf numFmtId="174" fontId="5" fillId="3" borderId="3" xfId="2" applyNumberFormat="1" applyFont="1" applyFill="1" applyBorder="1" applyAlignment="1"/>
    <xf numFmtId="174" fontId="5" fillId="3" borderId="0" xfId="2" applyNumberFormat="1" applyFont="1" applyFill="1" applyBorder="1" applyAlignment="1"/>
    <xf numFmtId="174" fontId="5" fillId="3" borderId="8" xfId="2" applyNumberFormat="1" applyFont="1" applyFill="1" applyBorder="1" applyAlignment="1"/>
    <xf numFmtId="174" fontId="5" fillId="0" borderId="12" xfId="2" applyNumberFormat="1" applyFont="1" applyBorder="1" applyAlignment="1"/>
    <xf numFmtId="174" fontId="5" fillId="0" borderId="2" xfId="2" applyNumberFormat="1" applyFont="1" applyBorder="1" applyAlignment="1"/>
    <xf numFmtId="174" fontId="5" fillId="0" borderId="22" xfId="2" applyNumberFormat="1" applyFont="1" applyBorder="1" applyAlignment="1"/>
    <xf numFmtId="174" fontId="5" fillId="3" borderId="24" xfId="2" applyNumberFormat="1" applyFont="1" applyFill="1" applyBorder="1" applyAlignment="1"/>
    <xf numFmtId="174" fontId="5" fillId="3" borderId="10" xfId="2" applyNumberFormat="1" applyFont="1" applyFill="1" applyBorder="1" applyAlignment="1"/>
    <xf numFmtId="174" fontId="5" fillId="3" borderId="11" xfId="2" applyNumberFormat="1" applyFont="1" applyFill="1" applyBorder="1" applyAlignment="1"/>
    <xf numFmtId="0" fontId="6" fillId="4" borderId="21" xfId="2" applyNumberFormat="1" applyFont="1" applyFill="1" applyBorder="1" applyAlignment="1">
      <alignment horizontal="center"/>
    </xf>
    <xf numFmtId="167" fontId="5" fillId="3" borderId="20" xfId="2" applyNumberFormat="1" applyFont="1" applyFill="1" applyBorder="1" applyAlignment="1"/>
    <xf numFmtId="6" fontId="5" fillId="0" borderId="20" xfId="2" applyNumberFormat="1" applyFont="1" applyBorder="1" applyAlignment="1">
      <alignment horizontal="center"/>
    </xf>
    <xf numFmtId="6" fontId="5" fillId="3" borderId="20" xfId="2" applyNumberFormat="1" applyFont="1" applyFill="1" applyBorder="1" applyAlignment="1">
      <alignment horizontal="center"/>
    </xf>
    <xf numFmtId="6" fontId="5" fillId="0" borderId="16" xfId="2" applyNumberFormat="1" applyFont="1" applyBorder="1" applyAlignment="1">
      <alignment horizontal="center"/>
    </xf>
    <xf numFmtId="167" fontId="5" fillId="0" borderId="20" xfId="2" applyNumberFormat="1" applyFont="1" applyBorder="1" applyAlignment="1"/>
    <xf numFmtId="168" fontId="5" fillId="3" borderId="20" xfId="2" applyNumberFormat="1" applyFont="1" applyFill="1" applyBorder="1" applyAlignment="1"/>
    <xf numFmtId="168" fontId="5" fillId="0" borderId="20" xfId="2" applyNumberFormat="1" applyFont="1" applyBorder="1" applyAlignment="1"/>
    <xf numFmtId="168" fontId="5" fillId="3" borderId="16" xfId="2" applyNumberFormat="1" applyFont="1" applyFill="1" applyBorder="1" applyAlignment="1"/>
    <xf numFmtId="16" fontId="8" fillId="0" borderId="0" xfId="2" quotePrefix="1" applyNumberFormat="1" applyFont="1"/>
    <xf numFmtId="9" fontId="5" fillId="0" borderId="0" xfId="2" applyNumberFormat="1" applyFont="1"/>
    <xf numFmtId="175" fontId="5" fillId="3" borderId="21" xfId="1" applyNumberFormat="1" applyFont="1" applyFill="1" applyBorder="1"/>
    <xf numFmtId="0" fontId="5" fillId="0" borderId="29" xfId="2" applyNumberFormat="1" applyFont="1" applyBorder="1" applyAlignment="1"/>
    <xf numFmtId="164" fontId="5" fillId="0" borderId="43" xfId="3" applyNumberFormat="1" applyFont="1" applyBorder="1"/>
    <xf numFmtId="9" fontId="5" fillId="0" borderId="43" xfId="5" applyFont="1" applyBorder="1"/>
    <xf numFmtId="0" fontId="8" fillId="3" borderId="29" xfId="2" applyNumberFormat="1" applyFont="1" applyFill="1" applyBorder="1" applyAlignment="1">
      <alignment horizontal="left" indent="1"/>
    </xf>
    <xf numFmtId="165" fontId="5" fillId="3" borderId="43" xfId="2" applyNumberFormat="1" applyFont="1" applyFill="1" applyBorder="1" applyAlignment="1"/>
    <xf numFmtId="0" fontId="8" fillId="0" borderId="29" xfId="2" applyNumberFormat="1" applyFont="1" applyBorder="1" applyAlignment="1">
      <alignment horizontal="left" indent="1"/>
    </xf>
    <xf numFmtId="173" fontId="5" fillId="0" borderId="43" xfId="3" applyNumberFormat="1" applyFont="1" applyBorder="1"/>
    <xf numFmtId="0" fontId="5" fillId="3" borderId="29" xfId="2" applyNumberFormat="1" applyFont="1" applyFill="1" applyBorder="1" applyAlignment="1">
      <alignment horizontal="left" indent="2"/>
    </xf>
    <xf numFmtId="173" fontId="5" fillId="3" borderId="18" xfId="3" applyNumberFormat="1" applyFont="1" applyFill="1" applyBorder="1"/>
    <xf numFmtId="173" fontId="5" fillId="3" borderId="20" xfId="3" applyNumberFormat="1" applyFont="1" applyFill="1" applyBorder="1"/>
    <xf numFmtId="0" fontId="5" fillId="0" borderId="29" xfId="2" applyNumberFormat="1" applyFont="1" applyBorder="1" applyAlignment="1">
      <alignment horizontal="left" indent="2"/>
    </xf>
    <xf numFmtId="173" fontId="5" fillId="0" borderId="20" xfId="3" applyNumberFormat="1" applyFont="1" applyBorder="1"/>
    <xf numFmtId="6" fontId="8" fillId="0" borderId="1" xfId="3" applyNumberFormat="1" applyFont="1" applyBorder="1"/>
    <xf numFmtId="173" fontId="8" fillId="0" borderId="1" xfId="3" applyNumberFormat="1" applyFont="1" applyBorder="1"/>
    <xf numFmtId="173" fontId="8" fillId="0" borderId="16" xfId="3" applyNumberFormat="1" applyFont="1" applyBorder="1"/>
    <xf numFmtId="164" fontId="5" fillId="0" borderId="20" xfId="3" applyNumberFormat="1" applyFont="1" applyBorder="1"/>
    <xf numFmtId="0" fontId="8" fillId="0" borderId="29" xfId="2" applyNumberFormat="1" applyFont="1" applyBorder="1" applyAlignment="1"/>
    <xf numFmtId="0" fontId="9" fillId="0" borderId="0" xfId="2" applyFont="1"/>
    <xf numFmtId="0" fontId="5" fillId="0" borderId="0" xfId="0" quotePrefix="1" applyFont="1" applyAlignment="1">
      <alignment horizontal="center"/>
    </xf>
    <xf numFmtId="0" fontId="5" fillId="7" borderId="33" xfId="0" applyFont="1" applyFill="1" applyBorder="1"/>
    <xf numFmtId="175" fontId="5" fillId="7" borderId="34" xfId="0" applyNumberFormat="1" applyFont="1" applyFill="1" applyBorder="1"/>
    <xf numFmtId="175" fontId="5" fillId="7" borderId="35" xfId="0" applyNumberFormat="1" applyFont="1" applyFill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164" fontId="5" fillId="7" borderId="34" xfId="1" applyNumberFormat="1" applyFont="1" applyFill="1" applyBorder="1"/>
    <xf numFmtId="164" fontId="5" fillId="7" borderId="35" xfId="1" applyNumberFormat="1" applyFont="1" applyFill="1" applyBorder="1"/>
    <xf numFmtId="174" fontId="5" fillId="0" borderId="42" xfId="1" applyNumberFormat="1" applyFont="1" applyBorder="1"/>
    <xf numFmtId="174" fontId="5" fillId="0" borderId="41" xfId="1" applyNumberFormat="1" applyFont="1" applyBorder="1"/>
    <xf numFmtId="0" fontId="5" fillId="6" borderId="33" xfId="0" applyFont="1" applyFill="1" applyBorder="1"/>
    <xf numFmtId="0" fontId="5" fillId="6" borderId="34" xfId="0" applyFont="1" applyFill="1" applyBorder="1"/>
    <xf numFmtId="0" fontId="5" fillId="6" borderId="35" xfId="0" applyFont="1" applyFill="1" applyBorder="1"/>
    <xf numFmtId="0" fontId="5" fillId="0" borderId="33" xfId="0" applyFont="1" applyFill="1" applyBorder="1"/>
    <xf numFmtId="164" fontId="5" fillId="0" borderId="34" xfId="1" applyNumberFormat="1" applyFont="1" applyFill="1" applyBorder="1"/>
    <xf numFmtId="164" fontId="5" fillId="0" borderId="35" xfId="1" applyNumberFormat="1" applyFont="1" applyFill="1" applyBorder="1"/>
    <xf numFmtId="174" fontId="5" fillId="6" borderId="42" xfId="1" applyNumberFormat="1" applyFont="1" applyFill="1" applyBorder="1"/>
    <xf numFmtId="174" fontId="5" fillId="6" borderId="41" xfId="1" applyNumberFormat="1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175" fontId="5" fillId="6" borderId="34" xfId="0" applyNumberFormat="1" applyFont="1" applyFill="1" applyBorder="1"/>
    <xf numFmtId="175" fontId="5" fillId="6" borderId="35" xfId="0" applyNumberFormat="1" applyFont="1" applyFill="1" applyBorder="1"/>
    <xf numFmtId="176" fontId="5" fillId="0" borderId="42" xfId="0" applyNumberFormat="1" applyFont="1" applyFill="1" applyBorder="1"/>
    <xf numFmtId="176" fontId="5" fillId="0" borderId="41" xfId="0" applyNumberFormat="1" applyFont="1" applyFill="1" applyBorder="1"/>
    <xf numFmtId="169" fontId="5" fillId="0" borderId="34" xfId="0" applyNumberFormat="1" applyFont="1" applyFill="1" applyBorder="1"/>
    <xf numFmtId="169" fontId="5" fillId="0" borderId="35" xfId="0" applyNumberFormat="1" applyFont="1" applyFill="1" applyBorder="1"/>
    <xf numFmtId="169" fontId="5" fillId="0" borderId="36" xfId="0" applyNumberFormat="1" applyFont="1" applyFill="1" applyBorder="1"/>
    <xf numFmtId="169" fontId="5" fillId="0" borderId="37" xfId="0" applyNumberFormat="1" applyFont="1" applyFill="1" applyBorder="1"/>
    <xf numFmtId="174" fontId="5" fillId="6" borderId="34" xfId="1" applyNumberFormat="1" applyFont="1" applyFill="1" applyBorder="1"/>
    <xf numFmtId="174" fontId="5" fillId="6" borderId="35" xfId="1" applyNumberFormat="1" applyFont="1" applyFill="1" applyBorder="1"/>
    <xf numFmtId="2" fontId="5" fillId="0" borderId="34" xfId="0" applyNumberFormat="1" applyFont="1" applyFill="1" applyBorder="1"/>
    <xf numFmtId="2" fontId="5" fillId="0" borderId="35" xfId="0" applyNumberFormat="1" applyFont="1" applyFill="1" applyBorder="1"/>
    <xf numFmtId="0" fontId="8" fillId="6" borderId="33" xfId="0" applyFont="1" applyFill="1" applyBorder="1"/>
    <xf numFmtId="173" fontId="8" fillId="6" borderId="34" xfId="1" applyNumberFormat="1" applyFont="1" applyFill="1" applyBorder="1"/>
    <xf numFmtId="0" fontId="8" fillId="0" borderId="30" xfId="0" applyFont="1" applyFill="1" applyBorder="1"/>
    <xf numFmtId="174" fontId="8" fillId="0" borderId="31" xfId="0" applyNumberFormat="1" applyFont="1" applyFill="1" applyBorder="1"/>
    <xf numFmtId="0" fontId="5" fillId="0" borderId="31" xfId="0" applyFont="1" applyFill="1" applyBorder="1"/>
    <xf numFmtId="0" fontId="5" fillId="0" borderId="32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174" fontId="5" fillId="6" borderId="44" xfId="1" applyNumberFormat="1" applyFont="1" applyFill="1" applyBorder="1"/>
    <xf numFmtId="174" fontId="5" fillId="0" borderId="34" xfId="1" applyNumberFormat="1" applyFont="1" applyFill="1" applyBorder="1"/>
    <xf numFmtId="174" fontId="5" fillId="0" borderId="35" xfId="1" applyNumberFormat="1" applyFont="1" applyFill="1" applyBorder="1"/>
    <xf numFmtId="0" fontId="8" fillId="6" borderId="7" xfId="0" applyFont="1" applyFill="1" applyBorder="1"/>
    <xf numFmtId="173" fontId="8" fillId="6" borderId="0" xfId="1" applyNumberFormat="1" applyFont="1" applyFill="1" applyBorder="1"/>
    <xf numFmtId="0" fontId="5" fillId="6" borderId="0" xfId="0" applyFont="1" applyFill="1" applyBorder="1"/>
    <xf numFmtId="0" fontId="5" fillId="6" borderId="8" xfId="0" applyFont="1" applyFill="1" applyBorder="1"/>
    <xf numFmtId="0" fontId="8" fillId="0" borderId="9" xfId="0" applyFont="1" applyFill="1" applyBorder="1"/>
    <xf numFmtId="174" fontId="8" fillId="0" borderId="10" xfId="1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173" fontId="8" fillId="0" borderId="0" xfId="0" applyNumberFormat="1" applyFont="1" applyFill="1" applyBorder="1" applyAlignment="1">
      <alignment horizontal="center" wrapText="1"/>
    </xf>
    <xf numFmtId="173" fontId="8" fillId="0" borderId="8" xfId="0" applyNumberFormat="1" applyFont="1" applyFill="1" applyBorder="1" applyAlignment="1">
      <alignment horizontal="center" wrapText="1"/>
    </xf>
    <xf numFmtId="164" fontId="8" fillId="3" borderId="23" xfId="1" applyNumberFormat="1" applyFont="1" applyFill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72" fontId="8" fillId="0" borderId="0" xfId="2" applyNumberFormat="1" applyFont="1" applyBorder="1" applyAlignment="1">
      <alignment horizontal="right"/>
    </xf>
    <xf numFmtId="172" fontId="8" fillId="0" borderId="8" xfId="2" applyNumberFormat="1" applyFont="1" applyBorder="1" applyAlignment="1">
      <alignment horizontal="right"/>
    </xf>
    <xf numFmtId="0" fontId="5" fillId="6" borderId="29" xfId="2" applyNumberFormat="1" applyFont="1" applyFill="1" applyBorder="1" applyAlignment="1">
      <alignment horizontal="left" indent="2"/>
    </xf>
    <xf numFmtId="6" fontId="5" fillId="6" borderId="18" xfId="3" applyNumberFormat="1" applyFont="1" applyFill="1" applyBorder="1"/>
    <xf numFmtId="173" fontId="5" fillId="6" borderId="18" xfId="3" applyNumberFormat="1" applyFont="1" applyFill="1" applyBorder="1"/>
    <xf numFmtId="173" fontId="5" fillId="6" borderId="20" xfId="3" applyNumberFormat="1" applyFont="1" applyFill="1" applyBorder="1"/>
    <xf numFmtId="0" fontId="8" fillId="0" borderId="29" xfId="2" applyNumberFormat="1" applyFont="1" applyFill="1" applyBorder="1" applyAlignment="1">
      <alignment horizontal="left" indent="1"/>
    </xf>
    <xf numFmtId="173" fontId="5" fillId="0" borderId="18" xfId="3" applyNumberFormat="1" applyFont="1" applyFill="1" applyBorder="1"/>
    <xf numFmtId="173" fontId="5" fillId="0" borderId="20" xfId="3" applyNumberFormat="1" applyFont="1" applyFill="1" applyBorder="1"/>
    <xf numFmtId="164" fontId="5" fillId="6" borderId="18" xfId="1" applyNumberFormat="1" applyFont="1" applyFill="1" applyBorder="1"/>
    <xf numFmtId="173" fontId="5" fillId="6" borderId="18" xfId="1" applyNumberFormat="1" applyFont="1" applyFill="1" applyBorder="1"/>
    <xf numFmtId="173" fontId="5" fillId="6" borderId="20" xfId="1" applyNumberFormat="1" applyFont="1" applyFill="1" applyBorder="1"/>
    <xf numFmtId="164" fontId="8" fillId="0" borderId="1" xfId="3" applyNumberFormat="1" applyFont="1" applyFill="1" applyBorder="1"/>
    <xf numFmtId="173" fontId="8" fillId="0" borderId="1" xfId="3" applyNumberFormat="1" applyFont="1" applyFill="1" applyBorder="1"/>
    <xf numFmtId="173" fontId="8" fillId="0" borderId="16" xfId="3" applyNumberFormat="1" applyFont="1" applyFill="1" applyBorder="1"/>
    <xf numFmtId="0" fontId="8" fillId="6" borderId="29" xfId="2" applyNumberFormat="1" applyFont="1" applyFill="1" applyBorder="1" applyAlignment="1"/>
    <xf numFmtId="6" fontId="8" fillId="6" borderId="18" xfId="3" applyNumberFormat="1" applyFont="1" applyFill="1" applyBorder="1"/>
    <xf numFmtId="173" fontId="8" fillId="6" borderId="18" xfId="3" applyNumberFormat="1" applyFont="1" applyFill="1" applyBorder="1"/>
    <xf numFmtId="173" fontId="8" fillId="6" borderId="20" xfId="3" applyNumberFormat="1" applyFont="1" applyFill="1" applyBorder="1"/>
    <xf numFmtId="0" fontId="8" fillId="0" borderId="29" xfId="2" applyNumberFormat="1" applyFont="1" applyFill="1" applyBorder="1" applyAlignment="1"/>
    <xf numFmtId="6" fontId="8" fillId="0" borderId="1" xfId="2" applyNumberFormat="1" applyFont="1" applyFill="1" applyBorder="1" applyAlignment="1"/>
    <xf numFmtId="173" fontId="8" fillId="0" borderId="13" xfId="2" applyNumberFormat="1" applyFont="1" applyFill="1" applyBorder="1" applyAlignment="1"/>
    <xf numFmtId="173" fontId="8" fillId="0" borderId="17" xfId="2" applyNumberFormat="1" applyFont="1" applyFill="1" applyBorder="1" applyAlignment="1"/>
    <xf numFmtId="6" fontId="8" fillId="6" borderId="18" xfId="2" applyNumberFormat="1" applyFont="1" applyFill="1" applyBorder="1" applyAlignment="1"/>
    <xf numFmtId="6" fontId="8" fillId="6" borderId="0" xfId="2" applyNumberFormat="1" applyFont="1" applyFill="1" applyBorder="1" applyAlignment="1"/>
    <xf numFmtId="6" fontId="8" fillId="6" borderId="8" xfId="2" applyNumberFormat="1" applyFont="1" applyFill="1" applyBorder="1" applyAlignment="1"/>
    <xf numFmtId="0" fontId="5" fillId="0" borderId="29" xfId="2" applyNumberFormat="1" applyFont="1" applyFill="1" applyBorder="1" applyAlignment="1"/>
    <xf numFmtId="168" fontId="5" fillId="0" borderId="18" xfId="3" applyNumberFormat="1" applyFont="1" applyFill="1" applyBorder="1"/>
    <xf numFmtId="174" fontId="5" fillId="0" borderId="20" xfId="3" applyNumberFormat="1" applyFont="1" applyFill="1" applyBorder="1"/>
    <xf numFmtId="0" fontId="5" fillId="6" borderId="29" xfId="2" applyNumberFormat="1" applyFont="1" applyFill="1" applyBorder="1" applyAlignment="1"/>
    <xf numFmtId="168" fontId="5" fillId="6" borderId="18" xfId="3" applyNumberFormat="1" applyFont="1" applyFill="1" applyBorder="1"/>
    <xf numFmtId="174" fontId="5" fillId="6" borderId="18" xfId="3" applyNumberFormat="1" applyFont="1" applyFill="1" applyBorder="1"/>
    <xf numFmtId="174" fontId="5" fillId="6" borderId="20" xfId="3" applyNumberFormat="1" applyFont="1" applyFill="1" applyBorder="1"/>
    <xf numFmtId="0" fontId="5" fillId="7" borderId="33" xfId="0" applyFont="1" applyFill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8" fillId="7" borderId="33" xfId="0" applyFont="1" applyFill="1" applyBorder="1"/>
    <xf numFmtId="173" fontId="8" fillId="7" borderId="0" xfId="0" applyNumberFormat="1" applyFont="1" applyFill="1" applyBorder="1"/>
    <xf numFmtId="173" fontId="8" fillId="7" borderId="8" xfId="0" applyNumberFormat="1" applyFont="1" applyFill="1" applyBorder="1"/>
    <xf numFmtId="0" fontId="5" fillId="0" borderId="33" xfId="0" applyFont="1" applyFill="1" applyBorder="1" applyAlignment="1">
      <alignment horizontal="left" indent="1"/>
    </xf>
    <xf numFmtId="0" fontId="5" fillId="6" borderId="33" xfId="0" applyFont="1" applyFill="1" applyBorder="1" applyAlignment="1">
      <alignment horizontal="left" indent="1"/>
    </xf>
    <xf numFmtId="0" fontId="8" fillId="0" borderId="33" xfId="0" applyFont="1" applyFill="1" applyBorder="1"/>
    <xf numFmtId="173" fontId="8" fillId="0" borderId="0" xfId="0" applyNumberFormat="1" applyFont="1" applyFill="1" applyBorder="1"/>
    <xf numFmtId="173" fontId="8" fillId="0" borderId="8" xfId="0" applyNumberFormat="1" applyFont="1" applyFill="1" applyBorder="1"/>
    <xf numFmtId="173" fontId="8" fillId="6" borderId="0" xfId="0" applyNumberFormat="1" applyFont="1" applyFill="1" applyBorder="1"/>
    <xf numFmtId="173" fontId="8" fillId="6" borderId="8" xfId="0" applyNumberFormat="1" applyFont="1" applyFill="1" applyBorder="1"/>
    <xf numFmtId="173" fontId="8" fillId="6" borderId="1" xfId="0" applyNumberFormat="1" applyFont="1" applyFill="1" applyBorder="1"/>
    <xf numFmtId="173" fontId="8" fillId="6" borderId="16" xfId="0" applyNumberFormat="1" applyFont="1" applyFill="1" applyBorder="1"/>
    <xf numFmtId="16" fontId="8" fillId="0" borderId="0" xfId="0" quotePrefix="1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8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6" fillId="5" borderId="25" xfId="2" applyFont="1" applyFill="1" applyBorder="1" applyAlignment="1">
      <alignment horizontal="left"/>
    </xf>
    <xf numFmtId="0" fontId="6" fillId="5" borderId="26" xfId="2" applyFont="1" applyFill="1" applyBorder="1" applyAlignment="1">
      <alignment horizontal="left"/>
    </xf>
    <xf numFmtId="0" fontId="6" fillId="5" borderId="27" xfId="2" applyFont="1" applyFill="1" applyBorder="1" applyAlignment="1">
      <alignment horizontal="left"/>
    </xf>
    <xf numFmtId="0" fontId="6" fillId="5" borderId="39" xfId="2" applyFont="1" applyFill="1" applyBorder="1" applyAlignment="1">
      <alignment horizontal="left"/>
    </xf>
    <xf numFmtId="0" fontId="6" fillId="5" borderId="38" xfId="2" applyFont="1" applyFill="1" applyBorder="1" applyAlignment="1">
      <alignment horizontal="left"/>
    </xf>
    <xf numFmtId="0" fontId="6" fillId="5" borderId="40" xfId="2" applyFont="1" applyFill="1" applyBorder="1" applyAlignment="1">
      <alignment horizontal="left"/>
    </xf>
    <xf numFmtId="0" fontId="14" fillId="0" borderId="0" xfId="2" applyFont="1" applyAlignment="1">
      <alignment horizontal="center"/>
    </xf>
  </cellXfs>
  <cellStyles count="10">
    <cellStyle name="Comma" xfId="1" builtinId="3"/>
    <cellStyle name="Comma 2" xfId="3" xr:uid="{00000000-0005-0000-0000-000001000000}"/>
    <cellStyle name="Comma 3" xfId="8" xr:uid="{00000000-0005-0000-0000-000002000000}"/>
    <cellStyle name="Normal" xfId="0" builtinId="0"/>
    <cellStyle name="Normal 2" xfId="2" xr:uid="{00000000-0005-0000-0000-000004000000}"/>
    <cellStyle name="Normal 2 9" xfId="6" xr:uid="{00000000-0005-0000-0000-000005000000}"/>
    <cellStyle name="Normal 3" xfId="7" xr:uid="{00000000-0005-0000-0000-000006000000}"/>
    <cellStyle name="Percent" xfId="5" builtinId="5"/>
    <cellStyle name="Percent 2" xfId="4" xr:uid="{00000000-0005-0000-0000-000008000000}"/>
    <cellStyle name="Percent 3" xfId="9" xr:uid="{00000000-0005-0000-0000-000009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DDEBF7"/>
      <color rgb="FF5B9B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sharedStrings" Target="sharedStrings.xml"/><Relationship Id="rId89" Type="http://schemas.openxmlformats.org/officeDocument/2006/relationships/customXml" Target="../customXml/item4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5" Type="http://schemas.openxmlformats.org/officeDocument/2006/relationships/worksheet" Target="worksheets/sheet5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customXml" Target="../customXml/item2.xml"/><Relationship Id="rId61" Type="http://schemas.openxmlformats.org/officeDocument/2006/relationships/externalLink" Target="externalLinks/externalLink56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Forecast%202012/2013%20Plan/Assumptions/LNG/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2005%20Strategic%20Plan/2005%20Strat%20Plan%2010%20yrs%202006-2015/Final%20Forecasts/Revised%207-18-05/Scen%201R%20Revised%207-18%202005%20Strategic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Acquisition/Active%20Projects/Wind_Wild%20Horse%20Expansion%20-%20Horizon/Financial%20-%20Budget/Proforma%20development/Copy%20of%20(C)%20Wild%20Horse%20Expansion%20Proforma_Actuals_091008_curr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Budgets/2012-2016%20Budgets%20&amp;%20Business%20Plans/PPL%20submittals%20for%202012/Units%201-2%202012%20Budget,%20Rev%200%209-1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FINSUP/TPrice99/Dummy%20She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windows/temp/dailywallingfo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Elsea%20Projects/Encogen/Sept%2023%20Review/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GrpRevnu/PUBLIC/%23%202006%20GRC/2006%20GRC%20Post%20Filing/2006%20GRC%20Parties'%20Response/JMR-5%20pages%201%20and%202%20Revised%208-9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WINNT/Temporary%20Internet%20Files/OLKC0/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Users/wdang/Desktop/2017%20Valuation/Copy%20of%202017%20YE%20PIP%20-%20%237%20-%20WC%20and%20O&amp;M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ResourcePlanning/2009IRP/Planning%20Adjustment/Correction%20Conservation%20case%201%20(CT)%20portfolios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Documents%20and%20Settings/scartwri/My%20Documents/Projects/PSE/Projects/BHP/Due%20Diligence/BHP%20IS.BS.CF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GrpRevnu/PUBLIC/%23%20PCA%20&amp;%20RC%2006_2003%20TY/GRC/PostFilingGRC/2004%20GRC%20Rebuttal%20Filing/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Cost%20Accounting/Resource%20Costs/Forecast%20&amp;%20Variance/GRC/2006/Workpapers/06GRC%20Order%201.5.06/DEM-WP%20(C)%20Power%20Cost%202006GRC%20Or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Acquisition/%23%232011%20RFP_shared%20files%20on%20X/Screening%20Analysis/Coal_PPA%20Centralia_11102/Orginal/Equity%20Calculation%20Central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Acquisition/Pre%202006%20RFP%20Projects/Sierra_Pacific_Industries/Financial/SPI%20-%20WA%20Alder%20-%20Rev%203WJE%20-%201115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Acquisition/Phase%202%20RFP%20Quantitative%20Analysis/PSM%20Input%20Assumptions/Gas%20Transport/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Documents%20and%20Settings/ehossn/Local%20Settings/Temporary%20Internet%20Files/OLK448/DEM-WP(C)%20Goldendale%20Proforma%20-%202007%20GRC%20Update%20(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Strategic%20Plans/2009%20Multi%20Year%20Plan/Resources/Lower%20Snake%20River%20Wind/WHE%20Proforma_2009%20GRC%20Version%20for%20Multi%20Year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GrpRevnu/PUBLIC/WUTC/Puget%20Sound%20Energy/Semi%20Annual%20Report/Jun_30_01/Proforma%20Adj_not%20u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2006%20Outloo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Acquisition/Active%20Projects/Wind_Wild%20Horse%20Expansion%20-%20Horizon/Financial%20-%20Budget/Proforma%20development/Property%20Tax%20revised%20base%20on%20090508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Documents%20and%20Settings/bdonah/Local%20Settings/Temporary%20Internet%20Files/OLK6D/1_EV%20&amp;%20CNG/EV%20Proforma_Case%201&amp;2&amp;3_11%2010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WINNT/Temporary%20Internet%20Files/OLK71/SOE%20Sept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Documents%20and%20Settings/rwilli/Local%20Settings/Temporary%20Internet%20Files/Content.Outlook/RL9YYJBD/Analyzer2011%20v5%20-%20Template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Cost%20Accounting/Resource%20Costs/Capacity/CAP_W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EAD/Business%20Plan%202001/BudgetPlan2002_11_21_newPJ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Formulas/vlookup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Acquisition/Active%20Projects/NatG_834_Mint%20Farm_Ownership/Financial/Proforma/Board%20Book/Mint%20Farm%20Proforma%20-%20Board%20Book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Models/PSM/PSM%2011-0%20(2008%20RFP)/(Num)%20(Title)-%20PSM%2011-0%20Current%20Trends%20RFP%20200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Cost%20Accounting/Resource%20Costs/Forecast%20&amp;%20Variance/PCORC/RORC%20Filing/PC%20Summary%202004-2008%20Aurora%20+%20Not%20Auror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Joel/Model%20Final%20for%20BOD%201-10-2006/12-15%20Final%20for%20Board/12-15%20(Hydro)NoD%20Input-PSE%20Incremental-1215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WINNT/Temporary%20Internet%20Files/OLK20/Due%20Diligence/August%20New%20Model/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Forward-View/GLOBAL/feb_02/U-Par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11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  <sheetName val="Cap Struct &amp; Rat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  <sheetName val="Forward Curves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7">
          <cell r="C27">
            <v>0.21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zoomScaleNormal="100" zoomScaleSheetLayoutView="100" workbookViewId="0">
      <selection activeCell="H4" sqref="H4"/>
    </sheetView>
  </sheetViews>
  <sheetFormatPr defaultColWidth="8.77734375" defaultRowHeight="15.6" x14ac:dyDescent="0.3"/>
  <cols>
    <col min="1" max="1" width="4.5546875" style="1" bestFit="1" customWidth="1"/>
    <col min="2" max="2" width="41.77734375" style="2" customWidth="1"/>
    <col min="3" max="4" width="19.77734375" style="4" customWidth="1"/>
    <col min="5" max="16384" width="8.77734375" style="2"/>
  </cols>
  <sheetData>
    <row r="1" spans="1:4" ht="58.2" customHeight="1" x14ac:dyDescent="0.3">
      <c r="A1" s="234" t="s">
        <v>55</v>
      </c>
      <c r="B1" s="234"/>
      <c r="C1" s="234"/>
      <c r="D1" s="234"/>
    </row>
    <row r="2" spans="1:4" ht="28.5" customHeight="1" x14ac:dyDescent="0.3">
      <c r="B2" s="34"/>
      <c r="C2" s="232"/>
      <c r="D2" s="233"/>
    </row>
    <row r="4" spans="1:4" x14ac:dyDescent="0.3">
      <c r="B4" s="3" t="s">
        <v>10</v>
      </c>
      <c r="C4" s="4" t="s">
        <v>11</v>
      </c>
      <c r="D4" s="4" t="s">
        <v>12</v>
      </c>
    </row>
    <row r="5" spans="1:4" x14ac:dyDescent="0.3">
      <c r="C5" s="5" t="s">
        <v>9</v>
      </c>
      <c r="D5" s="6" t="s">
        <v>17</v>
      </c>
    </row>
    <row r="6" spans="1:4" ht="16.2" thickBot="1" x14ac:dyDescent="0.35">
      <c r="A6" s="35" t="s">
        <v>3</v>
      </c>
      <c r="B6" s="7"/>
      <c r="C6" s="8" t="s">
        <v>18</v>
      </c>
      <c r="D6" s="9" t="s">
        <v>51</v>
      </c>
    </row>
    <row r="7" spans="1:4" x14ac:dyDescent="0.3">
      <c r="A7" s="36">
        <v>1</v>
      </c>
      <c r="B7" s="10" t="s">
        <v>60</v>
      </c>
      <c r="C7" s="11"/>
      <c r="D7" s="12"/>
    </row>
    <row r="8" spans="1:4" x14ac:dyDescent="0.3">
      <c r="A8" s="36">
        <f>A7+1</f>
        <v>2</v>
      </c>
      <c r="B8" s="13" t="s">
        <v>27</v>
      </c>
      <c r="C8" s="14">
        <f>'5-year Comparison'!$C$8</f>
        <v>167.85004924010786</v>
      </c>
      <c r="D8" s="15">
        <f>'5-year Comparison'!$C$21</f>
        <v>167.85004924010786</v>
      </c>
    </row>
    <row r="9" spans="1:4" x14ac:dyDescent="0.3">
      <c r="A9" s="36">
        <f t="shared" ref="A9:A15" si="0">A8+1</f>
        <v>3</v>
      </c>
      <c r="B9" s="16" t="s">
        <v>19</v>
      </c>
      <c r="C9" s="17">
        <f>'5-year Comparison'!$C$9</f>
        <v>109.96948176260369</v>
      </c>
      <c r="D9" s="18">
        <f>'5-year Comparison'!$C$22</f>
        <v>130.58994537019478</v>
      </c>
    </row>
    <row r="10" spans="1:4" x14ac:dyDescent="0.3">
      <c r="A10" s="36">
        <f t="shared" si="0"/>
        <v>4</v>
      </c>
      <c r="B10" s="127" t="s">
        <v>61</v>
      </c>
      <c r="C10" s="181">
        <f>C8-C9</f>
        <v>57.880567477504172</v>
      </c>
      <c r="D10" s="182">
        <f>D8-D9</f>
        <v>37.260103869913081</v>
      </c>
    </row>
    <row r="11" spans="1:4" x14ac:dyDescent="0.3">
      <c r="A11" s="36">
        <f t="shared" si="0"/>
        <v>5</v>
      </c>
      <c r="B11" s="16"/>
      <c r="C11" s="19"/>
      <c r="D11" s="20"/>
    </row>
    <row r="12" spans="1:4" x14ac:dyDescent="0.3">
      <c r="A12" s="36">
        <f t="shared" si="0"/>
        <v>6</v>
      </c>
      <c r="B12" s="21" t="s">
        <v>62</v>
      </c>
      <c r="C12" s="22"/>
      <c r="D12" s="23"/>
    </row>
    <row r="13" spans="1:4" x14ac:dyDescent="0.3">
      <c r="A13" s="36">
        <f t="shared" si="0"/>
        <v>7</v>
      </c>
      <c r="B13" s="16" t="s">
        <v>27</v>
      </c>
      <c r="C13" s="24">
        <f>'5-year Comparison'!$C$13</f>
        <v>43.123510855810032</v>
      </c>
      <c r="D13" s="25">
        <f>'5-year Comparison'!$C$26</f>
        <v>43.123510855810032</v>
      </c>
    </row>
    <row r="14" spans="1:4" x14ac:dyDescent="0.3">
      <c r="A14" s="36">
        <f t="shared" si="0"/>
        <v>8</v>
      </c>
      <c r="B14" s="26" t="s">
        <v>19</v>
      </c>
      <c r="C14" s="27">
        <f>'5-year Comparison'!$C$14</f>
        <v>28.183975007360289</v>
      </c>
      <c r="D14" s="28">
        <f>'5-year Comparison'!$C$27</f>
        <v>33.445450506515606</v>
      </c>
    </row>
    <row r="15" spans="1:4" ht="16.2" thickBot="1" x14ac:dyDescent="0.35">
      <c r="A15" s="36">
        <f t="shared" si="0"/>
        <v>9</v>
      </c>
      <c r="B15" s="29" t="s">
        <v>63</v>
      </c>
      <c r="C15" s="30">
        <f>C13-C14</f>
        <v>14.939535848449744</v>
      </c>
      <c r="D15" s="31">
        <f>D13-D14</f>
        <v>9.6780603492944266</v>
      </c>
    </row>
    <row r="16" spans="1:4" x14ac:dyDescent="0.3">
      <c r="A16" s="36"/>
      <c r="B16" s="32"/>
      <c r="C16" s="33"/>
      <c r="D16" s="33"/>
    </row>
  </sheetData>
  <mergeCells count="2">
    <mergeCell ref="C2:D2"/>
    <mergeCell ref="A1:D1"/>
  </mergeCells>
  <printOptions horizontalCentered="1"/>
  <pageMargins left="1" right="1" top="1" bottom="1" header="0.5" footer="0.5"/>
  <pageSetup scale="96" orientation="portrait" r:id="rId1"/>
  <headerFooter scaleWithDoc="0" alignWithMargins="0">
    <oddFooter>&amp;L&amp;"Times New Roman,Regular"&amp;12Tab: &amp;A
&amp;R&amp;"Times New Roman,Regular"&amp;12Exh. CLS-6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showGridLines="0" zoomScaleNormal="100" workbookViewId="0">
      <selection activeCell="C23" sqref="C23"/>
    </sheetView>
  </sheetViews>
  <sheetFormatPr defaultColWidth="8.77734375" defaultRowHeight="15.6" x14ac:dyDescent="0.3"/>
  <cols>
    <col min="1" max="1" width="4.5546875" style="49" bestFit="1" customWidth="1"/>
    <col min="2" max="2" width="44.77734375" style="37" customWidth="1"/>
    <col min="3" max="8" width="13.5546875" style="37" bestFit="1" customWidth="1"/>
    <col min="9" max="9" width="10.44140625" style="37" hidden="1" customWidth="1"/>
    <col min="10" max="10" width="34.21875" style="37" customWidth="1"/>
    <col min="11" max="11" width="18.21875" style="37" customWidth="1"/>
    <col min="12" max="12" width="10.21875" style="37" customWidth="1"/>
    <col min="13" max="13" width="20.77734375" style="37" customWidth="1"/>
    <col min="14" max="15" width="11.77734375" style="37" bestFit="1" customWidth="1"/>
    <col min="16" max="16" width="11.5546875" style="37" customWidth="1"/>
    <col min="17" max="17" width="12.44140625" style="37" customWidth="1"/>
    <col min="18" max="16384" width="8.77734375" style="37"/>
  </cols>
  <sheetData>
    <row r="1" spans="1:14" ht="50.55" customHeight="1" x14ac:dyDescent="0.3">
      <c r="A1" s="236" t="s">
        <v>57</v>
      </c>
      <c r="B1" s="237"/>
      <c r="C1" s="237"/>
      <c r="D1" s="237"/>
      <c r="E1" s="237"/>
      <c r="F1" s="237"/>
      <c r="G1" s="237"/>
      <c r="H1" s="237"/>
    </row>
    <row r="2" spans="1:14" x14ac:dyDescent="0.3">
      <c r="M2" s="39"/>
    </row>
    <row r="3" spans="1:14" x14ac:dyDescent="0.3"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39" t="s">
        <v>15</v>
      </c>
      <c r="H3" s="39" t="s">
        <v>16</v>
      </c>
      <c r="N3" s="39"/>
    </row>
    <row r="4" spans="1:14" x14ac:dyDescent="0.3">
      <c r="A4" s="51"/>
      <c r="B4" s="38" t="s">
        <v>20</v>
      </c>
      <c r="N4" s="39"/>
    </row>
    <row r="5" spans="1:14" ht="16.8" thickBot="1" x14ac:dyDescent="0.4">
      <c r="A5" s="51"/>
      <c r="B5" s="60" t="s">
        <v>4</v>
      </c>
      <c r="C5" s="61" t="s">
        <v>2</v>
      </c>
      <c r="D5" s="235" t="s">
        <v>26</v>
      </c>
      <c r="E5" s="235"/>
      <c r="F5" s="235"/>
      <c r="G5" s="235"/>
      <c r="H5" s="235"/>
      <c r="N5" s="39"/>
    </row>
    <row r="6" spans="1:14" ht="16.2" thickBot="1" x14ac:dyDescent="0.35">
      <c r="A6" s="50" t="s">
        <v>3</v>
      </c>
      <c r="B6" s="62"/>
      <c r="C6" s="61" t="s">
        <v>2</v>
      </c>
      <c r="D6" s="43" t="s">
        <v>21</v>
      </c>
      <c r="E6" s="43" t="s">
        <v>22</v>
      </c>
      <c r="F6" s="43" t="s">
        <v>23</v>
      </c>
      <c r="G6" s="43" t="s">
        <v>24</v>
      </c>
      <c r="H6" s="43" t="s">
        <v>25</v>
      </c>
      <c r="I6" s="99" t="s">
        <v>1</v>
      </c>
      <c r="N6" s="39"/>
    </row>
    <row r="7" spans="1:14" x14ac:dyDescent="0.3">
      <c r="A7" s="51">
        <v>1</v>
      </c>
      <c r="B7" s="10" t="s">
        <v>60</v>
      </c>
      <c r="C7" s="183" t="s">
        <v>65</v>
      </c>
      <c r="D7" s="63"/>
      <c r="E7" s="63"/>
      <c r="F7" s="63"/>
      <c r="G7" s="64"/>
      <c r="H7" s="65"/>
      <c r="I7" s="100"/>
      <c r="N7" s="39"/>
    </row>
    <row r="8" spans="1:14" x14ac:dyDescent="0.3">
      <c r="A8" s="51">
        <f>A7+1</f>
        <v>2</v>
      </c>
      <c r="B8" s="13" t="s">
        <v>27</v>
      </c>
      <c r="C8" s="66">
        <f>NPV(0.0697,D8:H8)</f>
        <v>167.85004924010786</v>
      </c>
      <c r="D8" s="67">
        <f>ROUND('Continuing Operations'!D$21,0)</f>
        <v>43</v>
      </c>
      <c r="E8" s="67">
        <f>ROUND('Continuing Operations'!E$21,0)</f>
        <v>39</v>
      </c>
      <c r="F8" s="67">
        <f>ROUND('Continuing Operations'!F$21,0)</f>
        <v>36</v>
      </c>
      <c r="G8" s="67">
        <f>ROUND('Continuing Operations'!G$21,0)</f>
        <v>41</v>
      </c>
      <c r="H8" s="68">
        <f>ROUND('Continuing Operations'!H$21,0)</f>
        <v>46</v>
      </c>
      <c r="I8" s="101">
        <f>'Continuing Operations'!H21</f>
        <v>46</v>
      </c>
      <c r="N8" s="39"/>
    </row>
    <row r="9" spans="1:14" x14ac:dyDescent="0.3">
      <c r="A9" s="51">
        <f t="shared" ref="A9:A28" si="0">A8+1</f>
        <v>3</v>
      </c>
      <c r="B9" s="48" t="s">
        <v>19</v>
      </c>
      <c r="C9" s="69">
        <f>NPV(0.0697,D9:H9)</f>
        <v>109.96948176260369</v>
      </c>
      <c r="D9" s="70">
        <f>'No Hedge'!C24</f>
        <v>28.14</v>
      </c>
      <c r="E9" s="70">
        <f>'No Hedge'!D24</f>
        <v>26.168500000000002</v>
      </c>
      <c r="F9" s="70">
        <f>'No Hedge'!E24</f>
        <v>25.197712500000002</v>
      </c>
      <c r="G9" s="70">
        <f>'No Hedge'!F24</f>
        <v>26.227655312499998</v>
      </c>
      <c r="H9" s="71">
        <f>'No Hedge'!G24</f>
        <v>28.2583466953125</v>
      </c>
      <c r="I9" s="102" t="e">
        <f>'No Hedge'!#REF!</f>
        <v>#REF!</v>
      </c>
      <c r="N9" s="39"/>
    </row>
    <row r="10" spans="1:14" x14ac:dyDescent="0.3">
      <c r="A10" s="51">
        <f t="shared" si="0"/>
        <v>4</v>
      </c>
      <c r="B10" s="127" t="s">
        <v>61</v>
      </c>
      <c r="C10" s="72">
        <f t="shared" ref="C10:I10" si="1">C8-C9</f>
        <v>57.880567477504172</v>
      </c>
      <c r="D10" s="185">
        <f t="shared" si="1"/>
        <v>14.86</v>
      </c>
      <c r="E10" s="185">
        <f t="shared" si="1"/>
        <v>12.831499999999998</v>
      </c>
      <c r="F10" s="185">
        <f t="shared" si="1"/>
        <v>10.802287499999998</v>
      </c>
      <c r="G10" s="185">
        <f t="shared" si="1"/>
        <v>14.772344687500002</v>
      </c>
      <c r="H10" s="186">
        <f t="shared" si="1"/>
        <v>17.7416533046875</v>
      </c>
      <c r="I10" s="103" t="e">
        <f t="shared" si="1"/>
        <v>#REF!</v>
      </c>
      <c r="N10" s="39"/>
    </row>
    <row r="11" spans="1:14" x14ac:dyDescent="0.3">
      <c r="A11" s="51">
        <f t="shared" si="0"/>
        <v>5</v>
      </c>
      <c r="B11" s="48"/>
      <c r="C11" s="73"/>
      <c r="D11" s="74"/>
      <c r="E11" s="74"/>
      <c r="F11" s="74"/>
      <c r="G11" s="74"/>
      <c r="H11" s="75"/>
      <c r="I11" s="102"/>
    </row>
    <row r="12" spans="1:14" x14ac:dyDescent="0.3">
      <c r="A12" s="51">
        <f t="shared" si="0"/>
        <v>6</v>
      </c>
      <c r="B12" s="21" t="s">
        <v>62</v>
      </c>
      <c r="C12" s="184" t="s">
        <v>8</v>
      </c>
      <c r="D12" s="76"/>
      <c r="E12" s="76"/>
      <c r="F12" s="76"/>
      <c r="G12" s="77"/>
      <c r="H12" s="78"/>
      <c r="I12" s="104"/>
      <c r="N12" s="39"/>
    </row>
    <row r="13" spans="1:14" x14ac:dyDescent="0.3">
      <c r="A13" s="51">
        <f t="shared" si="0"/>
        <v>7</v>
      </c>
      <c r="B13" s="48" t="s">
        <v>27</v>
      </c>
      <c r="C13" s="79">
        <f>AVERAGE('5-year Comparison'!$D13:$H13)</f>
        <v>43.123510855810032</v>
      </c>
      <c r="D13" s="80">
        <f>'Continuing Operations'!D24</f>
        <v>43.248431605266539</v>
      </c>
      <c r="E13" s="80">
        <f>'Continuing Operations'!E24</f>
        <v>41.158881742864935</v>
      </c>
      <c r="F13" s="80">
        <f>'Continuing Operations'!F24</f>
        <v>38.305274036606562</v>
      </c>
      <c r="G13" s="80">
        <f>'Continuing Operations'!G24</f>
        <v>43.9725265329538</v>
      </c>
      <c r="H13" s="81">
        <f>'Continuing Operations'!H24</f>
        <v>48.93244036135831</v>
      </c>
      <c r="I13" s="105">
        <f>ROUND('Continuing Operations'!H24,0)</f>
        <v>49</v>
      </c>
      <c r="N13" s="39"/>
    </row>
    <row r="14" spans="1:14" x14ac:dyDescent="0.3">
      <c r="A14" s="51">
        <f t="shared" si="0"/>
        <v>8</v>
      </c>
      <c r="B14" s="47" t="s">
        <v>19</v>
      </c>
      <c r="C14" s="82">
        <f>AVERAGE('5-year Comparison'!$D14:$H14)</f>
        <v>28.183975007360289</v>
      </c>
      <c r="D14" s="83">
        <f>'No Hedge'!C28</f>
        <v>28.302578264469776</v>
      </c>
      <c r="E14" s="83">
        <f>'No Hedge'!D28</f>
        <v>27.617081971491306</v>
      </c>
      <c r="F14" s="83">
        <f>'No Hedge'!E28</f>
        <v>26.811257844670187</v>
      </c>
      <c r="G14" s="83">
        <f>'No Hedge'!F28</f>
        <v>28.129177295757874</v>
      </c>
      <c r="H14" s="84">
        <f>'No Hedge'!G28</f>
        <v>30.059779660412296</v>
      </c>
      <c r="I14" s="106">
        <f>ROUND('No Hedge'!G28,0)</f>
        <v>30</v>
      </c>
      <c r="N14" s="39"/>
    </row>
    <row r="15" spans="1:14" ht="16.2" thickBot="1" x14ac:dyDescent="0.35">
      <c r="A15" s="51">
        <f t="shared" si="0"/>
        <v>9</v>
      </c>
      <c r="B15" s="29" t="s">
        <v>63</v>
      </c>
      <c r="C15" s="85">
        <f t="shared" ref="C15:I15" si="2">C13-C14</f>
        <v>14.939535848449744</v>
      </c>
      <c r="D15" s="86">
        <f t="shared" si="2"/>
        <v>14.945853340796763</v>
      </c>
      <c r="E15" s="86">
        <f t="shared" si="2"/>
        <v>13.541799771373629</v>
      </c>
      <c r="F15" s="86">
        <f t="shared" si="2"/>
        <v>11.494016191936375</v>
      </c>
      <c r="G15" s="86">
        <f t="shared" si="2"/>
        <v>15.843349237195927</v>
      </c>
      <c r="H15" s="87">
        <f t="shared" si="2"/>
        <v>18.872660700946014</v>
      </c>
      <c r="I15" s="107">
        <f t="shared" si="2"/>
        <v>19</v>
      </c>
      <c r="N15" s="39"/>
    </row>
    <row r="16" spans="1:14" x14ac:dyDescent="0.3">
      <c r="A16" s="51">
        <f t="shared" si="0"/>
        <v>10</v>
      </c>
      <c r="N16" s="39"/>
    </row>
    <row r="17" spans="1:14" x14ac:dyDescent="0.3">
      <c r="A17" s="51">
        <f t="shared" si="0"/>
        <v>11</v>
      </c>
      <c r="B17" s="38" t="s">
        <v>52</v>
      </c>
      <c r="N17" s="39"/>
    </row>
    <row r="18" spans="1:14" x14ac:dyDescent="0.3">
      <c r="A18" s="51">
        <f t="shared" si="0"/>
        <v>12</v>
      </c>
      <c r="B18" s="88"/>
      <c r="C18" s="40"/>
      <c r="D18" s="235" t="s">
        <v>26</v>
      </c>
      <c r="E18" s="235"/>
      <c r="F18" s="235"/>
      <c r="G18" s="235"/>
      <c r="H18" s="235"/>
      <c r="N18" s="39"/>
    </row>
    <row r="19" spans="1:14" ht="16.2" thickBot="1" x14ac:dyDescent="0.35">
      <c r="A19" s="51">
        <f t="shared" si="0"/>
        <v>13</v>
      </c>
      <c r="B19" s="62"/>
      <c r="C19" s="40"/>
      <c r="D19" s="43" t="s">
        <v>21</v>
      </c>
      <c r="E19" s="43" t="s">
        <v>22</v>
      </c>
      <c r="F19" s="43" t="s">
        <v>23</v>
      </c>
      <c r="G19" s="43" t="s">
        <v>24</v>
      </c>
      <c r="H19" s="43" t="s">
        <v>25</v>
      </c>
      <c r="K19" s="39"/>
    </row>
    <row r="20" spans="1:14" x14ac:dyDescent="0.3">
      <c r="A20" s="51">
        <f t="shared" si="0"/>
        <v>14</v>
      </c>
      <c r="B20" s="10" t="s">
        <v>60</v>
      </c>
      <c r="C20" s="183" t="s">
        <v>65</v>
      </c>
      <c r="D20" s="63"/>
      <c r="E20" s="63"/>
      <c r="F20" s="63"/>
      <c r="G20" s="64"/>
      <c r="H20" s="65"/>
      <c r="K20" s="39"/>
    </row>
    <row r="21" spans="1:14" x14ac:dyDescent="0.3">
      <c r="A21" s="51">
        <f t="shared" si="0"/>
        <v>15</v>
      </c>
      <c r="B21" s="13" t="s">
        <v>27</v>
      </c>
      <c r="C21" s="66">
        <f>NPV(0.0697,D21:H21)</f>
        <v>167.85004924010786</v>
      </c>
      <c r="D21" s="67">
        <f>ROUND('Continuing Operations'!D$21,0)</f>
        <v>43</v>
      </c>
      <c r="E21" s="67">
        <f>ROUND('Continuing Operations'!E$21,0)</f>
        <v>39</v>
      </c>
      <c r="F21" s="67">
        <f>ROUND('Continuing Operations'!F$21,0)</f>
        <v>36</v>
      </c>
      <c r="G21" s="67">
        <f>ROUND('Continuing Operations'!G$21,0)</f>
        <v>41</v>
      </c>
      <c r="H21" s="68">
        <f>ROUND('Continuing Operations'!H$21,0)</f>
        <v>46</v>
      </c>
      <c r="K21" s="39"/>
    </row>
    <row r="22" spans="1:14" x14ac:dyDescent="0.3">
      <c r="A22" s="51">
        <f t="shared" si="0"/>
        <v>16</v>
      </c>
      <c r="B22" s="48" t="s">
        <v>19</v>
      </c>
      <c r="C22" s="69">
        <f>NPV(0.0697,D22:H22)</f>
        <v>130.58994537019478</v>
      </c>
      <c r="D22" s="70">
        <f>Hedge!C24</f>
        <v>33.14</v>
      </c>
      <c r="E22" s="70">
        <f>Hedge!D24</f>
        <v>31.168500000000002</v>
      </c>
      <c r="F22" s="70">
        <f>Hedge!E24</f>
        <v>31.197712500000002</v>
      </c>
      <c r="G22" s="70">
        <f>Hedge!F24</f>
        <v>31.227655312499998</v>
      </c>
      <c r="H22" s="71">
        <f>Hedge!G24</f>
        <v>32.258346695312497</v>
      </c>
      <c r="K22" s="39"/>
    </row>
    <row r="23" spans="1:14" x14ac:dyDescent="0.3">
      <c r="A23" s="51">
        <f t="shared" si="0"/>
        <v>17</v>
      </c>
      <c r="B23" s="127" t="s">
        <v>61</v>
      </c>
      <c r="C23" s="72">
        <f t="shared" ref="C23:H23" si="3">C21-C22</f>
        <v>37.260103869913081</v>
      </c>
      <c r="D23" s="185">
        <f t="shared" si="3"/>
        <v>9.86</v>
      </c>
      <c r="E23" s="185">
        <f t="shared" si="3"/>
        <v>7.8314999999999984</v>
      </c>
      <c r="F23" s="185">
        <f t="shared" si="3"/>
        <v>4.8022874999999985</v>
      </c>
      <c r="G23" s="185">
        <f t="shared" si="3"/>
        <v>9.7723446875000022</v>
      </c>
      <c r="H23" s="186">
        <f t="shared" si="3"/>
        <v>13.741653304687503</v>
      </c>
    </row>
    <row r="24" spans="1:14" x14ac:dyDescent="0.3">
      <c r="A24" s="51">
        <f t="shared" si="0"/>
        <v>18</v>
      </c>
      <c r="B24" s="89"/>
      <c r="C24" s="73"/>
      <c r="D24" s="74"/>
      <c r="E24" s="74"/>
      <c r="F24" s="74"/>
      <c r="G24" s="74"/>
      <c r="H24" s="75"/>
    </row>
    <row r="25" spans="1:14" x14ac:dyDescent="0.3">
      <c r="A25" s="51">
        <f t="shared" si="0"/>
        <v>19</v>
      </c>
      <c r="B25" s="21" t="s">
        <v>62</v>
      </c>
      <c r="C25" s="184" t="s">
        <v>8</v>
      </c>
      <c r="D25" s="76"/>
      <c r="E25" s="76"/>
      <c r="F25" s="76"/>
      <c r="G25" s="77"/>
      <c r="H25" s="78"/>
    </row>
    <row r="26" spans="1:14" x14ac:dyDescent="0.3">
      <c r="A26" s="51">
        <f t="shared" si="0"/>
        <v>20</v>
      </c>
      <c r="B26" s="48" t="s">
        <v>27</v>
      </c>
      <c r="C26" s="90">
        <f>AVERAGE(D26:H26)</f>
        <v>43.123510855810032</v>
      </c>
      <c r="D26" s="91">
        <f>D13</f>
        <v>43.248431605266539</v>
      </c>
      <c r="E26" s="91">
        <f>E13</f>
        <v>41.158881742864935</v>
      </c>
      <c r="F26" s="91">
        <f>F13</f>
        <v>38.305274036606562</v>
      </c>
      <c r="G26" s="91">
        <f>G13</f>
        <v>43.9725265329538</v>
      </c>
      <c r="H26" s="92">
        <f>H13</f>
        <v>48.93244036135831</v>
      </c>
    </row>
    <row r="27" spans="1:14" x14ac:dyDescent="0.3">
      <c r="A27" s="51">
        <f t="shared" si="0"/>
        <v>21</v>
      </c>
      <c r="B27" s="47" t="s">
        <v>19</v>
      </c>
      <c r="C27" s="93">
        <f>AVERAGE(D27:H27)</f>
        <v>33.445450506515606</v>
      </c>
      <c r="D27" s="94">
        <f>Hedge!C28</f>
        <v>33.331465660431</v>
      </c>
      <c r="E27" s="94">
        <f>Hedge!D28</f>
        <v>32.893861682115016</v>
      </c>
      <c r="F27" s="94">
        <f>Hedge!E28</f>
        <v>33.195470184104622</v>
      </c>
      <c r="G27" s="94">
        <f>Hedge!F28</f>
        <v>33.491680531483944</v>
      </c>
      <c r="H27" s="95">
        <f>Hedge!G28</f>
        <v>34.314774474443446</v>
      </c>
    </row>
    <row r="28" spans="1:14" ht="16.2" thickBot="1" x14ac:dyDescent="0.35">
      <c r="A28" s="51">
        <f t="shared" si="0"/>
        <v>22</v>
      </c>
      <c r="B28" s="29" t="s">
        <v>63</v>
      </c>
      <c r="C28" s="96">
        <f t="shared" ref="C28:H28" si="4">C26-C27</f>
        <v>9.6780603492944266</v>
      </c>
      <c r="D28" s="97">
        <f t="shared" si="4"/>
        <v>9.9169659448355389</v>
      </c>
      <c r="E28" s="97">
        <f t="shared" si="4"/>
        <v>8.2650200607499187</v>
      </c>
      <c r="F28" s="97">
        <f t="shared" si="4"/>
        <v>5.1098038525019405</v>
      </c>
      <c r="G28" s="97">
        <f t="shared" si="4"/>
        <v>10.480846001469857</v>
      </c>
      <c r="H28" s="98">
        <f t="shared" si="4"/>
        <v>14.617665886914864</v>
      </c>
    </row>
    <row r="29" spans="1:14" x14ac:dyDescent="0.3">
      <c r="A29" s="51"/>
    </row>
  </sheetData>
  <mergeCells count="3">
    <mergeCell ref="D5:H5"/>
    <mergeCell ref="D18:H18"/>
    <mergeCell ref="A1:H1"/>
  </mergeCells>
  <printOptions horizontalCentered="1"/>
  <pageMargins left="1" right="1" top="1" bottom="1" header="0.5" footer="0.5"/>
  <pageSetup scale="87" orientation="landscape" r:id="rId1"/>
  <headerFooter scaleWithDoc="0" alignWithMargins="0">
    <oddFooter>&amp;L&amp;"Times New Roman,Regular"&amp;12Tab: &amp;A
&amp;R&amp;"Times New Roman,Regular"&amp;12Exh. CLS-6
Page &amp;P of &amp;N</oddFooter>
  </headerFooter>
  <ignoredErrors>
    <ignoredError sqref="C8:C11 C15" calculatedColum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showGridLines="0" topLeftCell="A25" zoomScaleNormal="100" workbookViewId="0">
      <selection activeCell="B34" sqref="B34"/>
    </sheetView>
  </sheetViews>
  <sheetFormatPr defaultColWidth="8.77734375" defaultRowHeight="15.6" x14ac:dyDescent="0.3"/>
  <cols>
    <col min="1" max="1" width="4.5546875" style="49" bestFit="1" customWidth="1"/>
    <col min="2" max="2" width="30.5546875" style="37" customWidth="1"/>
    <col min="3" max="3" width="14.21875" style="37" hidden="1" customWidth="1"/>
    <col min="4" max="9" width="14.21875" style="37" customWidth="1"/>
    <col min="10" max="16384" width="8.77734375" style="37"/>
  </cols>
  <sheetData>
    <row r="1" spans="1:9" ht="17.399999999999999" x14ac:dyDescent="0.3">
      <c r="A1" s="238" t="s">
        <v>56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3">
      <c r="B2" s="128"/>
    </row>
    <row r="3" spans="1:9" x14ac:dyDescent="0.3">
      <c r="B3" s="108" t="s">
        <v>53</v>
      </c>
    </row>
    <row r="4" spans="1:9" x14ac:dyDescent="0.3">
      <c r="C4" s="109">
        <v>1</v>
      </c>
      <c r="D4" s="40"/>
      <c r="E4" s="40"/>
    </row>
    <row r="5" spans="1:9" x14ac:dyDescent="0.3">
      <c r="B5" s="40"/>
      <c r="C5" s="40"/>
      <c r="D5" s="235" t="s">
        <v>26</v>
      </c>
      <c r="E5" s="235"/>
      <c r="F5" s="235"/>
      <c r="G5" s="235"/>
      <c r="H5" s="235"/>
      <c r="I5" s="43" t="s">
        <v>54</v>
      </c>
    </row>
    <row r="6" spans="1:9" ht="16.2" thickBot="1" x14ac:dyDescent="0.35">
      <c r="A6" s="50" t="s">
        <v>3</v>
      </c>
      <c r="B6" s="41" t="s">
        <v>4</v>
      </c>
      <c r="C6" s="42" t="s">
        <v>0</v>
      </c>
      <c r="D6" s="43" t="s">
        <v>21</v>
      </c>
      <c r="E6" s="43" t="s">
        <v>22</v>
      </c>
      <c r="F6" s="43" t="s">
        <v>23</v>
      </c>
      <c r="G6" s="43" t="s">
        <v>24</v>
      </c>
      <c r="H6" s="43" t="s">
        <v>25</v>
      </c>
      <c r="I6" s="43" t="s">
        <v>8</v>
      </c>
    </row>
    <row r="7" spans="1:9" x14ac:dyDescent="0.3">
      <c r="A7" s="51">
        <v>1</v>
      </c>
      <c r="B7" s="44" t="s">
        <v>36</v>
      </c>
      <c r="C7" s="45"/>
      <c r="D7" s="46">
        <v>185</v>
      </c>
      <c r="E7" s="46">
        <v>185</v>
      </c>
      <c r="F7" s="46">
        <v>185</v>
      </c>
      <c r="G7" s="46">
        <v>185</v>
      </c>
      <c r="H7" s="46">
        <v>185</v>
      </c>
      <c r="I7" s="110">
        <f>AVERAGE(D7:H7)</f>
        <v>185</v>
      </c>
    </row>
    <row r="8" spans="1:9" x14ac:dyDescent="0.3">
      <c r="A8" s="51">
        <f>A7+1</f>
        <v>2</v>
      </c>
      <c r="B8" s="111" t="s">
        <v>28</v>
      </c>
      <c r="C8" s="52"/>
      <c r="D8" s="52">
        <v>994255.70833333326</v>
      </c>
      <c r="E8" s="52">
        <v>947547.609375</v>
      </c>
      <c r="F8" s="52">
        <v>939818.36458333337</v>
      </c>
      <c r="G8" s="52">
        <v>932400.36979166674</v>
      </c>
      <c r="H8" s="52">
        <v>940071.65104166674</v>
      </c>
      <c r="I8" s="112">
        <f t="shared" ref="I8:I21" si="0">AVERAGE(D8:H8)</f>
        <v>950818.74062499998</v>
      </c>
    </row>
    <row r="9" spans="1:9" x14ac:dyDescent="0.3">
      <c r="A9" s="51">
        <f>A8+1</f>
        <v>3</v>
      </c>
      <c r="B9" s="111" t="s">
        <v>29</v>
      </c>
      <c r="C9" s="52"/>
      <c r="D9" s="53">
        <f>D8/(D7*8760)</f>
        <v>0.61351086531737209</v>
      </c>
      <c r="E9" s="53">
        <f>E8/(E7*8760)</f>
        <v>0.58468938009070714</v>
      </c>
      <c r="F9" s="53">
        <f>F8/(F7*8760)</f>
        <v>0.57992000776461394</v>
      </c>
      <c r="G9" s="53">
        <f>G8/(G7*8760)</f>
        <v>0.57534269393537374</v>
      </c>
      <c r="H9" s="53">
        <f>H8/(H7*8760)</f>
        <v>0.58007629954440743</v>
      </c>
      <c r="I9" s="113">
        <f t="shared" si="0"/>
        <v>0.5867078493304948</v>
      </c>
    </row>
    <row r="10" spans="1:9" s="38" customFormat="1" x14ac:dyDescent="0.3">
      <c r="A10" s="51">
        <f t="shared" ref="A10:A26" si="1">A9+1</f>
        <v>4</v>
      </c>
      <c r="B10" s="114"/>
      <c r="C10" s="54"/>
      <c r="D10" s="54"/>
      <c r="E10" s="54"/>
      <c r="F10" s="54"/>
      <c r="G10" s="54"/>
      <c r="H10" s="54"/>
      <c r="I10" s="115"/>
    </row>
    <row r="11" spans="1:9" s="38" customFormat="1" x14ac:dyDescent="0.3">
      <c r="A11" s="51">
        <f t="shared" si="1"/>
        <v>5</v>
      </c>
      <c r="B11" s="116" t="s">
        <v>64</v>
      </c>
      <c r="C11" s="55"/>
      <c r="D11" s="56"/>
      <c r="E11" s="56"/>
      <c r="F11" s="56"/>
      <c r="G11" s="56"/>
      <c r="H11" s="56"/>
      <c r="I11" s="117"/>
    </row>
    <row r="12" spans="1:9" s="38" customFormat="1" x14ac:dyDescent="0.3">
      <c r="A12" s="51">
        <f t="shared" si="1"/>
        <v>6</v>
      </c>
      <c r="B12" s="118" t="s">
        <v>30</v>
      </c>
      <c r="C12" s="57"/>
      <c r="D12" s="119">
        <v>13.583333333333332</v>
      </c>
      <c r="E12" s="119">
        <v>12.583333333333332</v>
      </c>
      <c r="F12" s="119">
        <v>12.416666666666668</v>
      </c>
      <c r="G12" s="119">
        <v>14.25</v>
      </c>
      <c r="H12" s="120">
        <v>16.416666666666668</v>
      </c>
      <c r="I12" s="120">
        <f t="shared" si="0"/>
        <v>13.85</v>
      </c>
    </row>
    <row r="13" spans="1:9" x14ac:dyDescent="0.3">
      <c r="A13" s="51">
        <f t="shared" si="1"/>
        <v>7</v>
      </c>
      <c r="B13" s="121" t="s">
        <v>5</v>
      </c>
      <c r="C13" s="55"/>
      <c r="D13" s="56">
        <v>6</v>
      </c>
      <c r="E13" s="56">
        <v>3.5</v>
      </c>
      <c r="F13" s="56">
        <v>0.83333333333333337</v>
      </c>
      <c r="G13" s="56">
        <v>4.083333333333333</v>
      </c>
      <c r="H13" s="122">
        <v>7</v>
      </c>
      <c r="I13" s="122">
        <f t="shared" si="0"/>
        <v>4.2833333333333332</v>
      </c>
    </row>
    <row r="14" spans="1:9" x14ac:dyDescent="0.3">
      <c r="A14" s="51">
        <f t="shared" si="1"/>
        <v>8</v>
      </c>
      <c r="B14" s="118" t="s">
        <v>7</v>
      </c>
      <c r="C14" s="57"/>
      <c r="D14" s="119">
        <v>20.597456868489584</v>
      </c>
      <c r="E14" s="119">
        <v>20.046491048177085</v>
      </c>
      <c r="F14" s="119">
        <v>19.712905110677085</v>
      </c>
      <c r="G14" s="119">
        <v>19.762066080729163</v>
      </c>
      <c r="H14" s="120">
        <v>20.191363281249998</v>
      </c>
      <c r="I14" s="120">
        <f t="shared" si="0"/>
        <v>20.06205647786458</v>
      </c>
    </row>
    <row r="15" spans="1:9" x14ac:dyDescent="0.3">
      <c r="A15" s="51">
        <f t="shared" si="1"/>
        <v>9</v>
      </c>
      <c r="B15" s="116" t="s">
        <v>64</v>
      </c>
      <c r="C15" s="123"/>
      <c r="D15" s="124">
        <f>SUM(D12:D14)</f>
        <v>40.180790201822916</v>
      </c>
      <c r="E15" s="124">
        <f>SUM(E12:E14)</f>
        <v>36.129824381510417</v>
      </c>
      <c r="F15" s="124">
        <f>SUM(F12:F14)</f>
        <v>32.962905110677085</v>
      </c>
      <c r="G15" s="124">
        <f>SUM(G12:G14)</f>
        <v>38.095399414062499</v>
      </c>
      <c r="H15" s="125">
        <f>SUM(H12:H14)</f>
        <v>43.608029947916663</v>
      </c>
      <c r="I15" s="125">
        <f t="shared" si="0"/>
        <v>38.19538981119792</v>
      </c>
    </row>
    <row r="16" spans="1:9" x14ac:dyDescent="0.3">
      <c r="A16" s="51">
        <f t="shared" si="1"/>
        <v>10</v>
      </c>
      <c r="B16" s="187"/>
      <c r="C16" s="188"/>
      <c r="D16" s="189"/>
      <c r="E16" s="189"/>
      <c r="F16" s="189"/>
      <c r="G16" s="189"/>
      <c r="H16" s="190"/>
      <c r="I16" s="190"/>
    </row>
    <row r="17" spans="1:9" x14ac:dyDescent="0.3">
      <c r="A17" s="51">
        <f t="shared" si="1"/>
        <v>11</v>
      </c>
      <c r="B17" s="191" t="s">
        <v>31</v>
      </c>
      <c r="C17" s="58"/>
      <c r="D17" s="192"/>
      <c r="E17" s="192"/>
      <c r="F17" s="192"/>
      <c r="G17" s="192"/>
      <c r="H17" s="193"/>
      <c r="I17" s="193"/>
    </row>
    <row r="18" spans="1:9" s="38" customFormat="1" x14ac:dyDescent="0.3">
      <c r="A18" s="51">
        <f t="shared" si="1"/>
        <v>12</v>
      </c>
      <c r="B18" s="187" t="s">
        <v>33</v>
      </c>
      <c r="C18" s="194"/>
      <c r="D18" s="195">
        <f>ROUND(10*185/677,0)</f>
        <v>3</v>
      </c>
      <c r="E18" s="195">
        <f>10*185/677</f>
        <v>2.7326440177252587</v>
      </c>
      <c r="F18" s="195">
        <f t="shared" ref="F18:H18" si="2">10*185/677</f>
        <v>2.7326440177252587</v>
      </c>
      <c r="G18" s="195">
        <f t="shared" si="2"/>
        <v>2.7326440177252587</v>
      </c>
      <c r="H18" s="196">
        <f t="shared" si="2"/>
        <v>2.7326440177252587</v>
      </c>
      <c r="I18" s="196">
        <f t="shared" si="0"/>
        <v>2.7861152141802066</v>
      </c>
    </row>
    <row r="19" spans="1:9" x14ac:dyDescent="0.3">
      <c r="A19" s="51">
        <f t="shared" si="1"/>
        <v>13</v>
      </c>
      <c r="B19" s="191" t="s">
        <v>32</v>
      </c>
      <c r="C19" s="197"/>
      <c r="D19" s="198">
        <f>D18</f>
        <v>3</v>
      </c>
      <c r="E19" s="198">
        <f>E18</f>
        <v>2.7326440177252587</v>
      </c>
      <c r="F19" s="198">
        <f>F18</f>
        <v>2.7326440177252587</v>
      </c>
      <c r="G19" s="198">
        <f>G18</f>
        <v>2.7326440177252587</v>
      </c>
      <c r="H19" s="199">
        <f>H18</f>
        <v>2.7326440177252587</v>
      </c>
      <c r="I19" s="199">
        <f t="shared" si="0"/>
        <v>2.7861152141802066</v>
      </c>
    </row>
    <row r="20" spans="1:9" x14ac:dyDescent="0.3">
      <c r="A20" s="51">
        <f t="shared" si="1"/>
        <v>14</v>
      </c>
      <c r="B20" s="200"/>
      <c r="C20" s="201"/>
      <c r="D20" s="202"/>
      <c r="E20" s="202"/>
      <c r="F20" s="202"/>
      <c r="G20" s="202"/>
      <c r="H20" s="203"/>
      <c r="I20" s="203"/>
    </row>
    <row r="21" spans="1:9" s="38" customFormat="1" ht="16.2" thickBot="1" x14ac:dyDescent="0.35">
      <c r="A21" s="51">
        <f t="shared" si="1"/>
        <v>15</v>
      </c>
      <c r="B21" s="204" t="s">
        <v>69</v>
      </c>
      <c r="C21" s="205"/>
      <c r="D21" s="206">
        <f>ROUND(D15+D19,0)</f>
        <v>43</v>
      </c>
      <c r="E21" s="206">
        <f>ROUND(E15+E19,0)</f>
        <v>39</v>
      </c>
      <c r="F21" s="206">
        <f>ROUND(F15+F19,0)</f>
        <v>36</v>
      </c>
      <c r="G21" s="206">
        <f>ROUND(G15+G19,0)</f>
        <v>41</v>
      </c>
      <c r="H21" s="207">
        <f>ROUND(H15+H19,0)</f>
        <v>46</v>
      </c>
      <c r="I21" s="207">
        <f t="shared" si="0"/>
        <v>41</v>
      </c>
    </row>
    <row r="22" spans="1:9" s="38" customFormat="1" ht="16.2" thickTop="1" x14ac:dyDescent="0.3">
      <c r="A22" s="51">
        <f t="shared" si="1"/>
        <v>16</v>
      </c>
      <c r="B22" s="200"/>
      <c r="C22" s="208"/>
      <c r="D22" s="209"/>
      <c r="E22" s="209"/>
      <c r="F22" s="209"/>
      <c r="G22" s="209"/>
      <c r="H22" s="210"/>
      <c r="I22" s="210"/>
    </row>
    <row r="23" spans="1:9" s="38" customFormat="1" x14ac:dyDescent="0.3">
      <c r="A23" s="51">
        <f t="shared" si="1"/>
        <v>17</v>
      </c>
      <c r="B23" s="211" t="s">
        <v>34</v>
      </c>
      <c r="C23" s="212"/>
      <c r="D23" s="59">
        <f t="shared" ref="D23:I23" si="3">D14/D8*1000000</f>
        <v>20.716458246960446</v>
      </c>
      <c r="E23" s="59">
        <f t="shared" si="3"/>
        <v>21.156183446444132</v>
      </c>
      <c r="F23" s="59">
        <f t="shared" si="3"/>
        <v>20.975228675614105</v>
      </c>
      <c r="G23" s="59">
        <f t="shared" si="3"/>
        <v>21.194828660508524</v>
      </c>
      <c r="H23" s="213">
        <f t="shared" si="3"/>
        <v>21.478536512484471</v>
      </c>
      <c r="I23" s="213">
        <f t="shared" si="3"/>
        <v>21.099769725486503</v>
      </c>
    </row>
    <row r="24" spans="1:9" s="38" customFormat="1" x14ac:dyDescent="0.3">
      <c r="A24" s="51">
        <f t="shared" si="1"/>
        <v>18</v>
      </c>
      <c r="B24" s="214" t="s">
        <v>66</v>
      </c>
      <c r="C24" s="215"/>
      <c r="D24" s="216">
        <f t="shared" ref="D24:I24" si="4">D21/D8*1000000</f>
        <v>43.248431605266539</v>
      </c>
      <c r="E24" s="216">
        <f t="shared" si="4"/>
        <v>41.158881742864935</v>
      </c>
      <c r="F24" s="216">
        <f t="shared" si="4"/>
        <v>38.305274036606562</v>
      </c>
      <c r="G24" s="216">
        <f t="shared" si="4"/>
        <v>43.9725265329538</v>
      </c>
      <c r="H24" s="217">
        <f t="shared" si="4"/>
        <v>48.93244036135831</v>
      </c>
      <c r="I24" s="217">
        <f t="shared" si="4"/>
        <v>43.120731900014448</v>
      </c>
    </row>
    <row r="25" spans="1:9" s="38" customFormat="1" x14ac:dyDescent="0.3">
      <c r="A25" s="51">
        <f t="shared" si="1"/>
        <v>19</v>
      </c>
      <c r="B25" s="111"/>
      <c r="C25" s="52"/>
      <c r="D25" s="52"/>
      <c r="E25" s="52"/>
      <c r="F25" s="52"/>
      <c r="G25" s="52"/>
      <c r="H25" s="126"/>
      <c r="I25" s="126"/>
    </row>
    <row r="26" spans="1:9" s="38" customFormat="1" x14ac:dyDescent="0.3">
      <c r="A26" s="51">
        <f t="shared" si="1"/>
        <v>20</v>
      </c>
      <c r="B26" s="162" t="s">
        <v>67</v>
      </c>
      <c r="C26" s="163"/>
      <c r="D26" s="163">
        <f>NPV(6.97%,D21:H21)</f>
        <v>167.85004924010786</v>
      </c>
      <c r="E26" s="141"/>
      <c r="F26" s="141"/>
      <c r="G26" s="141"/>
      <c r="H26" s="142"/>
      <c r="I26" s="142"/>
    </row>
    <row r="27" spans="1:9" ht="16.2" thickBot="1" x14ac:dyDescent="0.35">
      <c r="A27" s="51">
        <f>A26+1</f>
        <v>21</v>
      </c>
      <c r="B27" s="164" t="s">
        <v>35</v>
      </c>
      <c r="C27" s="165"/>
      <c r="D27" s="165">
        <f>AVERAGE(D24:H24)</f>
        <v>43.123510855810032</v>
      </c>
      <c r="E27" s="166"/>
      <c r="F27" s="166"/>
      <c r="G27" s="166"/>
      <c r="H27" s="167"/>
      <c r="I27" s="167"/>
    </row>
  </sheetData>
  <mergeCells count="2">
    <mergeCell ref="D5:H5"/>
    <mergeCell ref="A1:I1"/>
  </mergeCells>
  <printOptions horizontalCentered="1"/>
  <pageMargins left="1" right="1" top="1" bottom="1" header="0.5" footer="0.5"/>
  <pageSetup scale="95" fitToHeight="2" orientation="landscape" r:id="rId1"/>
  <headerFooter scaleWithDoc="0" alignWithMargins="0">
    <oddFooter>&amp;L&amp;"Times New Roman,Regular"&amp;12Tab: &amp;A
&amp;R&amp;"Times New Roman,Regular"&amp;12Exh. CLS-6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zoomScaleNormal="100" workbookViewId="0">
      <selection activeCell="C15" sqref="C15"/>
    </sheetView>
  </sheetViews>
  <sheetFormatPr defaultColWidth="8.77734375" defaultRowHeight="15.6" x14ac:dyDescent="0.3"/>
  <cols>
    <col min="1" max="1" width="4.5546875" style="1" bestFit="1" customWidth="1"/>
    <col min="2" max="2" width="35.77734375" style="2" bestFit="1" customWidth="1"/>
    <col min="3" max="3" width="13" style="2" customWidth="1"/>
    <col min="4" max="7" width="13.5546875" style="2" bestFit="1" customWidth="1"/>
    <col min="8" max="16384" width="8.77734375" style="2"/>
  </cols>
  <sheetData>
    <row r="1" spans="1:7" ht="17.399999999999999" x14ac:dyDescent="0.3">
      <c r="A1" s="245" t="s">
        <v>58</v>
      </c>
      <c r="B1" s="245"/>
      <c r="C1" s="245"/>
      <c r="D1" s="245"/>
      <c r="E1" s="245"/>
      <c r="F1" s="245"/>
      <c r="G1" s="245"/>
    </row>
    <row r="3" spans="1:7" x14ac:dyDescent="0.3">
      <c r="B3" s="3"/>
      <c r="C3" s="3"/>
      <c r="D3" s="3"/>
      <c r="E3" s="3"/>
      <c r="F3" s="129"/>
      <c r="G3" s="3"/>
    </row>
    <row r="4" spans="1:7" x14ac:dyDescent="0.3">
      <c r="A4" s="36"/>
      <c r="B4" s="40"/>
      <c r="C4" s="235" t="s">
        <v>26</v>
      </c>
      <c r="D4" s="235"/>
      <c r="E4" s="235"/>
      <c r="F4" s="235"/>
      <c r="G4" s="235"/>
    </row>
    <row r="5" spans="1:7" ht="16.2" thickBot="1" x14ac:dyDescent="0.35">
      <c r="A5" s="50" t="s">
        <v>3</v>
      </c>
      <c r="B5" s="41" t="s">
        <v>4</v>
      </c>
      <c r="C5" s="43" t="s">
        <v>21</v>
      </c>
      <c r="D5" s="43" t="s">
        <v>22</v>
      </c>
      <c r="E5" s="43" t="s">
        <v>23</v>
      </c>
      <c r="F5" s="43" t="s">
        <v>24</v>
      </c>
      <c r="G5" s="43" t="s">
        <v>25</v>
      </c>
    </row>
    <row r="6" spans="1:7" x14ac:dyDescent="0.3">
      <c r="A6" s="51">
        <v>1</v>
      </c>
      <c r="B6" s="239" t="s">
        <v>68</v>
      </c>
      <c r="C6" s="240"/>
      <c r="D6" s="240"/>
      <c r="E6" s="240"/>
      <c r="F6" s="240"/>
      <c r="G6" s="241"/>
    </row>
    <row r="7" spans="1:7" x14ac:dyDescent="0.3">
      <c r="A7" s="51">
        <f>A6+1</f>
        <v>2</v>
      </c>
      <c r="B7" s="130" t="s">
        <v>38</v>
      </c>
      <c r="C7" s="131">
        <v>90</v>
      </c>
      <c r="D7" s="131">
        <v>90</v>
      </c>
      <c r="E7" s="131">
        <v>90</v>
      </c>
      <c r="F7" s="131">
        <v>90</v>
      </c>
      <c r="G7" s="132">
        <v>90</v>
      </c>
    </row>
    <row r="8" spans="1:7" x14ac:dyDescent="0.3">
      <c r="A8" s="51">
        <f t="shared" ref="A8:A31" si="0">A7+1</f>
        <v>3</v>
      </c>
      <c r="B8" s="133"/>
      <c r="C8" s="134"/>
      <c r="D8" s="134"/>
      <c r="E8" s="134"/>
      <c r="F8" s="134"/>
      <c r="G8" s="135"/>
    </row>
    <row r="9" spans="1:7" x14ac:dyDescent="0.3">
      <c r="A9" s="51">
        <f t="shared" si="0"/>
        <v>4</v>
      </c>
      <c r="B9" s="218" t="s">
        <v>6</v>
      </c>
      <c r="C9" s="136">
        <f>'Continuing Operations'!D8*C7/C26</f>
        <v>483691.96621621621</v>
      </c>
      <c r="D9" s="136">
        <f>'Continuing Operations'!E8*D7/D26</f>
        <v>460969.10726351349</v>
      </c>
      <c r="E9" s="136">
        <f>'Continuing Operations'!F8*E7/E26</f>
        <v>457208.9341216216</v>
      </c>
      <c r="F9" s="136">
        <f>'Continuing Operations'!G8*F7/F26</f>
        <v>453600.17989864864</v>
      </c>
      <c r="G9" s="137">
        <f>'Continuing Operations'!H8*G7/G26</f>
        <v>457332.15456081083</v>
      </c>
    </row>
    <row r="10" spans="1:7" x14ac:dyDescent="0.3">
      <c r="A10" s="51">
        <f t="shared" si="0"/>
        <v>5</v>
      </c>
      <c r="B10" s="219" t="s">
        <v>37</v>
      </c>
      <c r="C10" s="138">
        <v>26.722296846765119</v>
      </c>
      <c r="D10" s="138">
        <v>26.464340489553123</v>
      </c>
      <c r="E10" s="138">
        <v>25.635888389691196</v>
      </c>
      <c r="F10" s="138">
        <v>26.362125232507047</v>
      </c>
      <c r="G10" s="139">
        <v>28.120303183730627</v>
      </c>
    </row>
    <row r="11" spans="1:7" x14ac:dyDescent="0.3">
      <c r="A11" s="51">
        <f t="shared" si="0"/>
        <v>6</v>
      </c>
      <c r="B11" s="220" t="s">
        <v>39</v>
      </c>
      <c r="C11" s="221">
        <f>ROUND(C9*C10/1000000,0)</f>
        <v>13</v>
      </c>
      <c r="D11" s="221">
        <f>ROUND(D9*D10/1000000,0)</f>
        <v>12</v>
      </c>
      <c r="E11" s="221">
        <f>ROUND(E9*E10/1000000,0)</f>
        <v>12</v>
      </c>
      <c r="F11" s="221">
        <f>ROUND(F9*F10/1000000,0)</f>
        <v>12</v>
      </c>
      <c r="G11" s="222">
        <f>ROUND(G9*G10/1000000,0)</f>
        <v>13</v>
      </c>
    </row>
    <row r="12" spans="1:7" x14ac:dyDescent="0.3">
      <c r="A12" s="51">
        <f t="shared" si="0"/>
        <v>7</v>
      </c>
      <c r="B12" s="133"/>
      <c r="C12" s="134"/>
      <c r="D12" s="134"/>
      <c r="E12" s="134"/>
      <c r="F12" s="134"/>
      <c r="G12" s="135"/>
    </row>
    <row r="13" spans="1:7" x14ac:dyDescent="0.3">
      <c r="A13" s="51">
        <f t="shared" si="0"/>
        <v>8</v>
      </c>
      <c r="B13" s="242" t="s">
        <v>44</v>
      </c>
      <c r="C13" s="243"/>
      <c r="D13" s="243"/>
      <c r="E13" s="243"/>
      <c r="F13" s="243"/>
      <c r="G13" s="244"/>
    </row>
    <row r="14" spans="1:7" x14ac:dyDescent="0.3">
      <c r="A14" s="51">
        <f t="shared" si="0"/>
        <v>9</v>
      </c>
      <c r="B14" s="140" t="s">
        <v>70</v>
      </c>
      <c r="C14" s="141"/>
      <c r="D14" s="141"/>
      <c r="E14" s="141"/>
      <c r="F14" s="141"/>
      <c r="G14" s="142"/>
    </row>
    <row r="15" spans="1:7" x14ac:dyDescent="0.3">
      <c r="A15" s="51">
        <f t="shared" si="0"/>
        <v>10</v>
      </c>
      <c r="B15" s="223" t="s">
        <v>41</v>
      </c>
      <c r="C15" s="144">
        <f>'Continuing Operations'!D8*C20/C26</f>
        <v>510563.74211711704</v>
      </c>
      <c r="D15" s="144">
        <f>'Continuing Operations'!E8*D20/D26</f>
        <v>486578.50211148651</v>
      </c>
      <c r="E15" s="144">
        <f>'Continuing Operations'!F8*E20/E26</f>
        <v>482609.43046171172</v>
      </c>
      <c r="F15" s="144">
        <f>'Continuing Operations'!G8*F20/F26</f>
        <v>478800.18989301805</v>
      </c>
      <c r="G15" s="145">
        <f>'Continuing Operations'!H8*G20/G26</f>
        <v>482739.49648085592</v>
      </c>
    </row>
    <row r="16" spans="1:7" x14ac:dyDescent="0.3">
      <c r="A16" s="51">
        <f t="shared" si="0"/>
        <v>11</v>
      </c>
      <c r="B16" s="224" t="s">
        <v>42</v>
      </c>
      <c r="C16" s="146">
        <f>C10</f>
        <v>26.722296846765119</v>
      </c>
      <c r="D16" s="146">
        <f>D10</f>
        <v>26.464340489553123</v>
      </c>
      <c r="E16" s="146">
        <f>E10</f>
        <v>25.635888389691196</v>
      </c>
      <c r="F16" s="146">
        <f>F10</f>
        <v>26.362125232507047</v>
      </c>
      <c r="G16" s="147">
        <f>G10</f>
        <v>28.120303183730627</v>
      </c>
    </row>
    <row r="17" spans="1:7" x14ac:dyDescent="0.3">
      <c r="A17" s="51">
        <f t="shared" si="0"/>
        <v>12</v>
      </c>
      <c r="B17" s="225" t="s">
        <v>70</v>
      </c>
      <c r="C17" s="226">
        <f>ROUND(C15*C16/1000000,0)</f>
        <v>14</v>
      </c>
      <c r="D17" s="226">
        <f>ROUND(D15*D16/1000000,0)</f>
        <v>13</v>
      </c>
      <c r="E17" s="226">
        <f>ROUND(E15*E16/1000000,0)</f>
        <v>12</v>
      </c>
      <c r="F17" s="226">
        <f>ROUND(F15*F16/1000000,0)</f>
        <v>13</v>
      </c>
      <c r="G17" s="227">
        <f>ROUND(G15*G16/1000000,0)</f>
        <v>14</v>
      </c>
    </row>
    <row r="18" spans="1:7" x14ac:dyDescent="0.3">
      <c r="A18" s="51">
        <f t="shared" si="0"/>
        <v>13</v>
      </c>
      <c r="B18" s="140"/>
      <c r="C18" s="141"/>
      <c r="D18" s="141"/>
      <c r="E18" s="141"/>
      <c r="F18" s="141"/>
      <c r="G18" s="142"/>
    </row>
    <row r="19" spans="1:7" x14ac:dyDescent="0.3">
      <c r="A19" s="51">
        <f t="shared" si="0"/>
        <v>14</v>
      </c>
      <c r="B19" s="143" t="s">
        <v>43</v>
      </c>
      <c r="C19" s="148"/>
      <c r="D19" s="148"/>
      <c r="E19" s="148"/>
      <c r="F19" s="148"/>
      <c r="G19" s="149"/>
    </row>
    <row r="20" spans="1:7" x14ac:dyDescent="0.3">
      <c r="A20" s="51">
        <f t="shared" si="0"/>
        <v>15</v>
      </c>
      <c r="B20" s="224" t="s">
        <v>40</v>
      </c>
      <c r="C20" s="150">
        <v>95</v>
      </c>
      <c r="D20" s="150">
        <v>95</v>
      </c>
      <c r="E20" s="150">
        <v>95</v>
      </c>
      <c r="F20" s="150">
        <v>95</v>
      </c>
      <c r="G20" s="151">
        <v>95</v>
      </c>
    </row>
    <row r="21" spans="1:7" x14ac:dyDescent="0.3">
      <c r="A21" s="51">
        <f t="shared" si="0"/>
        <v>16</v>
      </c>
      <c r="B21" s="223" t="s">
        <v>72</v>
      </c>
      <c r="C21" s="152">
        <f>3*4</f>
        <v>12</v>
      </c>
      <c r="D21" s="152">
        <f>'No Hedge'!$C21*1.025</f>
        <v>12.299999999999999</v>
      </c>
      <c r="E21" s="152">
        <f>'No Hedge'!$D21*1.025</f>
        <v>12.607499999999998</v>
      </c>
      <c r="F21" s="152">
        <f>'No Hedge'!$E21*1.025</f>
        <v>12.922687499999997</v>
      </c>
      <c r="G21" s="153">
        <f>'No Hedge'!$F21*1.025</f>
        <v>13.245754687499996</v>
      </c>
    </row>
    <row r="22" spans="1:7" x14ac:dyDescent="0.3">
      <c r="A22" s="51">
        <f t="shared" si="0"/>
        <v>17</v>
      </c>
      <c r="B22" s="162" t="s">
        <v>71</v>
      </c>
      <c r="C22" s="228">
        <f>C20*C21/1000</f>
        <v>1.1399999999999999</v>
      </c>
      <c r="D22" s="228">
        <f>D20*D21/1000</f>
        <v>1.1685000000000001</v>
      </c>
      <c r="E22" s="228">
        <f>E20*E21/1000</f>
        <v>1.1977125</v>
      </c>
      <c r="F22" s="228">
        <f>F20*F21/1000</f>
        <v>1.2276553124999996</v>
      </c>
      <c r="G22" s="229">
        <f>G20*G21/1000</f>
        <v>1.2583466953124995</v>
      </c>
    </row>
    <row r="23" spans="1:7" x14ac:dyDescent="0.3">
      <c r="A23" s="51">
        <f t="shared" si="0"/>
        <v>18</v>
      </c>
      <c r="B23" s="143"/>
      <c r="C23" s="154"/>
      <c r="D23" s="154"/>
      <c r="E23" s="154"/>
      <c r="F23" s="154"/>
      <c r="G23" s="155"/>
    </row>
    <row r="24" spans="1:7" ht="16.2" thickBot="1" x14ac:dyDescent="0.35">
      <c r="A24" s="51">
        <f t="shared" si="0"/>
        <v>19</v>
      </c>
      <c r="B24" s="162" t="s">
        <v>45</v>
      </c>
      <c r="C24" s="230">
        <f>C11+C17+C22</f>
        <v>28.14</v>
      </c>
      <c r="D24" s="230">
        <f>D11+D17+D22</f>
        <v>26.168500000000002</v>
      </c>
      <c r="E24" s="230">
        <f>E11+E17+E22</f>
        <v>25.197712500000002</v>
      </c>
      <c r="F24" s="230">
        <f>F11+F17+F22</f>
        <v>26.227655312499998</v>
      </c>
      <c r="G24" s="231">
        <f>G11+G17+G22</f>
        <v>28.2583466953125</v>
      </c>
    </row>
    <row r="25" spans="1:7" ht="16.2" thickTop="1" x14ac:dyDescent="0.3">
      <c r="A25" s="51">
        <f t="shared" si="0"/>
        <v>20</v>
      </c>
      <c r="B25" s="143"/>
      <c r="C25" s="156"/>
      <c r="D25" s="156"/>
      <c r="E25" s="156"/>
      <c r="F25" s="156"/>
      <c r="G25" s="157"/>
    </row>
    <row r="26" spans="1:7" x14ac:dyDescent="0.3">
      <c r="A26" s="51">
        <f t="shared" si="0"/>
        <v>21</v>
      </c>
      <c r="B26" s="140" t="s">
        <v>48</v>
      </c>
      <c r="C26" s="150">
        <f>C20+C7</f>
        <v>185</v>
      </c>
      <c r="D26" s="150">
        <f>D20+D7</f>
        <v>185</v>
      </c>
      <c r="E26" s="150">
        <f>E20+E7</f>
        <v>185</v>
      </c>
      <c r="F26" s="150">
        <f>F20+F7</f>
        <v>185</v>
      </c>
      <c r="G26" s="151">
        <f>G20+G7</f>
        <v>185</v>
      </c>
    </row>
    <row r="27" spans="1:7" x14ac:dyDescent="0.3">
      <c r="A27" s="51">
        <f t="shared" si="0"/>
        <v>22</v>
      </c>
      <c r="B27" s="143" t="s">
        <v>49</v>
      </c>
      <c r="C27" s="144">
        <f>'No Hedge'!C9+'No Hedge'!C15</f>
        <v>994255.70833333326</v>
      </c>
      <c r="D27" s="144">
        <f>'No Hedge'!D9+'No Hedge'!D15</f>
        <v>947547.609375</v>
      </c>
      <c r="E27" s="144">
        <f>'No Hedge'!E9+'No Hedge'!E15</f>
        <v>939818.36458333326</v>
      </c>
      <c r="F27" s="144">
        <f>'No Hedge'!F9+'No Hedge'!F15</f>
        <v>932400.36979166674</v>
      </c>
      <c r="G27" s="145">
        <f>'No Hedge'!G9+'No Hedge'!G15</f>
        <v>940071.65104166674</v>
      </c>
    </row>
    <row r="28" spans="1:7" x14ac:dyDescent="0.3">
      <c r="A28" s="51">
        <f t="shared" si="0"/>
        <v>23</v>
      </c>
      <c r="B28" s="140" t="s">
        <v>46</v>
      </c>
      <c r="C28" s="158">
        <f>C24*1000000/C27</f>
        <v>28.302578264469776</v>
      </c>
      <c r="D28" s="158">
        <f>D24*1000000/D27</f>
        <v>27.617081971491306</v>
      </c>
      <c r="E28" s="158">
        <f>E24*1000000/E27</f>
        <v>26.811257844670187</v>
      </c>
      <c r="F28" s="158">
        <f>F24*1000000/F27</f>
        <v>28.129177295757874</v>
      </c>
      <c r="G28" s="159">
        <f>G24*1000000/G27</f>
        <v>30.059779660412296</v>
      </c>
    </row>
    <row r="29" spans="1:7" x14ac:dyDescent="0.3">
      <c r="A29" s="51">
        <f t="shared" si="0"/>
        <v>24</v>
      </c>
      <c r="B29" s="143"/>
      <c r="C29" s="160"/>
      <c r="D29" s="160"/>
      <c r="E29" s="160"/>
      <c r="F29" s="160"/>
      <c r="G29" s="161"/>
    </row>
    <row r="30" spans="1:7" x14ac:dyDescent="0.3">
      <c r="A30" s="51">
        <f t="shared" si="0"/>
        <v>25</v>
      </c>
      <c r="B30" s="162" t="s">
        <v>47</v>
      </c>
      <c r="C30" s="163">
        <f>NPV(0.0697,C24:G24)</f>
        <v>109.96948176260369</v>
      </c>
      <c r="D30" s="141"/>
      <c r="E30" s="141"/>
      <c r="F30" s="141"/>
      <c r="G30" s="142"/>
    </row>
    <row r="31" spans="1:7" ht="16.2" thickBot="1" x14ac:dyDescent="0.35">
      <c r="A31" s="51">
        <f t="shared" si="0"/>
        <v>26</v>
      </c>
      <c r="B31" s="164" t="s">
        <v>35</v>
      </c>
      <c r="C31" s="165">
        <f>AVERAGE(C28:G28)</f>
        <v>28.183975007360289</v>
      </c>
      <c r="D31" s="166"/>
      <c r="E31" s="166"/>
      <c r="F31" s="166"/>
      <c r="G31" s="167"/>
    </row>
  </sheetData>
  <mergeCells count="4">
    <mergeCell ref="C4:G4"/>
    <mergeCell ref="B6:G6"/>
    <mergeCell ref="B13:G13"/>
    <mergeCell ref="A1:G1"/>
  </mergeCells>
  <printOptions horizontalCentered="1"/>
  <pageMargins left="1" right="1" top="1" bottom="1" header="0.5" footer="0.5"/>
  <pageSetup scale="95" orientation="landscape" r:id="rId1"/>
  <headerFooter scaleWithDoc="0" alignWithMargins="0">
    <oddFooter>&amp;L&amp;"Times New Roman,Regular"&amp;12Tab: &amp;A
&amp;R&amp;"Times New Roman,Regular"&amp;12Exh. CLS-6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showGridLines="0" zoomScaleNormal="100" zoomScaleSheetLayoutView="95" workbookViewId="0">
      <selection activeCell="I7" sqref="I7"/>
    </sheetView>
  </sheetViews>
  <sheetFormatPr defaultColWidth="8.77734375" defaultRowHeight="15.6" x14ac:dyDescent="0.3"/>
  <cols>
    <col min="1" max="1" width="4.5546875" style="1" bestFit="1" customWidth="1"/>
    <col min="2" max="2" width="35.77734375" style="2" bestFit="1" customWidth="1"/>
    <col min="3" max="3" width="17" style="2" bestFit="1" customWidth="1"/>
    <col min="4" max="5" width="14.77734375" style="2" bestFit="1" customWidth="1"/>
    <col min="6" max="7" width="14.21875" style="2" bestFit="1" customWidth="1"/>
    <col min="8" max="16384" width="8.77734375" style="2"/>
  </cols>
  <sheetData>
    <row r="1" spans="1:7" ht="17.399999999999999" x14ac:dyDescent="0.3">
      <c r="A1" s="245" t="s">
        <v>59</v>
      </c>
      <c r="B1" s="245"/>
      <c r="C1" s="245"/>
      <c r="D1" s="245"/>
      <c r="E1" s="245"/>
      <c r="F1" s="245"/>
      <c r="G1" s="245"/>
    </row>
    <row r="3" spans="1:7" x14ac:dyDescent="0.3">
      <c r="B3" s="3"/>
      <c r="C3" s="3"/>
      <c r="D3" s="3"/>
      <c r="E3" s="3"/>
      <c r="F3" s="129"/>
      <c r="G3" s="3"/>
    </row>
    <row r="4" spans="1:7" x14ac:dyDescent="0.3">
      <c r="A4" s="36"/>
      <c r="B4" s="40"/>
      <c r="C4" s="235" t="s">
        <v>26</v>
      </c>
      <c r="D4" s="235"/>
      <c r="E4" s="235"/>
      <c r="F4" s="235"/>
      <c r="G4" s="235"/>
    </row>
    <row r="5" spans="1:7" ht="16.2" thickBot="1" x14ac:dyDescent="0.35">
      <c r="A5" s="50" t="s">
        <v>3</v>
      </c>
      <c r="B5" s="41" t="s">
        <v>4</v>
      </c>
      <c r="C5" s="43" t="s">
        <v>21</v>
      </c>
      <c r="D5" s="43" t="s">
        <v>22</v>
      </c>
      <c r="E5" s="43" t="s">
        <v>23</v>
      </c>
      <c r="F5" s="43" t="s">
        <v>24</v>
      </c>
      <c r="G5" s="43" t="s">
        <v>25</v>
      </c>
    </row>
    <row r="6" spans="1:7" x14ac:dyDescent="0.3">
      <c r="A6" s="36">
        <v>1</v>
      </c>
      <c r="B6" s="239" t="s">
        <v>68</v>
      </c>
      <c r="C6" s="240"/>
      <c r="D6" s="240"/>
      <c r="E6" s="240"/>
      <c r="F6" s="240"/>
      <c r="G6" s="241"/>
    </row>
    <row r="7" spans="1:7" x14ac:dyDescent="0.3">
      <c r="A7" s="36">
        <f t="shared" ref="A7:A31" si="0">A6+1</f>
        <v>2</v>
      </c>
      <c r="B7" s="130" t="s">
        <v>38</v>
      </c>
      <c r="C7" s="131">
        <v>90</v>
      </c>
      <c r="D7" s="131">
        <v>90</v>
      </c>
      <c r="E7" s="131">
        <v>90</v>
      </c>
      <c r="F7" s="131">
        <v>90</v>
      </c>
      <c r="G7" s="132">
        <v>90</v>
      </c>
    </row>
    <row r="8" spans="1:7" x14ac:dyDescent="0.3">
      <c r="A8" s="36">
        <f t="shared" si="0"/>
        <v>3</v>
      </c>
      <c r="B8" s="133"/>
      <c r="C8" s="134"/>
      <c r="D8" s="134"/>
      <c r="E8" s="134"/>
      <c r="F8" s="134"/>
      <c r="G8" s="135"/>
    </row>
    <row r="9" spans="1:7" x14ac:dyDescent="0.3">
      <c r="A9" s="36">
        <f t="shared" si="0"/>
        <v>4</v>
      </c>
      <c r="B9" s="218" t="s">
        <v>6</v>
      </c>
      <c r="C9" s="136">
        <f>'Continuing Operations'!D8*C7/C26</f>
        <v>483691.96621621621</v>
      </c>
      <c r="D9" s="136">
        <f>'Continuing Operations'!E8*D7/D26</f>
        <v>460969.10726351349</v>
      </c>
      <c r="E9" s="136">
        <f>'Continuing Operations'!F8*E7/E26</f>
        <v>457208.9341216216</v>
      </c>
      <c r="F9" s="136">
        <f>'Continuing Operations'!G8*F7/F26</f>
        <v>453600.17989864864</v>
      </c>
      <c r="G9" s="137">
        <f>'Continuing Operations'!H8*G7/G26</f>
        <v>457332.15456081083</v>
      </c>
    </row>
    <row r="10" spans="1:7" x14ac:dyDescent="0.3">
      <c r="A10" s="36">
        <f t="shared" si="0"/>
        <v>5</v>
      </c>
      <c r="B10" s="219" t="s">
        <v>37</v>
      </c>
      <c r="C10" s="138">
        <v>26.722296846765119</v>
      </c>
      <c r="D10" s="138">
        <v>26.464340489553123</v>
      </c>
      <c r="E10" s="138">
        <v>25.635888389691196</v>
      </c>
      <c r="F10" s="138">
        <v>26.362125232507047</v>
      </c>
      <c r="G10" s="139">
        <v>28.120303183730627</v>
      </c>
    </row>
    <row r="11" spans="1:7" x14ac:dyDescent="0.3">
      <c r="A11" s="36">
        <f t="shared" si="0"/>
        <v>6</v>
      </c>
      <c r="B11" s="220" t="s">
        <v>39</v>
      </c>
      <c r="C11" s="221">
        <f>ROUND(C9*C10/1000000,0)</f>
        <v>13</v>
      </c>
      <c r="D11" s="221">
        <f>ROUND(D9*D10/1000000,0)</f>
        <v>12</v>
      </c>
      <c r="E11" s="221">
        <f>ROUND(E9*E10/1000000,0)</f>
        <v>12</v>
      </c>
      <c r="F11" s="221">
        <f>ROUND(F9*F10/1000000,0)</f>
        <v>12</v>
      </c>
      <c r="G11" s="222">
        <f>ROUND(G9*G10/1000000,0)</f>
        <v>13</v>
      </c>
    </row>
    <row r="12" spans="1:7" x14ac:dyDescent="0.3">
      <c r="A12" s="36">
        <f t="shared" si="0"/>
        <v>7</v>
      </c>
      <c r="B12" s="133"/>
      <c r="C12" s="134"/>
      <c r="D12" s="134"/>
      <c r="E12" s="134"/>
      <c r="F12" s="134"/>
      <c r="G12" s="135"/>
    </row>
    <row r="13" spans="1:7" x14ac:dyDescent="0.3">
      <c r="A13" s="36">
        <f t="shared" si="0"/>
        <v>8</v>
      </c>
      <c r="B13" s="242" t="s">
        <v>44</v>
      </c>
      <c r="C13" s="243"/>
      <c r="D13" s="243"/>
      <c r="E13" s="243"/>
      <c r="F13" s="243"/>
      <c r="G13" s="244"/>
    </row>
    <row r="14" spans="1:7" x14ac:dyDescent="0.3">
      <c r="A14" s="36">
        <f t="shared" si="0"/>
        <v>9</v>
      </c>
      <c r="B14" s="140" t="s">
        <v>70</v>
      </c>
      <c r="C14" s="141"/>
      <c r="D14" s="141"/>
      <c r="E14" s="141"/>
      <c r="F14" s="141"/>
      <c r="G14" s="142"/>
    </row>
    <row r="15" spans="1:7" x14ac:dyDescent="0.3">
      <c r="A15" s="36">
        <f t="shared" si="0"/>
        <v>10</v>
      </c>
      <c r="B15" s="223" t="s">
        <v>41</v>
      </c>
      <c r="C15" s="144">
        <f>'Continuing Operations'!D8*C20/C26</f>
        <v>510563.74211711704</v>
      </c>
      <c r="D15" s="144">
        <f>'Continuing Operations'!E8*D20/D26</f>
        <v>486578.50211148651</v>
      </c>
      <c r="E15" s="144">
        <f>'Continuing Operations'!F8*E20/E26</f>
        <v>482609.43046171172</v>
      </c>
      <c r="F15" s="144">
        <f>'Continuing Operations'!G8*F20/F26</f>
        <v>478800.18989301805</v>
      </c>
      <c r="G15" s="145">
        <f>'Continuing Operations'!H8*G20/G26</f>
        <v>482739.49648085592</v>
      </c>
    </row>
    <row r="16" spans="1:7" x14ac:dyDescent="0.3">
      <c r="A16" s="36">
        <f t="shared" si="0"/>
        <v>11</v>
      </c>
      <c r="B16" s="224" t="s">
        <v>50</v>
      </c>
      <c r="C16" s="146">
        <v>37.520000000000003</v>
      </c>
      <c r="D16" s="146">
        <f>Hedge!$C16</f>
        <v>37.520000000000003</v>
      </c>
      <c r="E16" s="146">
        <f>Hedge!$D16</f>
        <v>37.520000000000003</v>
      </c>
      <c r="F16" s="146">
        <f>Hedge!$E16</f>
        <v>37.520000000000003</v>
      </c>
      <c r="G16" s="147">
        <f>Hedge!$F16</f>
        <v>37.520000000000003</v>
      </c>
    </row>
    <row r="17" spans="1:7" x14ac:dyDescent="0.3">
      <c r="A17" s="36">
        <f t="shared" si="0"/>
        <v>12</v>
      </c>
      <c r="B17" s="225" t="s">
        <v>70</v>
      </c>
      <c r="C17" s="226">
        <f>ROUND(C15*C16/1000000,0)</f>
        <v>19</v>
      </c>
      <c r="D17" s="226">
        <f>ROUND(D15*D16/1000000,0)</f>
        <v>18</v>
      </c>
      <c r="E17" s="226">
        <f>ROUND(E15*E16/1000000,0)</f>
        <v>18</v>
      </c>
      <c r="F17" s="226">
        <f>ROUND(F15*F16/1000000,0)</f>
        <v>18</v>
      </c>
      <c r="G17" s="227">
        <f>ROUND(G15*G16/1000000,0)</f>
        <v>18</v>
      </c>
    </row>
    <row r="18" spans="1:7" x14ac:dyDescent="0.3">
      <c r="A18" s="36">
        <f t="shared" si="0"/>
        <v>13</v>
      </c>
      <c r="B18" s="140"/>
      <c r="C18" s="141"/>
      <c r="D18" s="141"/>
      <c r="E18" s="141"/>
      <c r="F18" s="141"/>
      <c r="G18" s="142"/>
    </row>
    <row r="19" spans="1:7" x14ac:dyDescent="0.3">
      <c r="A19" s="36">
        <f t="shared" si="0"/>
        <v>14</v>
      </c>
      <c r="B19" s="143" t="s">
        <v>43</v>
      </c>
      <c r="C19" s="148"/>
      <c r="D19" s="148"/>
      <c r="E19" s="148"/>
      <c r="F19" s="148"/>
      <c r="G19" s="149"/>
    </row>
    <row r="20" spans="1:7" x14ac:dyDescent="0.3">
      <c r="A20" s="36">
        <f t="shared" si="0"/>
        <v>15</v>
      </c>
      <c r="B20" s="224" t="s">
        <v>40</v>
      </c>
      <c r="C20" s="150">
        <v>95</v>
      </c>
      <c r="D20" s="150">
        <v>95</v>
      </c>
      <c r="E20" s="150">
        <v>95</v>
      </c>
      <c r="F20" s="150">
        <v>95</v>
      </c>
      <c r="G20" s="151">
        <v>95</v>
      </c>
    </row>
    <row r="21" spans="1:7" x14ac:dyDescent="0.3">
      <c r="A21" s="36">
        <f t="shared" si="0"/>
        <v>16</v>
      </c>
      <c r="B21" s="223" t="s">
        <v>72</v>
      </c>
      <c r="C21" s="152">
        <f>'No Hedge'!C21</f>
        <v>12</v>
      </c>
      <c r="D21" s="152">
        <f>'No Hedge'!D21</f>
        <v>12.299999999999999</v>
      </c>
      <c r="E21" s="152">
        <f>'No Hedge'!E21</f>
        <v>12.607499999999998</v>
      </c>
      <c r="F21" s="152">
        <f>'No Hedge'!F21</f>
        <v>12.922687499999997</v>
      </c>
      <c r="G21" s="153">
        <f>'No Hedge'!G21</f>
        <v>13.245754687499996</v>
      </c>
    </row>
    <row r="22" spans="1:7" x14ac:dyDescent="0.3">
      <c r="A22" s="36">
        <f t="shared" si="0"/>
        <v>17</v>
      </c>
      <c r="B22" s="162" t="s">
        <v>71</v>
      </c>
      <c r="C22" s="228">
        <f>C20*C21/1000</f>
        <v>1.1399999999999999</v>
      </c>
      <c r="D22" s="228">
        <f>D20*D21/1000</f>
        <v>1.1685000000000001</v>
      </c>
      <c r="E22" s="228">
        <f>E20*E21/1000</f>
        <v>1.1977125</v>
      </c>
      <c r="F22" s="228">
        <f>F20*F21/1000</f>
        <v>1.2276553124999996</v>
      </c>
      <c r="G22" s="229">
        <f>G20*G21/1000</f>
        <v>1.2583466953124995</v>
      </c>
    </row>
    <row r="23" spans="1:7" x14ac:dyDescent="0.3">
      <c r="A23" s="36">
        <f t="shared" si="0"/>
        <v>18</v>
      </c>
      <c r="B23" s="143"/>
      <c r="C23" s="148"/>
      <c r="D23" s="148"/>
      <c r="E23" s="148"/>
      <c r="F23" s="148"/>
      <c r="G23" s="149"/>
    </row>
    <row r="24" spans="1:7" ht="16.2" thickBot="1" x14ac:dyDescent="0.35">
      <c r="A24" s="36">
        <f t="shared" si="0"/>
        <v>19</v>
      </c>
      <c r="B24" s="162" t="s">
        <v>45</v>
      </c>
      <c r="C24" s="230">
        <f>C11+C22+C17</f>
        <v>33.14</v>
      </c>
      <c r="D24" s="230">
        <f>D11+D22+D17</f>
        <v>31.168500000000002</v>
      </c>
      <c r="E24" s="230">
        <f>E11+E22+E17</f>
        <v>31.197712500000002</v>
      </c>
      <c r="F24" s="230">
        <f>F11+F22+F17</f>
        <v>31.227655312499998</v>
      </c>
      <c r="G24" s="231">
        <f>G11+G22+G17</f>
        <v>32.258346695312497</v>
      </c>
    </row>
    <row r="25" spans="1:7" ht="16.2" thickTop="1" x14ac:dyDescent="0.3">
      <c r="A25" s="36">
        <f t="shared" si="0"/>
        <v>20</v>
      </c>
      <c r="B25" s="143"/>
      <c r="C25" s="168"/>
      <c r="D25" s="168"/>
      <c r="E25" s="168"/>
      <c r="F25" s="168"/>
      <c r="G25" s="169"/>
    </row>
    <row r="26" spans="1:7" x14ac:dyDescent="0.3">
      <c r="A26" s="36">
        <f t="shared" si="0"/>
        <v>21</v>
      </c>
      <c r="B26" s="140" t="s">
        <v>48</v>
      </c>
      <c r="C26" s="150">
        <f>C20+C7</f>
        <v>185</v>
      </c>
      <c r="D26" s="150">
        <f>D20+D7</f>
        <v>185</v>
      </c>
      <c r="E26" s="150">
        <f>E20+E7</f>
        <v>185</v>
      </c>
      <c r="F26" s="150">
        <f>F20+F7</f>
        <v>185</v>
      </c>
      <c r="G26" s="151">
        <f>G20+G7</f>
        <v>185</v>
      </c>
    </row>
    <row r="27" spans="1:7" x14ac:dyDescent="0.3">
      <c r="A27" s="36">
        <f t="shared" si="0"/>
        <v>22</v>
      </c>
      <c r="B27" s="143" t="s">
        <v>49</v>
      </c>
      <c r="C27" s="144">
        <f>Hedge!C9+Hedge!C15</f>
        <v>994255.70833333326</v>
      </c>
      <c r="D27" s="144">
        <f>Hedge!D9+Hedge!D15</f>
        <v>947547.609375</v>
      </c>
      <c r="E27" s="144">
        <f>Hedge!E9+Hedge!E15</f>
        <v>939818.36458333326</v>
      </c>
      <c r="F27" s="144">
        <f>Hedge!F9+Hedge!F15</f>
        <v>932400.36979166674</v>
      </c>
      <c r="G27" s="145">
        <f>Hedge!G9+Hedge!G15</f>
        <v>940071.65104166674</v>
      </c>
    </row>
    <row r="28" spans="1:7" x14ac:dyDescent="0.3">
      <c r="A28" s="36">
        <f t="shared" si="0"/>
        <v>23</v>
      </c>
      <c r="B28" s="140" t="s">
        <v>46</v>
      </c>
      <c r="C28" s="158">
        <f>C24/C27*1000000</f>
        <v>33.331465660431</v>
      </c>
      <c r="D28" s="158">
        <f>D24/D27*1000000</f>
        <v>32.893861682115016</v>
      </c>
      <c r="E28" s="158">
        <f>E24/E27*1000000</f>
        <v>33.195470184104622</v>
      </c>
      <c r="F28" s="158">
        <f>F24/F27*1000000</f>
        <v>33.491680531483944</v>
      </c>
      <c r="G28" s="170">
        <f>G24/G27*1000000</f>
        <v>34.314774474443446</v>
      </c>
    </row>
    <row r="29" spans="1:7" x14ac:dyDescent="0.3">
      <c r="A29" s="36">
        <f t="shared" si="0"/>
        <v>24</v>
      </c>
      <c r="B29" s="143"/>
      <c r="C29" s="171"/>
      <c r="D29" s="171"/>
      <c r="E29" s="171"/>
      <c r="F29" s="171"/>
      <c r="G29" s="172"/>
    </row>
    <row r="30" spans="1:7" x14ac:dyDescent="0.3">
      <c r="A30" s="36">
        <f t="shared" si="0"/>
        <v>25</v>
      </c>
      <c r="B30" s="173" t="s">
        <v>47</v>
      </c>
      <c r="C30" s="174">
        <f>NPV(0.0697,C24:G24)</f>
        <v>130.58994537019478</v>
      </c>
      <c r="D30" s="175"/>
      <c r="E30" s="175"/>
      <c r="F30" s="175"/>
      <c r="G30" s="176"/>
    </row>
    <row r="31" spans="1:7" ht="16.2" thickBot="1" x14ac:dyDescent="0.35">
      <c r="A31" s="36">
        <f t="shared" si="0"/>
        <v>26</v>
      </c>
      <c r="B31" s="177" t="s">
        <v>35</v>
      </c>
      <c r="C31" s="178">
        <f>AVERAGE(C28:G28)</f>
        <v>33.445450506515606</v>
      </c>
      <c r="D31" s="179"/>
      <c r="E31" s="179"/>
      <c r="F31" s="179"/>
      <c r="G31" s="180"/>
    </row>
  </sheetData>
  <mergeCells count="4">
    <mergeCell ref="C4:G4"/>
    <mergeCell ref="B6:G6"/>
    <mergeCell ref="B13:G13"/>
    <mergeCell ref="A1:G1"/>
  </mergeCells>
  <printOptions horizontalCentered="1"/>
  <pageMargins left="1" right="1" top="1" bottom="1" header="0.5" footer="0.5"/>
  <pageSetup scale="95" orientation="landscape" r:id="rId1"/>
  <headerFooter scaleWithDoc="0" alignWithMargins="0">
    <oddFooter>&amp;L&amp;"Times New Roman,Regular"&amp;12Tab: &amp;A
&amp;R&amp;"Times New Roman,Regular"&amp;12Exh. CLS-6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2020-02-19T08:00:00+00:00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E537F1-092E-482B-B5D5-E1FCCC41057F}"/>
</file>

<file path=customXml/itemProps2.xml><?xml version="1.0" encoding="utf-8"?>
<ds:datastoreItem xmlns:ds="http://schemas.openxmlformats.org/officeDocument/2006/customXml" ds:itemID="{E347D88E-A452-4577-9B9D-67D2853A7F72}"/>
</file>

<file path=customXml/itemProps3.xml><?xml version="1.0" encoding="utf-8"?>
<ds:datastoreItem xmlns:ds="http://schemas.openxmlformats.org/officeDocument/2006/customXml" ds:itemID="{993CC154-23AE-4E17-868B-AC570751B4BA}"/>
</file>

<file path=customXml/itemProps4.xml><?xml version="1.0" encoding="utf-8"?>
<ds:datastoreItem xmlns:ds="http://schemas.openxmlformats.org/officeDocument/2006/customXml" ds:itemID="{8C89945E-E031-4F9C-9666-77927BE39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NPV savings comparison</vt:lpstr>
      <vt:lpstr>5-year Comparison</vt:lpstr>
      <vt:lpstr>Continuing Operations</vt:lpstr>
      <vt:lpstr>No Hedge</vt:lpstr>
      <vt:lpstr>Hedge</vt:lpstr>
      <vt:lpstr>'5-year Comparison'!Print_Area</vt:lpstr>
      <vt:lpstr>'Continuing Operations'!Print_Area</vt:lpstr>
      <vt:lpstr>Hedge!Print_Area</vt:lpstr>
      <vt:lpstr>'No Hedge'!Print_Area</vt:lpstr>
      <vt:lpstr>'NPV savings comparison'!Print_Area</vt:lpstr>
      <vt:lpstr>'Continuing Operations'!Print_Titles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Bob</dc:creator>
  <cp:lastModifiedBy>Jason Kuzma</cp:lastModifiedBy>
  <cp:lastPrinted>2020-02-05T18:41:47Z</cp:lastPrinted>
  <dcterms:created xsi:type="dcterms:W3CDTF">2020-01-22T00:00:05Z</dcterms:created>
  <dcterms:modified xsi:type="dcterms:W3CDTF">2020-02-05T19:36:11Z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