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kuzmj\Desktop\CU4\"/>
    </mc:Choice>
  </mc:AlternateContent>
  <xr:revisionPtr revIDLastSave="0" documentId="13_ncr:1_{B9EF5F15-E6C0-4748-B6FB-4AE4C5863DB7}" xr6:coauthVersionLast="41" xr6:coauthVersionMax="41" xr10:uidLastSave="{00000000-0000-0000-0000-000000000000}"/>
  <bookViews>
    <workbookView xWindow="-108" yWindow="-108" windowWidth="23256" windowHeight="12576" tabRatio="827" xr2:uid="{00000000-000D-0000-FFFF-FFFF00000000}"/>
  </bookViews>
  <sheets>
    <sheet name="NPV savings comparison" sheetId="27" r:id="rId1"/>
    <sheet name="5-year Comparison" sheetId="2" r:id="rId2"/>
    <sheet name="Continuing Operations" sheetId="20" r:id="rId3"/>
    <sheet name="No Hedge" sheetId="29" r:id="rId4"/>
    <sheet name="Hedge" sheetId="2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</externalReferences>
  <definedNames>
    <definedName name="\a" localSheetId="2">#REF!</definedName>
    <definedName name="\a">#REF!</definedName>
    <definedName name="\b" localSheetId="2">#REF!</definedName>
    <definedName name="\b">#REF!</definedName>
    <definedName name="______PG1">'[1]DebtSrvReq-Cash'!$A$1:$P$132</definedName>
    <definedName name="_____Apr04">[2]BS!$U$7:$U$3582</definedName>
    <definedName name="_____Aug04">[2]BS!$Y$7:$Y$3582</definedName>
    <definedName name="_____Dec03">[3]BS!$T$7:$T$3582</definedName>
    <definedName name="_____Dec04">[2]BS!$AC$7:$AC$3580</definedName>
    <definedName name="_____Feb04">[2]BS!$S$7:$S$3582</definedName>
    <definedName name="_____Jan04">[2]BS!$R$7:$R$3582</definedName>
    <definedName name="_____Jul04">[2]BS!$X$7:$X$3582</definedName>
    <definedName name="_____Jun04">[2]BS!$W$7:$W$3582</definedName>
    <definedName name="_____Mar04">[2]BS!$T$7:$T$3582</definedName>
    <definedName name="_____May04">[2]BS!$V$7:$V$3582</definedName>
    <definedName name="_____Nov03">[3]BS!$S$7:$S$3582</definedName>
    <definedName name="_____Nov04">[2]BS!$AB$7:$AB$3582</definedName>
    <definedName name="_____Oct03">[3]BS!$R$7:$R$3582</definedName>
    <definedName name="_____Oct04">[2]BS!$AA$7:$AA$3582</definedName>
    <definedName name="_____PG1">'[1]DebtSrvReq-Cash'!$A$1:$P$132</definedName>
    <definedName name="_____Sep03">[4]BS!$AB$7:$AB$3420</definedName>
    <definedName name="_____Sep04">[2]BS!$Z$7:$Z$3582</definedName>
    <definedName name="____Apr04">[2]BS!$U$7:$U$3582</definedName>
    <definedName name="____Aug04">[2]BS!$Y$7:$Y$3582</definedName>
    <definedName name="____Dec03">[3]BS!$T$7:$T$3582</definedName>
    <definedName name="____Dec04">[2]BS!$AC$7:$AC$3580</definedName>
    <definedName name="____Feb04">[2]BS!$S$7:$S$3582</definedName>
    <definedName name="____Jan04">[2]BS!$R$7:$R$3582</definedName>
    <definedName name="____Jul04">[2]BS!$X$7:$X$3582</definedName>
    <definedName name="____Jun04">[2]BS!$W$7:$W$3582</definedName>
    <definedName name="____Mar04">[2]BS!$T$7:$T$3582</definedName>
    <definedName name="____May04">[2]BS!$V$7:$V$3582</definedName>
    <definedName name="____Nov03">[3]BS!$S$7:$S$3582</definedName>
    <definedName name="____Nov04">[2]BS!$AB$7:$AB$3582</definedName>
    <definedName name="____Oct03">[3]BS!$R$7:$R$3582</definedName>
    <definedName name="____Oct04">[2]BS!$AA$7:$AA$3582</definedName>
    <definedName name="____PG1">'[1]DebtSrvReq-Cash'!$A$1:$P$132</definedName>
    <definedName name="____Sep03">[4]BS!$AB$7:$AB$3420</definedName>
    <definedName name="____Sep04">[2]BS!$Z$7:$Z$3582</definedName>
    <definedName name="___Apr04">[2]BS!$U$7:$U$3582</definedName>
    <definedName name="___Aug04">[2]BS!$Y$7:$Y$3582</definedName>
    <definedName name="___Dec03">[3]BS!$T$7:$T$3582</definedName>
    <definedName name="___Dec04">[2]BS!$AC$7:$AC$3580</definedName>
    <definedName name="___Feb04">[2]BS!$S$7:$S$3582</definedName>
    <definedName name="___fy97" hidden="1">{#N/A,#N/A,FALSE,"FY97";#N/A,#N/A,FALSE,"FY98";#N/A,#N/A,FALSE,"FY99";#N/A,#N/A,FALSE,"FY00";#N/A,#N/A,FALSE,"FY01"}</definedName>
    <definedName name="___Jan04">[2]BS!$R$7:$R$3582</definedName>
    <definedName name="___Jul04">[2]BS!$X$7:$X$3582</definedName>
    <definedName name="___Jun04">[2]BS!$W$7:$W$3582</definedName>
    <definedName name="___Mar04">[2]BS!$T$7:$T$3582</definedName>
    <definedName name="___May04">[2]BS!$V$7:$V$3582</definedName>
    <definedName name="___Nov03">[3]BS!$S$7:$S$3582</definedName>
    <definedName name="___Nov04">[2]BS!$AB$7:$AB$3582</definedName>
    <definedName name="___Oct03">[3]BS!$R$7:$R$3582</definedName>
    <definedName name="___Oct04">[2]BS!$AA$7:$AA$3582</definedName>
    <definedName name="___PG1">'[1]DebtSrvReq-Cash'!$A$1:$P$132</definedName>
    <definedName name="___r" hidden="1">{"consolidated",#N/A,FALSE,"Sheet1";"cms",#N/A,FALSE,"Sheet1";"fse",#N/A,FALSE,"Sheet1"}</definedName>
    <definedName name="___Sep03">[4]BS!$AB$7:$AB$3420</definedName>
    <definedName name="___Sep04">[2]BS!$Z$7:$Z$3582</definedName>
    <definedName name="__123Graph_ACOAL" hidden="1">#N/A</definedName>
    <definedName name="__123Graph_B" hidden="1">#REF!</definedName>
    <definedName name="__123Graph_BCOAL" hidden="1">#N/A</definedName>
    <definedName name="__123Graph_BFUEL" hidden="1">#REF!</definedName>
    <definedName name="__123Graph_CCOAL" hidden="1">#N/A</definedName>
    <definedName name="__123Graph_DCOAL" hidden="1">#N/A</definedName>
    <definedName name="__123Graph_E" hidden="1">#N/A</definedName>
    <definedName name="__123Graph_ECOAL" hidden="1">#N/A</definedName>
    <definedName name="__123Graph_ECURRENT" hidden="1">[5]ConsolidatingPL!#REF!</definedName>
    <definedName name="__123Graph_XCAPACITY" hidden="1">#REF!</definedName>
    <definedName name="__123Graph_XCOAL" hidden="1">#N/A</definedName>
    <definedName name="__Apr04">[2]BS!$U$7:$U$3582</definedName>
    <definedName name="__APW_RESTORE_DATA0__" hidden="1">#REF!,#REF!,#REF!,#REF!,#REF!,#REF!,#REF!,#REF!,#REF!,#REF!,#REF!,#REF!,#REF!,#REF!,#REF!,#REF!,#REF!</definedName>
    <definedName name="__APW_RESTORE_DATA1__" hidden="1">#REF!,#REF!,#REF!,#REF!,#REF!,#REF!,#REF!,#REF!,#REF!,#REF!,#REF!,#REF!,#REF!,#REF!,#REF!,#REF!</definedName>
    <definedName name="__APW_RESTORE_DATA10__" hidden="1">#REF!,#REF!,#REF!,#REF!,#REF!,#REF!,#REF!,#REF!,#REF!,#REF!,#REF!,#REF!,#REF!,#REF!,#REF!</definedName>
    <definedName name="__APW_RESTORE_DATA100__" hidden="1">#REF!,#REF!,#REF!,#REF!,#REF!,#REF!,#REF!,#REF!,#REF!,#REF!,#REF!,#REF!,#REF!,#REF!</definedName>
    <definedName name="__APW_RESTORE_DATA101__" hidden="1">#REF!,#REF!,#REF!,#REF!,#REF!,#REF!,#REF!,#REF!,#REF!,#REF!,#REF!,#REF!,#REF!,#REF!</definedName>
    <definedName name="__APW_RESTORE_DATA102__" hidden="1">#REF!,#REF!,#REF!,#REF!,#REF!,#REF!,#REF!,#REF!,#REF!,#REF!,#REF!,#REF!,#REF!,#REF!</definedName>
    <definedName name="__APW_RESTORE_DATA103__" hidden="1">#REF!,#REF!,#REF!,#REF!,#REF!,#REF!,#REF!,#REF!,#REF!,#REF!,#REF!,#REF!,#REF!,#REF!</definedName>
    <definedName name="__APW_RESTORE_DATA104__" hidden="1">#REF!,#REF!,#REF!,#REF!,#REF!,#REF!,#REF!,#REF!,#REF!,#REF!,#REF!,#REF!,#REF!,#REF!</definedName>
    <definedName name="__APW_RESTORE_DATA105__" hidden="1">#REF!,#REF!,#REF!,#REF!,#REF!,#REF!,#REF!,#REF!,#REF!,#REF!,#REF!,#REF!,#REF!,#REF!</definedName>
    <definedName name="__APW_RESTORE_DATA106__" hidden="1">#REF!,#REF!,#REF!,#REF!,#REF!,#REF!,#REF!,#REF!,#REF!,#REF!,#REF!,#REF!,#REF!,#REF!</definedName>
    <definedName name="__APW_RESTORE_DATA107__" hidden="1">#REF!,#REF!,#REF!,#REF!,#REF!,#REF!,#REF!,#REF!,#REF!,#REF!,#REF!,#REF!,#REF!,#REF!</definedName>
    <definedName name="__APW_RESTORE_DATA108__" hidden="1">#REF!,#REF!,#REF!,#REF!,#REF!,#REF!,#REF!,#REF!,#REF!,#REF!,#REF!,#REF!,#REF!,#REF!</definedName>
    <definedName name="__APW_RESTORE_DATA109__" hidden="1">#REF!,#REF!,#REF!,#REF!,#REF!,#REF!,#REF!,#REF!,#REF!,#REF!,#REF!,#REF!,#REF!,#REF!</definedName>
    <definedName name="__APW_RESTORE_DATA11__" hidden="1">#REF!,#REF!,#REF!,#REF!,#REF!,#REF!,#REF!,#REF!,#REF!,#REF!,#REF!,#REF!,#REF!,#REF!,#REF!</definedName>
    <definedName name="__APW_RESTORE_DATA110__" hidden="1">#REF!,#REF!,#REF!,#REF!,#REF!,#REF!,#REF!,#REF!,#REF!,#REF!,#REF!,#REF!,#REF!,#REF!</definedName>
    <definedName name="__APW_RESTORE_DATA111__" hidden="1">#REF!,#REF!,#REF!,#REF!,#REF!,#REF!,#REF!,#REF!,#REF!,#REF!,#REF!,#REF!,#REF!,#REF!</definedName>
    <definedName name="__APW_RESTORE_DATA112__" hidden="1">#REF!,#REF!,#REF!,#REF!,#REF!,#REF!,#REF!,#REF!,#REF!,#REF!,#REF!,#REF!,#REF!,#REF!</definedName>
    <definedName name="__APW_RESTORE_DATA113__" hidden="1">#REF!,#REF!,#REF!,#REF!,#REF!,#REF!,#REF!,#REF!,#REF!,#REF!,#REF!,#REF!,#REF!,#REF!</definedName>
    <definedName name="__APW_RESTORE_DATA114__" hidden="1">#REF!,#REF!,#REF!,#REF!,#REF!,#REF!,#REF!,#REF!,#REF!,#REF!,#REF!,#REF!,#REF!,#REF!</definedName>
    <definedName name="__APW_RESTORE_DATA115__" hidden="1">#REF!,#REF!,#REF!,#REF!,#REF!,#REF!,#REF!,#REF!,#REF!,#REF!,#REF!,#REF!,#REF!,#REF!</definedName>
    <definedName name="__APW_RESTORE_DATA116__" hidden="1">#REF!,#REF!,#REF!,#REF!,#REF!,#REF!,#REF!,#REF!,#REF!,#REF!,#REF!,#REF!,#REF!,#REF!</definedName>
    <definedName name="__APW_RESTORE_DATA117__" hidden="1">#REF!,#REF!,#REF!,#REF!,#REF!,#REF!,#REF!,#REF!,#REF!,#REF!,#REF!,#REF!,#REF!,#REF!</definedName>
    <definedName name="__APW_RESTORE_DATA118__" hidden="1">#REF!,#REF!,#REF!,#REF!,#REF!,#REF!,#REF!,#REF!,#REF!,#REF!,#REF!,#REF!,#REF!,#REF!</definedName>
    <definedName name="__APW_RESTORE_DATA119__" hidden="1">#REF!,#REF!,#REF!,#REF!,#REF!,#REF!,#REF!,#REF!,#REF!,#REF!,#REF!,#REF!,#REF!,#REF!</definedName>
    <definedName name="__APW_RESTORE_DATA12__" hidden="1">#REF!,#REF!,#REF!,#REF!,#REF!,#REF!,#REF!,#REF!,#REF!,#REF!,#REF!,#REF!,#REF!,#REF!,#REF!</definedName>
    <definedName name="__APW_RESTORE_DATA120__" hidden="1">#REF!,#REF!,#REF!,#REF!,#REF!,#REF!,#REF!,#REF!,#REF!,#REF!,#REF!,#REF!,#REF!,#REF!</definedName>
    <definedName name="__APW_RESTORE_DATA121__" hidden="1">#REF!,#REF!,#REF!,#REF!,#REF!,#REF!,#REF!,#REF!,#REF!,#REF!,#REF!,#REF!,#REF!,#REF!</definedName>
    <definedName name="__APW_RESTORE_DATA122__" hidden="1">#REF!,#REF!,#REF!,#REF!,#REF!,#REF!,#REF!,#REF!,#REF!,#REF!,#REF!,#REF!,#REF!,#REF!</definedName>
    <definedName name="__APW_RESTORE_DATA123__" hidden="1">#REF!,#REF!,#REF!,#REF!,#REF!,#REF!,#REF!,#REF!,#REF!,#REF!,#REF!,#REF!,#REF!,#REF!</definedName>
    <definedName name="__APW_RESTORE_DATA124__" hidden="1">#REF!,#REF!,#REF!,#REF!,#REF!,#REF!,#REF!,#REF!,#REF!,#REF!,#REF!,#REF!,#REF!,#REF!</definedName>
    <definedName name="__APW_RESTORE_DATA125__" hidden="1">#REF!,#REF!,#REF!,#REF!,#REF!,#REF!,#REF!,#REF!,#REF!,#REF!,#REF!,#REF!,#REF!,#REF!</definedName>
    <definedName name="__APW_RESTORE_DATA126__" hidden="1">#REF!,#REF!,#REF!,#REF!,#REF!,#REF!,#REF!,#REF!,#REF!,#REF!,#REF!,#REF!,#REF!,#REF!</definedName>
    <definedName name="__APW_RESTORE_DATA127__" hidden="1">#REF!,#REF!,#REF!,#REF!,#REF!,#REF!,#REF!,#REF!,#REF!,#REF!,#REF!,#REF!,#REF!,#REF!</definedName>
    <definedName name="__APW_RESTORE_DATA128__" hidden="1">#REF!,#REF!,#REF!,#REF!,#REF!,#REF!,#REF!,#REF!,#REF!,#REF!,#REF!,#REF!,#REF!,#REF!</definedName>
    <definedName name="__APW_RESTORE_DATA129__" hidden="1">#REF!,#REF!,#REF!,#REF!,#REF!,#REF!,#REF!,#REF!,#REF!,#REF!,#REF!,#REF!,#REF!,#REF!</definedName>
    <definedName name="__APW_RESTORE_DATA13__" hidden="1">#REF!,#REF!,#REF!,#REF!,#REF!,#REF!,#REF!,#REF!,#REF!,#REF!,#REF!,#REF!,#REF!,#REF!,#REF!</definedName>
    <definedName name="__APW_RESTORE_DATA130__" hidden="1">#REF!,#REF!,#REF!,#REF!,#REF!,#REF!,#REF!,#REF!,#REF!,#REF!,#REF!,#REF!,#REF!,#REF!</definedName>
    <definedName name="__APW_RESTORE_DATA131__" hidden="1">#REF!,#REF!,#REF!,#REF!,#REF!,#REF!,#REF!,#REF!,#REF!,#REF!,#REF!,#REF!,#REF!,#REF!</definedName>
    <definedName name="__APW_RESTORE_DATA132__" hidden="1">#REF!,#REF!,#REF!,#REF!,#REF!,#REF!,#REF!,#REF!,#REF!,#REF!,#REF!,#REF!,#REF!,#REF!</definedName>
    <definedName name="__APW_RESTORE_DATA133__" hidden="1">#REF!,#REF!,#REF!,#REF!,#REF!,#REF!,#REF!,#REF!,#REF!,#REF!,#REF!,#REF!,#REF!,#REF!</definedName>
    <definedName name="__APW_RESTORE_DATA134__" hidden="1">#REF!,#REF!,#REF!,#REF!,#REF!,#REF!,#REF!,#REF!,#REF!,#REF!,#REF!,#REF!,#REF!,#REF!</definedName>
    <definedName name="__APW_RESTORE_DATA135__" hidden="1">#REF!,#REF!,#REF!,#REF!,#REF!,#REF!,#REF!,#REF!,#REF!,#REF!,#REF!,#REF!,#REF!,#REF!</definedName>
    <definedName name="__APW_RESTORE_DATA136__" hidden="1">#REF!,#REF!,#REF!,#REF!,#REF!,#REF!,#REF!,#REF!,#REF!,#REF!,#REF!,#REF!,#REF!,#REF!</definedName>
    <definedName name="__APW_RESTORE_DATA137__" hidden="1">#REF!,#REF!,#REF!,#REF!,#REF!,#REF!,#REF!,#REF!,#REF!,#REF!,#REF!,#REF!,#REF!,#REF!</definedName>
    <definedName name="__APW_RESTORE_DATA138__" hidden="1">#REF!,#REF!,#REF!,#REF!,#REF!,#REF!,#REF!,#REF!,#REF!,#REF!,#REF!,#REF!,#REF!,#REF!</definedName>
    <definedName name="__APW_RESTORE_DATA139__" hidden="1">#REF!,#REF!,#REF!,#REF!,#REF!,#REF!,#REF!,#REF!,#REF!,#REF!,#REF!,#REF!,#REF!,#REF!</definedName>
    <definedName name="__APW_RESTORE_DATA14__" hidden="1">#REF!,#REF!,#REF!,#REF!,#REF!,#REF!,#REF!,#REF!,#REF!,#REF!,#REF!,#REF!,#REF!,#REF!,#REF!</definedName>
    <definedName name="__APW_RESTORE_DATA140__" hidden="1">#REF!,#REF!,#REF!,#REF!,#REF!,#REF!,#REF!,#REF!,#REF!,#REF!,#REF!,#REF!,#REF!,#REF!</definedName>
    <definedName name="__APW_RESTORE_DATA141__" hidden="1">#REF!,#REF!,#REF!,#REF!,#REF!,#REF!,#REF!,#REF!,#REF!,#REF!,#REF!,#REF!,#REF!,#REF!</definedName>
    <definedName name="__APW_RESTORE_DATA142__" hidden="1">#REF!,#REF!,#REF!,#REF!,#REF!,#REF!,#REF!,#REF!,#REF!,#REF!,#REF!,#REF!,#REF!,#REF!</definedName>
    <definedName name="__APW_RESTORE_DATA143__" hidden="1">#REF!,#REF!,#REF!,#REF!,#REF!,#REF!,#REF!,#REF!,#REF!,#REF!,#REF!,#REF!,#REF!,#REF!</definedName>
    <definedName name="__APW_RESTORE_DATA144__" hidden="1">#REF!,#REF!,#REF!,#REF!,#REF!,#REF!,#REF!,#REF!,#REF!,#REF!,#REF!,#REF!,#REF!,#REF!</definedName>
    <definedName name="__APW_RESTORE_DATA145__" hidden="1">#REF!,#REF!,#REF!,#REF!,#REF!,#REF!,#REF!,#REF!,#REF!,#REF!,#REF!,#REF!,#REF!,#REF!</definedName>
    <definedName name="__APW_RESTORE_DATA146__" hidden="1">#REF!,#REF!,#REF!,#REF!,#REF!,#REF!,#REF!,#REF!,#REF!,#REF!,#REF!,#REF!,#REF!,#REF!</definedName>
    <definedName name="__APW_RESTORE_DATA147__" hidden="1">#REF!,#REF!,#REF!,#REF!,#REF!,#REF!,#REF!,#REF!,#REF!,#REF!,#REF!,#REF!,#REF!,#REF!</definedName>
    <definedName name="__APW_RESTORE_DATA148__" hidden="1">#REF!,#REF!,#REF!,#REF!,#REF!,#REF!,#REF!,#REF!,#REF!,#REF!,#REF!,#REF!,#REF!,#REF!</definedName>
    <definedName name="__APW_RESTORE_DATA149__" hidden="1">#REF!,#REF!,#REF!,#REF!,#REF!,#REF!,#REF!,#REF!,#REF!,#REF!,#REF!,#REF!,#REF!,#REF!</definedName>
    <definedName name="__APW_RESTORE_DATA15__" hidden="1">#REF!,#REF!,#REF!,#REF!,#REF!,#REF!,#REF!,#REF!,#REF!,#REF!,#REF!,#REF!,#REF!,#REF!,#REF!</definedName>
    <definedName name="__APW_RESTORE_DATA150__" hidden="1">#REF!,#REF!,#REF!,#REF!,#REF!,#REF!,#REF!,#REF!,#REF!,#REF!,#REF!,#REF!,#REF!,#REF!</definedName>
    <definedName name="__APW_RESTORE_DATA151__" hidden="1">#REF!,#REF!,#REF!,#REF!,#REF!,#REF!,#REF!,#REF!,#REF!,#REF!,#REF!,#REF!,#REF!,#REF!</definedName>
    <definedName name="__APW_RESTORE_DATA152__" hidden="1">#REF!,#REF!,#REF!,#REF!,#REF!,#REF!,#REF!,#REF!,#REF!,#REF!,#REF!,#REF!,#REF!,#REF!</definedName>
    <definedName name="__APW_RESTORE_DATA153__" hidden="1">#REF!,#REF!,#REF!,#REF!,#REF!,#REF!,#REF!,#REF!,#REF!,#REF!,#REF!,#REF!,#REF!,#REF!</definedName>
    <definedName name="__APW_RESTORE_DATA154__" hidden="1">#REF!,#REF!,#REF!,#REF!,#REF!,#REF!,#REF!,#REF!,#REF!,#REF!,#REF!,#REF!,#REF!,#REF!</definedName>
    <definedName name="__APW_RESTORE_DATA155__" hidden="1">#REF!,#REF!,#REF!,#REF!,#REF!,#REF!,#REF!,#REF!,#REF!,#REF!,#REF!,#REF!,#REF!,#REF!</definedName>
    <definedName name="__APW_RESTORE_DATA156__" hidden="1">#REF!,#REF!,#REF!,#REF!,#REF!,#REF!,#REF!,#REF!,#REF!,#REF!,#REF!,#REF!,#REF!,#REF!</definedName>
    <definedName name="__APW_RESTORE_DATA157__" hidden="1">#REF!,#REF!,#REF!,#REF!,#REF!,#REF!,#REF!,#REF!,#REF!,#REF!,#REF!,#REF!,#REF!,#REF!</definedName>
    <definedName name="__APW_RESTORE_DATA158__" hidden="1">#REF!,#REF!,#REF!,#REF!,#REF!,#REF!,#REF!,#REF!,#REF!,#REF!,#REF!,#REF!,#REF!,#REF!</definedName>
    <definedName name="__APW_RESTORE_DATA159__" hidden="1">#REF!,#REF!,#REF!,#REF!,#REF!,#REF!,#REF!,#REF!,#REF!,#REF!,#REF!,#REF!,#REF!,#REF!</definedName>
    <definedName name="__APW_RESTORE_DATA16__" hidden="1">#REF!,#REF!,#REF!,#REF!,#REF!,#REF!,#REF!,#REF!,#REF!,#REF!,#REF!,#REF!,#REF!,#REF!,#REF!</definedName>
    <definedName name="__APW_RESTORE_DATA160__" hidden="1">#REF!,#REF!,#REF!,#REF!,#REF!,#REF!,#REF!,#REF!,#REF!,#REF!,#REF!,#REF!,#REF!,#REF!</definedName>
    <definedName name="__APW_RESTORE_DATA161__" hidden="1">#REF!,#REF!,#REF!,#REF!,#REF!,#REF!,#REF!,#REF!,#REF!,#REF!,#REF!,#REF!,#REF!,#REF!</definedName>
    <definedName name="__APW_RESTORE_DATA162__" hidden="1">#REF!,#REF!,#REF!,#REF!,#REF!,#REF!,#REF!,#REF!,#REF!,#REF!,#REF!,#REF!,#REF!,#REF!</definedName>
    <definedName name="__APW_RESTORE_DATA163__" hidden="1">#REF!,#REF!,#REF!,#REF!,#REF!,#REF!,#REF!,#REF!,#REF!,#REF!,#REF!,#REF!,#REF!,#REF!</definedName>
    <definedName name="__APW_RESTORE_DATA164__" hidden="1">#REF!,#REF!,#REF!,#REF!,#REF!,#REF!,#REF!,#REF!,#REF!,#REF!,#REF!,#REF!,#REF!,#REF!</definedName>
    <definedName name="__APW_RESTORE_DATA165__" hidden="1">#REF!,#REF!,#REF!,#REF!,#REF!,#REF!,#REF!,#REF!,#REF!,#REF!,#REF!,#REF!,#REF!,#REF!</definedName>
    <definedName name="__APW_RESTORE_DATA166__" hidden="1">#REF!,#REF!,#REF!,#REF!,#REF!,#REF!,#REF!,#REF!,#REF!,#REF!,#REF!,#REF!,#REF!,#REF!</definedName>
    <definedName name="__APW_RESTORE_DATA167__" hidden="1">#REF!,#REF!,#REF!,#REF!,#REF!,#REF!,#REF!,#REF!,#REF!,#REF!,#REF!,#REF!,#REF!,#REF!</definedName>
    <definedName name="__APW_RESTORE_DATA168__" hidden="1">#REF!,#REF!,#REF!,#REF!,#REF!,#REF!,#REF!,#REF!,#REF!,#REF!,#REF!,#REF!,#REF!,#REF!</definedName>
    <definedName name="__APW_RESTORE_DATA169__" hidden="1">#REF!,#REF!,#REF!,#REF!,#REF!,#REF!,#REF!,#REF!,#REF!,#REF!,#REF!,#REF!,#REF!,#REF!</definedName>
    <definedName name="__APW_RESTORE_DATA17__" hidden="1">#REF!,#REF!,#REF!,#REF!,#REF!,#REF!,#REF!,#REF!,#REF!,#REF!,#REF!,#REF!,#REF!,#REF!,#REF!</definedName>
    <definedName name="__APW_RESTORE_DATA170__" hidden="1">#REF!,#REF!,#REF!,#REF!,#REF!,#REF!,#REF!,#REF!,#REF!,#REF!,#REF!,#REF!,#REF!,#REF!</definedName>
    <definedName name="__APW_RESTORE_DATA171__" hidden="1">#REF!,#REF!,#REF!,#REF!,#REF!,#REF!,#REF!,#REF!,#REF!,#REF!,#REF!,#REF!,#REF!,#REF!</definedName>
    <definedName name="__APW_RESTORE_DATA172__" hidden="1">#REF!,#REF!,#REF!,#REF!,#REF!,#REF!,#REF!,#REF!,#REF!,#REF!,#REF!,#REF!,#REF!,#REF!</definedName>
    <definedName name="__APW_RESTORE_DATA173__" hidden="1">#REF!,#REF!,#REF!,#REF!,#REF!,#REF!,#REF!,#REF!,#REF!,#REF!,#REF!,#REF!,#REF!,#REF!</definedName>
    <definedName name="__APW_RESTORE_DATA174__" hidden="1">#REF!,#REF!,#REF!,#REF!,#REF!,#REF!,#REF!,#REF!,#REF!,#REF!,#REF!,#REF!,#REF!,#REF!</definedName>
    <definedName name="__APW_RESTORE_DATA175__" hidden="1">#REF!,#REF!,#REF!,#REF!,#REF!,#REF!,#REF!,#REF!,#REF!,#REF!,#REF!,#REF!,#REF!,#REF!</definedName>
    <definedName name="__APW_RESTORE_DATA176__" hidden="1">#REF!,#REF!,#REF!,#REF!,#REF!,#REF!,#REF!,#REF!,#REF!,#REF!,#REF!,#REF!,#REF!,#REF!</definedName>
    <definedName name="__APW_RESTORE_DATA177__" hidden="1">#REF!,#REF!,#REF!,#REF!,#REF!,#REF!,#REF!,#REF!,#REF!,#REF!,#REF!,#REF!,#REF!,#REF!</definedName>
    <definedName name="__APW_RESTORE_DATA178__" hidden="1">#REF!,#REF!,#REF!,#REF!,#REF!,#REF!,#REF!,#REF!,#REF!,#REF!,#REF!,#REF!,#REF!,#REF!</definedName>
    <definedName name="__APW_RESTORE_DATA179__" hidden="1">#REF!,#REF!,#REF!,#REF!,#REF!,#REF!,#REF!,#REF!,#REF!,#REF!,#REF!,#REF!,#REF!,#REF!</definedName>
    <definedName name="__APW_RESTORE_DATA18__" hidden="1">#REF!,#REF!,#REF!,#REF!,#REF!,#REF!,#REF!,#REF!,#REF!,#REF!,#REF!,#REF!,#REF!,#REF!,#REF!</definedName>
    <definedName name="__APW_RESTORE_DATA180__" hidden="1">#REF!,#REF!,#REF!,#REF!,#REF!,#REF!,#REF!,#REF!,#REF!,#REF!,#REF!,#REF!,#REF!,#REF!</definedName>
    <definedName name="__APW_RESTORE_DATA181__" hidden="1">#REF!,#REF!,#REF!,#REF!,#REF!,#REF!,#REF!,#REF!,#REF!,#REF!,#REF!,#REF!,#REF!,#REF!</definedName>
    <definedName name="__APW_RESTORE_DATA182__" hidden="1">#REF!,#REF!,#REF!,#REF!,#REF!,#REF!,#REF!,#REF!,#REF!,#REF!,#REF!,#REF!,#REF!,#REF!</definedName>
    <definedName name="__APW_RESTORE_DATA183__" hidden="1">#REF!,#REF!,#REF!,#REF!,#REF!,#REF!,#REF!,#REF!,#REF!,#REF!,#REF!,#REF!,#REF!,#REF!</definedName>
    <definedName name="__APW_RESTORE_DATA184__" hidden="1">#REF!,#REF!,#REF!,#REF!,#REF!,#REF!,#REF!,#REF!,#REF!,#REF!,#REF!,#REF!,#REF!,#REF!</definedName>
    <definedName name="__APW_RESTORE_DATA185__" hidden="1">#REF!,#REF!,#REF!,#REF!,#REF!,#REF!,#REF!,#REF!,#REF!,#REF!,#REF!,#REF!,#REF!,#REF!</definedName>
    <definedName name="__APW_RESTORE_DATA186__" hidden="1">#REF!,#REF!,#REF!,#REF!,#REF!,#REF!,#REF!,#REF!,#REF!,#REF!,#REF!,#REF!,#REF!,#REF!</definedName>
    <definedName name="__APW_RESTORE_DATA187__" hidden="1">#REF!,#REF!,#REF!,#REF!,#REF!,#REF!,#REF!,#REF!,#REF!,#REF!,#REF!,#REF!,#REF!,#REF!</definedName>
    <definedName name="__APW_RESTORE_DATA188__" hidden="1">#REF!,#REF!,#REF!,#REF!,#REF!,#REF!,#REF!,#REF!,#REF!,#REF!,#REF!,#REF!,#REF!,#REF!</definedName>
    <definedName name="__APW_RESTORE_DATA189__" hidden="1">#REF!,#REF!,#REF!,#REF!,#REF!,#REF!,#REF!,#REF!,#REF!,#REF!,#REF!,#REF!,#REF!,#REF!</definedName>
    <definedName name="__APW_RESTORE_DATA19__" hidden="1">#REF!,#REF!,#REF!,#REF!,#REF!,#REF!,#REF!,#REF!,#REF!,#REF!,#REF!,#REF!,#REF!,#REF!,#REF!</definedName>
    <definedName name="__APW_RESTORE_DATA190__" hidden="1">#REF!,#REF!,#REF!,#REF!,#REF!,#REF!,#REF!,#REF!,#REF!,#REF!,#REF!,#REF!,#REF!,#REF!</definedName>
    <definedName name="__APW_RESTORE_DATA191__" hidden="1">#REF!,#REF!,#REF!,#REF!,#REF!,#REF!,#REF!,#REF!,#REF!,#REF!,#REF!,#REF!,#REF!,#REF!</definedName>
    <definedName name="__APW_RESTORE_DATA192__" hidden="1">#REF!,#REF!,#REF!,#REF!,#REF!,#REF!,#REF!,#REF!,#REF!,#REF!,#REF!,#REF!,#REF!,#REF!</definedName>
    <definedName name="__APW_RESTORE_DATA193__" hidden="1">#REF!,#REF!,#REF!,#REF!,#REF!,#REF!,#REF!,#REF!,#REF!,#REF!,#REF!,#REF!,#REF!,#REF!</definedName>
    <definedName name="__APW_RESTORE_DATA194__" hidden="1">#REF!,#REF!,#REF!,#REF!,#REF!,#REF!,#REF!,#REF!,#REF!,#REF!,#REF!,#REF!,#REF!,#REF!</definedName>
    <definedName name="__APW_RESTORE_DATA195__" hidden="1">#REF!,#REF!,#REF!,#REF!,#REF!,#REF!,#REF!,#REF!,#REF!,#REF!,#REF!,#REF!,#REF!,#REF!</definedName>
    <definedName name="__APW_RESTORE_DATA196__" hidden="1">#REF!,#REF!,#REF!,#REF!,#REF!,#REF!,#REF!,#REF!,#REF!,#REF!,#REF!,#REF!,#REF!,#REF!</definedName>
    <definedName name="__APW_RESTORE_DATA197__" hidden="1">#REF!,#REF!,#REF!,#REF!,#REF!,#REF!,#REF!,#REF!,#REF!,#REF!,#REF!,#REF!,#REF!,#REF!</definedName>
    <definedName name="__APW_RESTORE_DATA198__" hidden="1">#REF!,#REF!,#REF!,#REF!,#REF!,#REF!,#REF!,#REF!,#REF!,#REF!,#REF!,#REF!,#REF!,#REF!</definedName>
    <definedName name="__APW_RESTORE_DATA199__" hidden="1">#REF!,#REF!,#REF!,#REF!,#REF!,#REF!,#REF!,#REF!,#REF!,#REF!,#REF!,#REF!,#REF!,#REF!</definedName>
    <definedName name="__APW_RESTORE_DATA2__" hidden="1">#REF!,#REF!,#REF!,#REF!,#REF!,#REF!,#REF!,#REF!,#REF!,#REF!,#REF!,#REF!,#REF!,#REF!,#REF!,#REF!</definedName>
    <definedName name="__APW_RESTORE_DATA20__" hidden="1">#REF!,#REF!,#REF!,#REF!,#REF!,#REF!,#REF!,#REF!,#REF!,#REF!,#REF!,#REF!,#REF!,#REF!,#REF!</definedName>
    <definedName name="__APW_RESTORE_DATA200__" hidden="1">#REF!,#REF!,#REF!,#REF!,#REF!,#REF!,#REF!,#REF!,#REF!,#REF!,#REF!,#REF!,#REF!,#REF!</definedName>
    <definedName name="__APW_RESTORE_DATA201__" hidden="1">#REF!,#REF!,#REF!,#REF!,#REF!,#REF!,#REF!,#REF!,#REF!,#REF!,#REF!,#REF!,#REF!,#REF!</definedName>
    <definedName name="__APW_RESTORE_DATA202__" hidden="1">#REF!,#REF!,#REF!,#REF!,#REF!,#REF!,#REF!,#REF!,#REF!,#REF!,#REF!,#REF!,#REF!,#REF!</definedName>
    <definedName name="__APW_RESTORE_DATA203__" hidden="1">#REF!,#REF!,#REF!,#REF!,#REF!,#REF!,#REF!,#REF!,#REF!,#REF!,#REF!,#REF!</definedName>
    <definedName name="__APW_RESTORE_DATA204__" hidden="1">#REF!,#REF!,#REF!,#REF!,#REF!,#REF!,#REF!,#REF!,#REF!,#REF!,#REF!,#REF!,#REF!,#REF!,#REF!,#REF!,#REF!</definedName>
    <definedName name="__APW_RESTORE_DATA205__" hidden="1">#REF!,#REF!,#REF!,#REF!,#REF!,#REF!,#REF!,#REF!,#REF!,#REF!,#REF!,#REF!,#REF!,#REF!,#REF!,#REF!</definedName>
    <definedName name="__APW_RESTORE_DATA206__" hidden="1">#REF!,#REF!,#REF!,#REF!,#REF!,#REF!,#REF!,#REF!,#REF!,#REF!,#REF!,#REF!,#REF!,#REF!,#REF!,#REF!</definedName>
    <definedName name="__APW_RESTORE_DATA207__" hidden="1">#REF!,#REF!,#REF!,#REF!,#REF!,#REF!,#REF!,#REF!,#REF!,#REF!,#REF!,#REF!,#REF!,#REF!,#REF!,#REF!</definedName>
    <definedName name="__APW_RESTORE_DATA208__" hidden="1">#REF!,#REF!,#REF!,#REF!,#REF!,#REF!,#REF!,#REF!,#REF!,#REF!,#REF!,#REF!,#REF!,#REF!,#REF!,#REF!</definedName>
    <definedName name="__APW_RESTORE_DATA209__" hidden="1">#REF!,#REF!,#REF!,#REF!,#REF!,#REF!,#REF!,#REF!,#REF!,#REF!,#REF!,#REF!,#REF!,#REF!,#REF!,#REF!</definedName>
    <definedName name="__APW_RESTORE_DATA21__" hidden="1">#REF!,#REF!,#REF!,#REF!,#REF!,#REF!,#REF!,#REF!,#REF!,#REF!,#REF!,#REF!,#REF!,#REF!,#REF!</definedName>
    <definedName name="__APW_RESTORE_DATA210__" hidden="1">#REF!,#REF!,#REF!,#REF!,#REF!,#REF!,#REF!,#REF!,#REF!,#REF!,#REF!,#REF!,#REF!,#REF!,#REF!</definedName>
    <definedName name="__APW_RESTORE_DATA211__" hidden="1">#REF!,#REF!,#REF!,#REF!,#REF!,#REF!,#REF!,#REF!,#REF!,#REF!,#REF!,#REF!,#REF!,#REF!,#REF!</definedName>
    <definedName name="__APW_RESTORE_DATA212__" hidden="1">#REF!,#REF!,#REF!,#REF!,#REF!,#REF!,#REF!,#REF!,#REF!,#REF!,#REF!,#REF!,#REF!,#REF!,#REF!</definedName>
    <definedName name="__APW_RESTORE_DATA213__" hidden="1">#REF!,#REF!,#REF!,#REF!,#REF!,#REF!,#REF!,#REF!,#REF!,#REF!,#REF!,#REF!,#REF!,#REF!,#REF!</definedName>
    <definedName name="__APW_RESTORE_DATA214__" hidden="1">#REF!,#REF!,#REF!,#REF!,#REF!,#REF!,#REF!,#REF!,#REF!,#REF!,#REF!,#REF!,#REF!,#REF!,#REF!</definedName>
    <definedName name="__APW_RESTORE_DATA215__" hidden="1">#REF!,#REF!,#REF!,#REF!,#REF!,#REF!,#REF!,#REF!,#REF!,#REF!,#REF!,#REF!,#REF!,#REF!,#REF!</definedName>
    <definedName name="__APW_RESTORE_DATA216__" hidden="1">#REF!,#REF!,#REF!,#REF!,#REF!,#REF!,#REF!,#REF!,#REF!,#REF!,#REF!,#REF!,#REF!,#REF!,#REF!</definedName>
    <definedName name="__APW_RESTORE_DATA217__" hidden="1">#REF!,#REF!,#REF!,#REF!,#REF!,#REF!,#REF!,#REF!,#REF!,#REF!,#REF!,#REF!,#REF!,#REF!,#REF!</definedName>
    <definedName name="__APW_RESTORE_DATA218__" hidden="1">#REF!,#REF!,#REF!,#REF!,#REF!,#REF!,#REF!,#REF!,#REF!,#REF!,#REF!,#REF!,#REF!,#REF!,#REF!</definedName>
    <definedName name="__APW_RESTORE_DATA219__" hidden="1">#REF!,#REF!,#REF!,#REF!,#REF!,#REF!,#REF!,#REF!,#REF!,#REF!,#REF!,#REF!,#REF!,#REF!,#REF!</definedName>
    <definedName name="__APW_RESTORE_DATA22__" hidden="1">#REF!,#REF!,#REF!,#REF!,#REF!,#REF!,#REF!,#REF!,#REF!,#REF!,#REF!,#REF!,#REF!,#REF!,#REF!</definedName>
    <definedName name="__APW_RESTORE_DATA220__" hidden="1">#REF!,#REF!,#REF!,#REF!,#REF!,#REF!,#REF!,#REF!,#REF!,#REF!,#REF!,#REF!,#REF!,#REF!,#REF!</definedName>
    <definedName name="__APW_RESTORE_DATA221__" hidden="1">#REF!,#REF!,#REF!,#REF!,#REF!,#REF!,#REF!,#REF!,#REF!,#REF!,#REF!,#REF!,#REF!,#REF!,#REF!</definedName>
    <definedName name="__APW_RESTORE_DATA222__" hidden="1">#REF!,#REF!,#REF!,#REF!,#REF!,#REF!,#REF!,#REF!,#REF!,#REF!,#REF!,#REF!,#REF!,#REF!,#REF!</definedName>
    <definedName name="__APW_RESTORE_DATA223__" hidden="1">#REF!,#REF!,#REF!,#REF!,#REF!,#REF!,#REF!,#REF!,#REF!,#REF!,#REF!,#REF!,#REF!,#REF!,#REF!</definedName>
    <definedName name="__APW_RESTORE_DATA224__" hidden="1">#REF!,#REF!,#REF!,#REF!,#REF!,#REF!,#REF!,#REF!,#REF!,#REF!,#REF!,#REF!,#REF!,#REF!,#REF!</definedName>
    <definedName name="__APW_RESTORE_DATA225__" hidden="1">#REF!,#REF!,#REF!,#REF!,#REF!,#REF!,#REF!,#REF!,#REF!,#REF!,#REF!,#REF!,#REF!,#REF!,#REF!</definedName>
    <definedName name="__APW_RESTORE_DATA226__" hidden="1">#REF!,#REF!,#REF!,#REF!,#REF!,#REF!,#REF!,#REF!,#REF!,#REF!,#REF!,#REF!,#REF!,#REF!,#REF!</definedName>
    <definedName name="__APW_RESTORE_DATA227__" hidden="1">#REF!,#REF!,#REF!,#REF!,#REF!,#REF!,#REF!,#REF!,#REF!,#REF!,#REF!,#REF!,#REF!,#REF!,#REF!</definedName>
    <definedName name="__APW_RESTORE_DATA228__" hidden="1">#REF!,#REF!,#REF!,#REF!,#REF!,#REF!,#REF!,#REF!,#REF!,#REF!,#REF!,#REF!,#REF!,#REF!,#REF!</definedName>
    <definedName name="__APW_RESTORE_DATA229__" hidden="1">#REF!,#REF!,#REF!,#REF!,#REF!,#REF!,#REF!,#REF!,#REF!,#REF!,#REF!,#REF!,#REF!,#REF!,#REF!</definedName>
    <definedName name="__APW_RESTORE_DATA23__" hidden="1">#REF!,#REF!,#REF!,#REF!,#REF!,#REF!,#REF!,#REF!,#REF!,#REF!,#REF!,#REF!,#REF!,#REF!,#REF!</definedName>
    <definedName name="__APW_RESTORE_DATA230__" hidden="1">#REF!,#REF!,#REF!,#REF!,#REF!,#REF!,#REF!,#REF!,#REF!,#REF!,#REF!,#REF!,#REF!,#REF!,#REF!</definedName>
    <definedName name="__APW_RESTORE_DATA231__" hidden="1">#REF!,#REF!,#REF!,#REF!,#REF!,#REF!,#REF!,#REF!,#REF!,#REF!,#REF!,#REF!,#REF!,#REF!,#REF!</definedName>
    <definedName name="__APW_RESTORE_DATA232__" hidden="1">#REF!,#REF!,#REF!,#REF!,#REF!,#REF!,#REF!,#REF!,#REF!,#REF!,#REF!,#REF!,#REF!,#REF!,#REF!</definedName>
    <definedName name="__APW_RESTORE_DATA233__" hidden="1">#REF!,#REF!,#REF!,#REF!,#REF!,#REF!,#REF!,#REF!,#REF!,#REF!,#REF!,#REF!,#REF!,#REF!,#REF!</definedName>
    <definedName name="__APW_RESTORE_DATA234__" hidden="1">#REF!,#REF!,#REF!,#REF!,#REF!,#REF!,#REF!,#REF!,#REF!,#REF!,#REF!,#REF!,#REF!,#REF!,#REF!</definedName>
    <definedName name="__APW_RESTORE_DATA235__" hidden="1">#REF!,#REF!,#REF!,#REF!,#REF!,#REF!,#REF!,#REF!,#REF!,#REF!,#REF!,#REF!,#REF!,#REF!,#REF!</definedName>
    <definedName name="__APW_RESTORE_DATA236__" hidden="1">#REF!,#REF!,#REF!,#REF!,#REF!,#REF!,#REF!,#REF!,#REF!,#REF!,#REF!,#REF!,#REF!,#REF!,#REF!</definedName>
    <definedName name="__APW_RESTORE_DATA237__" hidden="1">#REF!,#REF!,#REF!,#REF!,#REF!,#REF!,#REF!,#REF!,#REF!,#REF!,#REF!,#REF!,#REF!,#REF!,#REF!</definedName>
    <definedName name="__APW_RESTORE_DATA238__" hidden="1">#REF!,#REF!,#REF!,#REF!,#REF!,#REF!,#REF!,#REF!,#REF!,#REF!,#REF!,#REF!,#REF!,#REF!,#REF!</definedName>
    <definedName name="__APW_RESTORE_DATA239__" hidden="1">#REF!,#REF!,#REF!,#REF!,#REF!,#REF!,#REF!,#REF!,#REF!,#REF!,#REF!,#REF!,#REF!,#REF!,#REF!</definedName>
    <definedName name="__APW_RESTORE_DATA24__" hidden="1">#REF!,#REF!,#REF!,#REF!,#REF!,#REF!,#REF!,#REF!,#REF!,#REF!,#REF!,#REF!,#REF!,#REF!,#REF!</definedName>
    <definedName name="__APW_RESTORE_DATA240__" hidden="1">#REF!,#REF!,#REF!,#REF!,#REF!,#REF!,#REF!,#REF!,#REF!,#REF!,#REF!,#REF!,#REF!,#REF!,#REF!</definedName>
    <definedName name="__APW_RESTORE_DATA241__" hidden="1">#REF!,#REF!,#REF!,#REF!,#REF!,#REF!,#REF!,#REF!,#REF!,#REF!,#REF!,#REF!,#REF!,#REF!,#REF!</definedName>
    <definedName name="__APW_RESTORE_DATA242__" hidden="1">#REF!,#REF!,#REF!,#REF!,#REF!,#REF!,#REF!,#REF!,#REF!,#REF!,#REF!,#REF!,#REF!,#REF!,#REF!</definedName>
    <definedName name="__APW_RESTORE_DATA243__" hidden="1">#REF!,#REF!,#REF!,#REF!,#REF!,#REF!,#REF!,#REF!,#REF!,#REF!,#REF!,#REF!,#REF!,#REF!,#REF!</definedName>
    <definedName name="__APW_RESTORE_DATA244__" hidden="1">#REF!,#REF!,#REF!,#REF!,#REF!,#REF!,#REF!,#REF!,#REF!,#REF!,#REF!,#REF!,#REF!,#REF!,#REF!</definedName>
    <definedName name="__APW_RESTORE_DATA245__" hidden="1">#REF!,#REF!,#REF!,#REF!,#REF!,#REF!,#REF!,#REF!,#REF!,#REF!,#REF!,#REF!,#REF!,#REF!,#REF!</definedName>
    <definedName name="__APW_RESTORE_DATA246__" hidden="1">#REF!,#REF!,#REF!,#REF!,#REF!,#REF!,#REF!,#REF!,#REF!,#REF!,#REF!,#REF!,#REF!,#REF!,#REF!</definedName>
    <definedName name="__APW_RESTORE_DATA247__" hidden="1">#REF!,#REF!,#REF!,#REF!,#REF!,#REF!,#REF!,#REF!,#REF!,#REF!,#REF!,#REF!,#REF!,#REF!,#REF!</definedName>
    <definedName name="__APW_RESTORE_DATA248__" hidden="1">#REF!,#REF!,#REF!,#REF!,#REF!,#REF!,#REF!,#REF!,#REF!,#REF!,#REF!,#REF!,#REF!,#REF!,#REF!</definedName>
    <definedName name="__APW_RESTORE_DATA249__" hidden="1">#REF!,#REF!,#REF!,#REF!,#REF!,#REF!,#REF!,#REF!,#REF!,#REF!,#REF!,#REF!,#REF!,#REF!,#REF!</definedName>
    <definedName name="__APW_RESTORE_DATA25__" hidden="1">#REF!,#REF!,#REF!,#REF!,#REF!,#REF!,#REF!,#REF!,#REF!,#REF!,#REF!,#REF!,#REF!,#REF!,#REF!</definedName>
    <definedName name="__APW_RESTORE_DATA250__" hidden="1">#REF!,#REF!,#REF!,#REF!,#REF!,#REF!,#REF!,#REF!,#REF!,#REF!,#REF!,#REF!,#REF!,#REF!,#REF!</definedName>
    <definedName name="__APW_RESTORE_DATA251__" hidden="1">#REF!,#REF!,#REF!,#REF!,#REF!,#REF!,#REF!,#REF!,#REF!,#REF!,#REF!,#REF!,#REF!,#REF!,#REF!</definedName>
    <definedName name="__APW_RESTORE_DATA252__" hidden="1">#REF!,#REF!,#REF!,#REF!,#REF!,#REF!,#REF!,#REF!,#REF!,#REF!,#REF!,#REF!,#REF!,#REF!,#REF!</definedName>
    <definedName name="__APW_RESTORE_DATA253__" hidden="1">#REF!,#REF!,#REF!,#REF!,#REF!,#REF!,#REF!,#REF!,#REF!,#REF!,#REF!,#REF!,#REF!,#REF!,#REF!</definedName>
    <definedName name="__APW_RESTORE_DATA254__" hidden="1">#REF!,#REF!,#REF!,#REF!,#REF!,#REF!,#REF!,#REF!,#REF!,#REF!,#REF!,#REF!,#REF!,#REF!,#REF!</definedName>
    <definedName name="__APW_RESTORE_DATA255__" hidden="1">#REF!,#REF!,#REF!,#REF!,#REF!,#REF!,#REF!,#REF!,#REF!,#REF!,#REF!,#REF!,#REF!,#REF!,#REF!</definedName>
    <definedName name="__APW_RESTORE_DATA256__" hidden="1">#REF!,#REF!,#REF!,#REF!,#REF!,#REF!,#REF!,#REF!,#REF!,#REF!,#REF!,#REF!,#REF!,#REF!,#REF!</definedName>
    <definedName name="__APW_RESTORE_DATA257__" hidden="1">#REF!,#REF!,#REF!,#REF!,#REF!,#REF!,#REF!,#REF!,#REF!,#REF!,#REF!,#REF!,#REF!,#REF!,#REF!</definedName>
    <definedName name="__APW_RESTORE_DATA258__" hidden="1">#REF!,#REF!,#REF!,#REF!,#REF!,#REF!,#REF!,#REF!,#REF!,#REF!,#REF!,#REF!,#REF!,#REF!,#REF!</definedName>
    <definedName name="__APW_RESTORE_DATA259__" hidden="1">#REF!,#REF!,#REF!,#REF!,#REF!,#REF!,#REF!,#REF!,#REF!,#REF!,#REF!,#REF!,#REF!,#REF!,#REF!</definedName>
    <definedName name="__APW_RESTORE_DATA26__" hidden="1">#REF!,#REF!,#REF!,#REF!,#REF!,#REF!,#REF!,#REF!,#REF!,#REF!,#REF!,#REF!,#REF!,#REF!,#REF!</definedName>
    <definedName name="__APW_RESTORE_DATA260__" hidden="1">#REF!,#REF!,#REF!,#REF!,#REF!,#REF!,#REF!,#REF!,#REF!,#REF!,#REF!,#REF!,#REF!,#REF!,#REF!</definedName>
    <definedName name="__APW_RESTORE_DATA261__" hidden="1">#REF!,#REF!,#REF!,#REF!,#REF!,#REF!,#REF!,#REF!,#REF!,#REF!,#REF!,#REF!,#REF!,#REF!,#REF!</definedName>
    <definedName name="__APW_RESTORE_DATA262__" hidden="1">#REF!,#REF!,#REF!,#REF!,#REF!,#REF!,#REF!,#REF!,#REF!,#REF!,#REF!,#REF!,#REF!,#REF!,#REF!</definedName>
    <definedName name="__APW_RESTORE_DATA263__" hidden="1">#REF!,#REF!,#REF!,#REF!,#REF!,#REF!,#REF!,#REF!,#REF!,#REF!,#REF!,#REF!,#REF!,#REF!,#REF!</definedName>
    <definedName name="__APW_RESTORE_DATA264__" hidden="1">#REF!,#REF!,#REF!,#REF!,#REF!,#REF!,#REF!,#REF!,#REF!,#REF!,#REF!,#REF!,#REF!,#REF!,#REF!</definedName>
    <definedName name="__APW_RESTORE_DATA265__" hidden="1">#REF!,#REF!,#REF!,#REF!,#REF!,#REF!,#REF!,#REF!,#REF!,#REF!,#REF!,#REF!,#REF!,#REF!,#REF!</definedName>
    <definedName name="__APW_RESTORE_DATA266__" hidden="1">#REF!,#REF!,#REF!,#REF!,#REF!,#REF!,#REF!,#REF!,#REF!,#REF!,#REF!,#REF!,#REF!,#REF!,#REF!</definedName>
    <definedName name="__APW_RESTORE_DATA267__" hidden="1">#REF!,#REF!,#REF!,#REF!,#REF!,#REF!,#REF!,#REF!,#REF!,#REF!,#REF!,#REF!,#REF!,#REF!,#REF!</definedName>
    <definedName name="__APW_RESTORE_DATA268__" hidden="1">#REF!,#REF!,#REF!,#REF!,#REF!,#REF!,#REF!,#REF!,#REF!,#REF!,#REF!,#REF!,#REF!,#REF!,#REF!</definedName>
    <definedName name="__APW_RESTORE_DATA269__" hidden="1">#REF!,#REF!,#REF!,#REF!,#REF!,#REF!,#REF!,#REF!,#REF!,#REF!,#REF!,#REF!,#REF!,#REF!,#REF!</definedName>
    <definedName name="__APW_RESTORE_DATA27__" hidden="1">#REF!,#REF!,#REF!,#REF!,#REF!,#REF!,#REF!,#REF!,#REF!,#REF!,#REF!,#REF!,#REF!,#REF!,#REF!</definedName>
    <definedName name="__APW_RESTORE_DATA270__" hidden="1">#REF!,#REF!,#REF!,#REF!,#REF!,#REF!,#REF!,#REF!,#REF!,#REF!,#REF!,#REF!,#REF!,#REF!</definedName>
    <definedName name="__APW_RESTORE_DATA271__" hidden="1">#REF!,#REF!,#REF!,#REF!,#REF!,#REF!,#REF!,#REF!,#REF!,#REF!,#REF!,#REF!,#REF!,#REF!</definedName>
    <definedName name="__APW_RESTORE_DATA272__" hidden="1">#REF!,#REF!,#REF!,#REF!,#REF!,#REF!,#REF!,#REF!,#REF!,#REF!,#REF!,#REF!,#REF!,#REF!</definedName>
    <definedName name="__APW_RESTORE_DATA273__" hidden="1">#REF!,#REF!,#REF!,#REF!,#REF!,#REF!,#REF!,#REF!,#REF!,#REF!,#REF!,#REF!,#REF!,#REF!</definedName>
    <definedName name="__APW_RESTORE_DATA274__" hidden="1">#REF!,#REF!,#REF!,#REF!,#REF!,#REF!,#REF!,#REF!,#REF!,#REF!,#REF!,#REF!,#REF!,#REF!</definedName>
    <definedName name="__APW_RESTORE_DATA275__" hidden="1">#REF!,#REF!,#REF!,#REF!,#REF!,#REF!,#REF!,#REF!,#REF!,#REF!,#REF!,#REF!,#REF!,#REF!</definedName>
    <definedName name="__APW_RESTORE_DATA276__" hidden="1">#REF!,#REF!,#REF!,#REF!,#REF!,#REF!,#REF!,#REF!,#REF!,#REF!,#REF!,#REF!,#REF!,#REF!</definedName>
    <definedName name="__APW_RESTORE_DATA277__" hidden="1">#REF!,#REF!,#REF!,#REF!,#REF!,#REF!,#REF!,#REF!,#REF!,#REF!,#REF!,#REF!,#REF!,#REF!</definedName>
    <definedName name="__APW_RESTORE_DATA278__" hidden="1">#REF!,#REF!,#REF!,#REF!,#REF!,#REF!,#REF!,#REF!,#REF!,#REF!,#REF!,#REF!,#REF!,#REF!</definedName>
    <definedName name="__APW_RESTORE_DATA279__" hidden="1">#REF!,#REF!,#REF!,#REF!,#REF!,#REF!,#REF!,#REF!,#REF!,#REF!,#REF!,#REF!,#REF!,#REF!</definedName>
    <definedName name="__APW_RESTORE_DATA28__" hidden="1">#REF!,#REF!,#REF!,#REF!,#REF!,#REF!,#REF!,#REF!,#REF!,#REF!,#REF!,#REF!,#REF!,#REF!,#REF!</definedName>
    <definedName name="__APW_RESTORE_DATA280__" hidden="1">#REF!,#REF!,#REF!,#REF!,#REF!,#REF!,#REF!,#REF!,#REF!,#REF!,#REF!,#REF!,#REF!,#REF!</definedName>
    <definedName name="__APW_RESTORE_DATA281__" hidden="1">#REF!,#REF!,#REF!,#REF!,#REF!,#REF!,#REF!,#REF!,#REF!,#REF!,#REF!,#REF!,#REF!,#REF!</definedName>
    <definedName name="__APW_RESTORE_DATA282__" hidden="1">#REF!,#REF!,#REF!,#REF!,#REF!,#REF!,#REF!,#REF!,#REF!,#REF!,#REF!,#REF!,#REF!,#REF!</definedName>
    <definedName name="__APW_RESTORE_DATA283__" hidden="1">#REF!,#REF!,#REF!,#REF!,#REF!,#REF!,#REF!,#REF!,#REF!,#REF!,#REF!,#REF!,#REF!,#REF!</definedName>
    <definedName name="__APW_RESTORE_DATA284__" hidden="1">#REF!,#REF!,#REF!,#REF!,#REF!,#REF!,#REF!,#REF!,#REF!,#REF!,#REF!,#REF!,#REF!,#REF!</definedName>
    <definedName name="__APW_RESTORE_DATA285__" hidden="1">#REF!,#REF!,#REF!,#REF!,#REF!,#REF!,#REF!,#REF!,#REF!,#REF!,#REF!,#REF!,#REF!,#REF!</definedName>
    <definedName name="__APW_RESTORE_DATA286__" hidden="1">#REF!,#REF!,#REF!,#REF!,#REF!,#REF!,#REF!,#REF!,#REF!,#REF!,#REF!,#REF!,#REF!,#REF!</definedName>
    <definedName name="__APW_RESTORE_DATA287__" hidden="1">#REF!,#REF!,#REF!,#REF!,#REF!,#REF!,#REF!,#REF!,#REF!,#REF!,#REF!,#REF!,#REF!,#REF!</definedName>
    <definedName name="__APW_RESTORE_DATA288__" hidden="1">#REF!,#REF!,#REF!,#REF!,#REF!,#REF!,#REF!,#REF!,#REF!,#REF!,#REF!,#REF!,#REF!,#REF!</definedName>
    <definedName name="__APW_RESTORE_DATA289__" hidden="1">#REF!,#REF!,#REF!,#REF!,#REF!,#REF!,#REF!,#REF!,#REF!,#REF!,#REF!,#REF!,#REF!,#REF!</definedName>
    <definedName name="__APW_RESTORE_DATA29__" hidden="1">#REF!,#REF!,#REF!,#REF!,#REF!,#REF!,#REF!,#REF!,#REF!,#REF!,#REF!,#REF!,#REF!,#REF!,#REF!</definedName>
    <definedName name="__APW_RESTORE_DATA290__" hidden="1">#REF!,#REF!,#REF!,#REF!,#REF!,#REF!,#REF!,#REF!,#REF!,#REF!,#REF!,#REF!,#REF!,#REF!</definedName>
    <definedName name="__APW_RESTORE_DATA291__" hidden="1">#REF!,#REF!,#REF!,#REF!,#REF!,#REF!,#REF!,#REF!,#REF!,#REF!,#REF!,#REF!,#REF!,#REF!</definedName>
    <definedName name="__APW_RESTORE_DATA292__" hidden="1">#REF!,#REF!,#REF!,#REF!,#REF!,#REF!,#REF!,#REF!,#REF!,#REF!,#REF!,#REF!,#REF!,#REF!</definedName>
    <definedName name="__APW_RESTORE_DATA293__" hidden="1">#REF!,#REF!,#REF!,#REF!,#REF!,#REF!,#REF!,#REF!,#REF!,#REF!,#REF!,#REF!,#REF!,#REF!</definedName>
    <definedName name="__APW_RESTORE_DATA294__" hidden="1">#REF!,#REF!,#REF!,#REF!,#REF!,#REF!,#REF!,#REF!,#REF!,#REF!,#REF!,#REF!,#REF!,#REF!</definedName>
    <definedName name="__APW_RESTORE_DATA295__" hidden="1">#REF!,#REF!,#REF!,#REF!,#REF!,#REF!,#REF!,#REF!,#REF!,#REF!,#REF!,#REF!,#REF!,#REF!</definedName>
    <definedName name="__APW_RESTORE_DATA296__" hidden="1">#REF!,#REF!,#REF!,#REF!,#REF!,#REF!,#REF!,#REF!,#REF!,#REF!,#REF!,#REF!,#REF!,#REF!</definedName>
    <definedName name="__APW_RESTORE_DATA297__" hidden="1">#REF!,#REF!,#REF!,#REF!,#REF!,#REF!,#REF!,#REF!,#REF!,#REF!,#REF!,#REF!,#REF!,#REF!</definedName>
    <definedName name="__APW_RESTORE_DATA298__" hidden="1">#REF!,#REF!,#REF!,#REF!,#REF!,#REF!,#REF!,#REF!,#REF!,#REF!,#REF!,#REF!,#REF!,#REF!</definedName>
    <definedName name="__APW_RESTORE_DATA299__" hidden="1">#REF!,#REF!,#REF!,#REF!,#REF!,#REF!,#REF!,#REF!,#REF!,#REF!,#REF!,#REF!,#REF!,#REF!</definedName>
    <definedName name="__APW_RESTORE_DATA3__" hidden="1">#REF!,#REF!,#REF!,#REF!,#REF!,#REF!,#REF!,#REF!,#REF!,#REF!,#REF!,#REF!,#REF!,#REF!,#REF!,#REF!</definedName>
    <definedName name="__APW_RESTORE_DATA30__" hidden="1">#REF!,#REF!,#REF!,#REF!,#REF!,#REF!,#REF!,#REF!,#REF!,#REF!,#REF!,#REF!,#REF!,#REF!,#REF!</definedName>
    <definedName name="__APW_RESTORE_DATA300__" hidden="1">#REF!,#REF!,#REF!,#REF!,#REF!,#REF!,#REF!,#REF!,#REF!,#REF!,#REF!,#REF!,#REF!,#REF!</definedName>
    <definedName name="__APW_RESTORE_DATA301__" hidden="1">#REF!,#REF!,#REF!,#REF!,#REF!,#REF!,#REF!,#REF!,#REF!,#REF!,#REF!,#REF!,#REF!,#REF!</definedName>
    <definedName name="__APW_RESTORE_DATA302__" hidden="1">#REF!,#REF!,#REF!,#REF!,#REF!,#REF!,#REF!,#REF!,#REF!,#REF!,#REF!,#REF!,#REF!,#REF!</definedName>
    <definedName name="__APW_RESTORE_DATA303__" hidden="1">#REF!,#REF!,#REF!,#REF!,#REF!,#REF!,#REF!,#REF!,#REF!,#REF!,#REF!,#REF!,#REF!,#REF!</definedName>
    <definedName name="__APW_RESTORE_DATA304__" hidden="1">#REF!,#REF!,#REF!,#REF!,#REF!,#REF!,#REF!,#REF!,#REF!,#REF!,#REF!,#REF!,#REF!,#REF!</definedName>
    <definedName name="__APW_RESTORE_DATA305__" hidden="1">#REF!,#REF!,#REF!,#REF!,#REF!,#REF!,#REF!,#REF!,#REF!,#REF!,#REF!,#REF!,#REF!,#REF!</definedName>
    <definedName name="__APW_RESTORE_DATA306__" hidden="1">#REF!,#REF!,#REF!,#REF!,#REF!,#REF!,#REF!,#REF!,#REF!,#REF!,#REF!,#REF!,#REF!,#REF!</definedName>
    <definedName name="__APW_RESTORE_DATA307__" hidden="1">#REF!,#REF!,#REF!,#REF!,#REF!,#REF!,#REF!,#REF!,#REF!,#REF!,#REF!,#REF!,#REF!,#REF!</definedName>
    <definedName name="__APW_RESTORE_DATA308__" hidden="1">#REF!,#REF!,#REF!,#REF!,#REF!,#REF!,#REF!,#REF!,#REF!,#REF!,#REF!,#REF!,#REF!,#REF!</definedName>
    <definedName name="__APW_RESTORE_DATA309__" hidden="1">#REF!,#REF!,#REF!,#REF!,#REF!,#REF!,#REF!,#REF!,#REF!,#REF!,#REF!,#REF!,#REF!,#REF!</definedName>
    <definedName name="__APW_RESTORE_DATA31__" hidden="1">#REF!,#REF!,#REF!,#REF!,#REF!,#REF!,#REF!,#REF!,#REF!,#REF!,#REF!,#REF!,#REF!,#REF!,#REF!</definedName>
    <definedName name="__APW_RESTORE_DATA310__" hidden="1">#REF!,#REF!,#REF!,#REF!,#REF!,#REF!,#REF!,#REF!,#REF!,#REF!,#REF!,#REF!,#REF!,#REF!</definedName>
    <definedName name="__APW_RESTORE_DATA311__" hidden="1">#REF!,#REF!,#REF!,#REF!,#REF!,#REF!,#REF!,#REF!,#REF!,#REF!,#REF!,#REF!,#REF!,#REF!</definedName>
    <definedName name="__APW_RESTORE_DATA312__" hidden="1">#REF!,#REF!,#REF!,#REF!,#REF!,#REF!,#REF!,#REF!,#REF!,#REF!,#REF!,#REF!,#REF!,#REF!</definedName>
    <definedName name="__APW_RESTORE_DATA313__" hidden="1">#REF!,#REF!,#REF!,#REF!,#REF!,#REF!,#REF!,#REF!,#REF!,#REF!,#REF!,#REF!,#REF!,#REF!</definedName>
    <definedName name="__APW_RESTORE_DATA314__" hidden="1">#REF!,#REF!,#REF!,#REF!,#REF!,#REF!,#REF!,#REF!,#REF!,#REF!,#REF!,#REF!,#REF!,#REF!</definedName>
    <definedName name="__APW_RESTORE_DATA315__" hidden="1">#REF!,#REF!,#REF!,#REF!,#REF!,#REF!,#REF!,#REF!,#REF!,#REF!,#REF!,#REF!,#REF!,#REF!</definedName>
    <definedName name="__APW_RESTORE_DATA316__" hidden="1">#REF!,#REF!,#REF!,#REF!,#REF!,#REF!,#REF!,#REF!,#REF!,#REF!,#REF!,#REF!,#REF!,#REF!</definedName>
    <definedName name="__APW_RESTORE_DATA317__" hidden="1">#REF!,#REF!,#REF!,#REF!,#REF!,#REF!,#REF!,#REF!,#REF!,#REF!,#REF!,#REF!,#REF!,#REF!</definedName>
    <definedName name="__APW_RESTORE_DATA318__" hidden="1">#REF!,#REF!,#REF!,#REF!,#REF!,#REF!,#REF!,#REF!,#REF!,#REF!,#REF!,#REF!,#REF!,#REF!</definedName>
    <definedName name="__APW_RESTORE_DATA319__" hidden="1">#REF!,#REF!,#REF!,#REF!,#REF!,#REF!,#REF!,#REF!,#REF!,#REF!,#REF!,#REF!,#REF!,#REF!</definedName>
    <definedName name="__APW_RESTORE_DATA32__" hidden="1">#REF!,#REF!,#REF!,#REF!,#REF!,#REF!,#REF!,#REF!,#REF!,#REF!,#REF!,#REF!,#REF!,#REF!,#REF!</definedName>
    <definedName name="__APW_RESTORE_DATA320__" hidden="1">#REF!,#REF!,#REF!,#REF!,#REF!,#REF!,#REF!,#REF!,#REF!,#REF!,#REF!,#REF!,#REF!,#REF!</definedName>
    <definedName name="__APW_RESTORE_DATA321__" hidden="1">#REF!,#REF!,#REF!,#REF!,#REF!,#REF!,#REF!,#REF!,#REF!,#REF!,#REF!,#REF!,#REF!,#REF!</definedName>
    <definedName name="__APW_RESTORE_DATA322__" hidden="1">#REF!,#REF!,#REF!,#REF!,#REF!,#REF!,#REF!,#REF!,#REF!,#REF!,#REF!,#REF!,#REF!,#REF!</definedName>
    <definedName name="__APW_RESTORE_DATA323__" hidden="1">#REF!,#REF!,#REF!,#REF!,#REF!,#REF!,#REF!,#REF!,#REF!,#REF!,#REF!,#REF!,#REF!,#REF!</definedName>
    <definedName name="__APW_RESTORE_DATA324__" hidden="1">#REF!,#REF!,#REF!,#REF!,#REF!,#REF!,#REF!,#REF!,#REF!,#REF!,#REF!,#REF!,#REF!,#REF!</definedName>
    <definedName name="__APW_RESTORE_DATA325__" hidden="1">#REF!,#REF!,#REF!,#REF!,#REF!,#REF!,#REF!,#REF!,#REF!,#REF!,#REF!,#REF!,#REF!,#REF!</definedName>
    <definedName name="__APW_RESTORE_DATA326__" hidden="1">#REF!,#REF!,#REF!,#REF!,#REF!,#REF!,#REF!,#REF!,#REF!,#REF!,#REF!,#REF!,#REF!,#REF!</definedName>
    <definedName name="__APW_RESTORE_DATA327__" hidden="1">#REF!,#REF!,#REF!,#REF!,#REF!,#REF!,#REF!,#REF!,#REF!,#REF!,#REF!,#REF!,#REF!,#REF!</definedName>
    <definedName name="__APW_RESTORE_DATA328__" hidden="1">#REF!,#REF!,#REF!,#REF!,#REF!,#REF!,#REF!,#REF!,#REF!,#REF!,#REF!,#REF!,#REF!,#REF!</definedName>
    <definedName name="__APW_RESTORE_DATA329__" hidden="1">#REF!,#REF!,#REF!,#REF!,#REF!,#REF!,#REF!,#REF!,#REF!,#REF!,#REF!,#REF!,#REF!,#REF!</definedName>
    <definedName name="__APW_RESTORE_DATA33__" hidden="1">#REF!,#REF!,#REF!,#REF!,#REF!,#REF!,#REF!,#REF!,#REF!,#REF!,#REF!,#REF!,#REF!,#REF!,#REF!</definedName>
    <definedName name="__APW_RESTORE_DATA330__" hidden="1">#REF!,#REF!,#REF!,#REF!,#REF!,#REF!,#REF!,#REF!,#REF!,#REF!,#REF!,#REF!,#REF!,#REF!</definedName>
    <definedName name="__APW_RESTORE_DATA331__" hidden="1">#REF!,#REF!,#REF!,#REF!,#REF!,#REF!,#REF!,#REF!,#REF!,#REF!,#REF!,#REF!,#REF!,#REF!</definedName>
    <definedName name="__APW_RESTORE_DATA332__" hidden="1">#REF!,#REF!,#REF!,#REF!,#REF!,#REF!,#REF!,#REF!,#REF!,#REF!,#REF!,#REF!,#REF!,#REF!</definedName>
    <definedName name="__APW_RESTORE_DATA333__" hidden="1">#REF!,#REF!,#REF!,#REF!,#REF!,#REF!,#REF!,#REF!,#REF!,#REF!,#REF!,#REF!,#REF!,#REF!</definedName>
    <definedName name="__APW_RESTORE_DATA334__" hidden="1">#REF!,#REF!,#REF!,#REF!,#REF!,#REF!,#REF!,#REF!,#REF!,#REF!,#REF!,#REF!,#REF!,#REF!</definedName>
    <definedName name="__APW_RESTORE_DATA335__" hidden="1">#REF!,#REF!,#REF!,#REF!,#REF!,#REF!,#REF!,#REF!,#REF!,#REF!,#REF!,#REF!,#REF!,#REF!</definedName>
    <definedName name="__APW_RESTORE_DATA336__" hidden="1">#REF!,#REF!,#REF!,#REF!,#REF!,#REF!,#REF!,#REF!,#REF!,#REF!,#REF!,#REF!,#REF!,#REF!</definedName>
    <definedName name="__APW_RESTORE_DATA337__" hidden="1">#REF!,#REF!,#REF!,#REF!,#REF!,#REF!,#REF!,#REF!,#REF!,#REF!,#REF!,#REF!,#REF!,#REF!</definedName>
    <definedName name="__APW_RESTORE_DATA338__" hidden="1">#REF!,#REF!,#REF!,#REF!,#REF!,#REF!,#REF!,#REF!,#REF!,#REF!,#REF!,#REF!,#REF!,#REF!</definedName>
    <definedName name="__APW_RESTORE_DATA339__" hidden="1">#REF!,#REF!,#REF!,#REF!,#REF!,#REF!,#REF!,#REF!,#REF!,#REF!,#REF!,#REF!,#REF!,#REF!</definedName>
    <definedName name="__APW_RESTORE_DATA34__" hidden="1">#REF!,#REF!,#REF!,#REF!,#REF!,#REF!,#REF!,#REF!,#REF!,#REF!,#REF!,#REF!,#REF!,#REF!,#REF!</definedName>
    <definedName name="__APW_RESTORE_DATA340__" hidden="1">#REF!,#REF!,#REF!,#REF!,#REF!,#REF!,#REF!,#REF!,#REF!,#REF!,#REF!,#REF!,#REF!,#REF!</definedName>
    <definedName name="__APW_RESTORE_DATA341__" hidden="1">#REF!,#REF!,#REF!,#REF!,#REF!,#REF!,#REF!,#REF!,#REF!,#REF!,#REF!,#REF!,#REF!,#REF!</definedName>
    <definedName name="__APW_RESTORE_DATA342__" hidden="1">#REF!,#REF!,#REF!,#REF!,#REF!,#REF!,#REF!,#REF!,#REF!,#REF!,#REF!,#REF!,#REF!,#REF!</definedName>
    <definedName name="__APW_RESTORE_DATA343__" hidden="1">#REF!,#REF!,#REF!,#REF!,#REF!,#REF!,#REF!,#REF!,#REF!,#REF!,#REF!,#REF!,#REF!,#REF!</definedName>
    <definedName name="__APW_RESTORE_DATA344__" hidden="1">#REF!,#REF!,#REF!,#REF!,#REF!,#REF!,#REF!,#REF!,#REF!,#REF!,#REF!,#REF!,#REF!,#REF!</definedName>
    <definedName name="__APW_RESTORE_DATA345__" hidden="1">#REF!,#REF!,#REF!,#REF!,#REF!,#REF!,#REF!,#REF!,#REF!,#REF!,#REF!,#REF!,#REF!,#REF!</definedName>
    <definedName name="__APW_RESTORE_DATA346__" hidden="1">#REF!,#REF!,#REF!,#REF!,#REF!,#REF!,#REF!,#REF!,#REF!,#REF!,#REF!,#REF!,#REF!,#REF!</definedName>
    <definedName name="__APW_RESTORE_DATA347__" hidden="1">#REF!,#REF!,#REF!,#REF!,#REF!,#REF!,#REF!,#REF!,#REF!,#REF!,#REF!,#REF!,#REF!,#REF!</definedName>
    <definedName name="__APW_RESTORE_DATA348__" hidden="1">#REF!,#REF!,#REF!,#REF!,#REF!,#REF!,#REF!,#REF!,#REF!,#REF!,#REF!,#REF!,#REF!,#REF!</definedName>
    <definedName name="__APW_RESTORE_DATA349__" hidden="1">#REF!,#REF!,#REF!,#REF!,#REF!,#REF!,#REF!,#REF!,#REF!,#REF!,#REF!,#REF!,#REF!,#REF!</definedName>
    <definedName name="__APW_RESTORE_DATA35__" hidden="1">#REF!,#REF!,#REF!,#REF!,#REF!,#REF!,#REF!,#REF!,#REF!,#REF!,#REF!,#REF!,#REF!,#REF!,#REF!</definedName>
    <definedName name="__APW_RESTORE_DATA350__" hidden="1">#REF!,#REF!,#REF!,#REF!,#REF!,#REF!,#REF!,#REF!,#REF!,#REF!,#REF!,#REF!,#REF!,#REF!</definedName>
    <definedName name="__APW_RESTORE_DATA351__" hidden="1">#REF!,#REF!,#REF!,#REF!,#REF!,#REF!,#REF!,#REF!,#REF!,#REF!,#REF!,#REF!,#REF!,#REF!</definedName>
    <definedName name="__APW_RESTORE_DATA352__" hidden="1">#REF!,#REF!,#REF!,#REF!,#REF!,#REF!,#REF!,#REF!,#REF!,#REF!,#REF!,#REF!,#REF!,#REF!</definedName>
    <definedName name="__APW_RESTORE_DATA353__" hidden="1">#REF!,#REF!,#REF!,#REF!,#REF!,#REF!,#REF!,#REF!,#REF!,#REF!,#REF!,#REF!,#REF!,#REF!</definedName>
    <definedName name="__APW_RESTORE_DATA354__" hidden="1">#REF!,#REF!,#REF!,#REF!,#REF!,#REF!,#REF!,#REF!,#REF!,#REF!,#REF!,#REF!,#REF!,#REF!</definedName>
    <definedName name="__APW_RESTORE_DATA355__" hidden="1">#REF!,#REF!,#REF!,#REF!,#REF!,#REF!,#REF!,#REF!,#REF!,#REF!,#REF!,#REF!,#REF!,#REF!</definedName>
    <definedName name="__APW_RESTORE_DATA356__" hidden="1">#REF!,#REF!,#REF!,#REF!,#REF!,#REF!,#REF!,#REF!,#REF!,#REF!,#REF!,#REF!,#REF!,#REF!</definedName>
    <definedName name="__APW_RESTORE_DATA357__" hidden="1">#REF!,#REF!,#REF!,#REF!,#REF!,#REF!,#REF!,#REF!,#REF!,#REF!,#REF!,#REF!,#REF!,#REF!</definedName>
    <definedName name="__APW_RESTORE_DATA358__" hidden="1">#REF!,#REF!,#REF!,#REF!,#REF!,#REF!,#REF!,#REF!,#REF!,#REF!,#REF!,#REF!,#REF!,#REF!</definedName>
    <definedName name="__APW_RESTORE_DATA359__" hidden="1">#REF!,#REF!,#REF!,#REF!,#REF!,#REF!,#REF!,#REF!,#REF!,#REF!,#REF!,#REF!,#REF!,#REF!</definedName>
    <definedName name="__APW_RESTORE_DATA36__" hidden="1">#REF!,#REF!,#REF!,#REF!,#REF!,#REF!,#REF!,#REF!,#REF!,#REF!,#REF!,#REF!,#REF!,#REF!,#REF!</definedName>
    <definedName name="__APW_RESTORE_DATA360__" hidden="1">#REF!,#REF!,#REF!,#REF!,#REF!,#REF!,#REF!,#REF!,#REF!,#REF!,#REF!,#REF!,#REF!,#REF!</definedName>
    <definedName name="__APW_RESTORE_DATA361__" hidden="1">#REF!,#REF!,#REF!,#REF!,#REF!,#REF!,#REF!,#REF!,#REF!,#REF!,#REF!,#REF!,#REF!,#REF!</definedName>
    <definedName name="__APW_RESTORE_DATA362__" hidden="1">#REF!,#REF!,#REF!,#REF!,#REF!,#REF!,#REF!,#REF!,#REF!,#REF!,#REF!,#REF!,#REF!,#REF!</definedName>
    <definedName name="__APW_RESTORE_DATA363__" hidden="1">#REF!,#REF!,#REF!,#REF!,#REF!,#REF!,#REF!,#REF!,#REF!,#REF!,#REF!,#REF!,#REF!,#REF!</definedName>
    <definedName name="__APW_RESTORE_DATA364__" hidden="1">#REF!,#REF!,#REF!,#REF!,#REF!,#REF!,#REF!,#REF!,#REF!,#REF!,#REF!,#REF!,#REF!,#REF!</definedName>
    <definedName name="__APW_RESTORE_DATA365__" hidden="1">#REF!,#REF!,#REF!,#REF!,#REF!,#REF!,#REF!,#REF!,#REF!,#REF!,#REF!,#REF!,#REF!,#REF!</definedName>
    <definedName name="__APW_RESTORE_DATA366__" hidden="1">#REF!,#REF!,#REF!,#REF!,#REF!,#REF!,#REF!,#REF!,#REF!,#REF!,#REF!,#REF!,#REF!,#REF!</definedName>
    <definedName name="__APW_RESTORE_DATA367__" hidden="1">#REF!,#REF!,#REF!,#REF!,#REF!,#REF!,#REF!,#REF!,#REF!,#REF!,#REF!,#REF!,#REF!,#REF!</definedName>
    <definedName name="__APW_RESTORE_DATA368__" hidden="1">#REF!,#REF!,#REF!,#REF!,#REF!,#REF!,#REF!,#REF!,#REF!,#REF!,#REF!,#REF!,#REF!,#REF!</definedName>
    <definedName name="__APW_RESTORE_DATA369__" hidden="1">#REF!,#REF!,#REF!,#REF!,#REF!,#REF!,#REF!,#REF!,#REF!,#REF!,#REF!,#REF!,#REF!,#REF!</definedName>
    <definedName name="__APW_RESTORE_DATA37__" hidden="1">#REF!,#REF!,#REF!,#REF!,#REF!,#REF!,#REF!,#REF!,#REF!,#REF!,#REF!,#REF!,#REF!,#REF!,#REF!</definedName>
    <definedName name="__APW_RESTORE_DATA370__" hidden="1">#REF!,#REF!,#REF!,#REF!,#REF!,#REF!,#REF!,#REF!,#REF!,#REF!,#REF!,#REF!,#REF!,#REF!</definedName>
    <definedName name="__APW_RESTORE_DATA371__" hidden="1">#REF!,#REF!,#REF!,#REF!,#REF!,#REF!,#REF!,#REF!,#REF!,#REF!,#REF!,#REF!,#REF!,#REF!</definedName>
    <definedName name="__APW_RESTORE_DATA372__" hidden="1">#REF!,#REF!,#REF!,#REF!,#REF!,#REF!,#REF!,#REF!,#REF!,#REF!,#REF!,#REF!,#REF!,#REF!</definedName>
    <definedName name="__APW_RESTORE_DATA373__" hidden="1">#REF!,#REF!,#REF!,#REF!,#REF!,#REF!,#REF!,#REF!,#REF!,#REF!,#REF!,#REF!,#REF!,#REF!</definedName>
    <definedName name="__APW_RESTORE_DATA374__" hidden="1">#REF!,#REF!,#REF!,#REF!,#REF!,#REF!,#REF!,#REF!,#REF!,#REF!,#REF!,#REF!,#REF!,#REF!</definedName>
    <definedName name="__APW_RESTORE_DATA375__" hidden="1">#REF!,#REF!,#REF!,#REF!,#REF!,#REF!,#REF!,#REF!,#REF!,#REF!,#REF!,#REF!,#REF!,#REF!</definedName>
    <definedName name="__APW_RESTORE_DATA376__" hidden="1">#REF!,#REF!,#REF!,#REF!,#REF!,#REF!,#REF!,#REF!,#REF!,#REF!,#REF!,#REF!,#REF!,#REF!</definedName>
    <definedName name="__APW_RESTORE_DATA377__" hidden="1">#REF!,#REF!,#REF!,#REF!,#REF!,#REF!,#REF!,#REF!,#REF!,#REF!,#REF!,#REF!,#REF!,#REF!</definedName>
    <definedName name="__APW_RESTORE_DATA378__" hidden="1">#REF!,#REF!,#REF!,#REF!,#REF!,#REF!,#REF!,#REF!,#REF!,#REF!,#REF!,#REF!,#REF!,#REF!</definedName>
    <definedName name="__APW_RESTORE_DATA379__" hidden="1">#REF!,#REF!,#REF!,#REF!,#REF!,#REF!,#REF!,#REF!,#REF!,#REF!,#REF!,#REF!,#REF!,#REF!</definedName>
    <definedName name="__APW_RESTORE_DATA38__" hidden="1">#REF!,#REF!,#REF!,#REF!,#REF!,#REF!,#REF!,#REF!,#REF!,#REF!,#REF!,#REF!,#REF!,#REF!,#REF!</definedName>
    <definedName name="__APW_RESTORE_DATA380__" hidden="1">#REF!,#REF!,#REF!,#REF!,#REF!,#REF!,#REF!,#REF!,#REF!,#REF!,#REF!,#REF!,#REF!,#REF!</definedName>
    <definedName name="__APW_RESTORE_DATA381__" hidden="1">#REF!,#REF!,#REF!,#REF!,#REF!,#REF!,#REF!,#REF!,#REF!,#REF!,#REF!,#REF!,#REF!,#REF!</definedName>
    <definedName name="__APW_RESTORE_DATA382__" hidden="1">#REF!,#REF!,#REF!,#REF!,#REF!,#REF!,#REF!,#REF!,#REF!,#REF!,#REF!,#REF!,#REF!,#REF!</definedName>
    <definedName name="__APW_RESTORE_DATA383__" hidden="1">#REF!,#REF!,#REF!,#REF!,#REF!,#REF!,#REF!,#REF!,#REF!,#REF!,#REF!,#REF!,#REF!,#REF!</definedName>
    <definedName name="__APW_RESTORE_DATA384__" hidden="1">#REF!,#REF!,#REF!,#REF!,#REF!,#REF!,#REF!,#REF!,#REF!,#REF!,#REF!,#REF!,#REF!,#REF!</definedName>
    <definedName name="__APW_RESTORE_DATA385__" hidden="1">#REF!,#REF!,#REF!,#REF!,#REF!,#REF!,#REF!,#REF!,#REF!,#REF!,#REF!,#REF!,#REF!,#REF!</definedName>
    <definedName name="__APW_RESTORE_DATA386__" hidden="1">#REF!,#REF!,#REF!,#REF!,#REF!,#REF!,#REF!,#REF!,#REF!,#REF!,#REF!,#REF!,#REF!,#REF!</definedName>
    <definedName name="__APW_RESTORE_DATA387__" hidden="1">#REF!,#REF!,#REF!,#REF!,#REF!,#REF!,#REF!,#REF!,#REF!,#REF!,#REF!,#REF!,#REF!,#REF!</definedName>
    <definedName name="__APW_RESTORE_DATA388__" hidden="1">#REF!,#REF!,#REF!,#REF!,#REF!,#REF!,#REF!,#REF!,#REF!,#REF!,#REF!,#REF!,#REF!,#REF!</definedName>
    <definedName name="__APW_RESTORE_DATA389__" hidden="1">#REF!,#REF!,#REF!,#REF!,#REF!,#REF!,#REF!,#REF!,#REF!,#REF!,#REF!,#REF!,#REF!,#REF!</definedName>
    <definedName name="__APW_RESTORE_DATA39__" hidden="1">#REF!,#REF!,#REF!,#REF!,#REF!,#REF!,#REF!,#REF!,#REF!,#REF!,#REF!,#REF!,#REF!,#REF!,#REF!</definedName>
    <definedName name="__APW_RESTORE_DATA390__" hidden="1">#REF!,#REF!,#REF!,#REF!,#REF!,#REF!,#REF!,#REF!,#REF!,#REF!,#REF!,#REF!,#REF!,#REF!</definedName>
    <definedName name="__APW_RESTORE_DATA391__" hidden="1">#REF!,#REF!,#REF!,#REF!,#REF!,#REF!,#REF!,#REF!,#REF!,#REF!,#REF!,#REF!,#REF!,#REF!</definedName>
    <definedName name="__APW_RESTORE_DATA392__" hidden="1">#REF!,#REF!,#REF!,#REF!,#REF!,#REF!,#REF!,#REF!,#REF!,#REF!,#REF!,#REF!,#REF!,#REF!</definedName>
    <definedName name="__APW_RESTORE_DATA393__" hidden="1">#REF!,#REF!,#REF!,#REF!,#REF!,#REF!,#REF!,#REF!,#REF!,#REF!,#REF!,#REF!,#REF!,#REF!</definedName>
    <definedName name="__APW_RESTORE_DATA394__" hidden="1">#REF!,#REF!,#REF!,#REF!,#REF!,#REF!,#REF!,#REF!,#REF!,#REF!,#REF!,#REF!,#REF!,#REF!</definedName>
    <definedName name="__APW_RESTORE_DATA395__" hidden="1">#REF!,#REF!,#REF!,#REF!,#REF!,#REF!,#REF!,#REF!,#REF!,#REF!,#REF!,#REF!,#REF!,#REF!</definedName>
    <definedName name="__APW_RESTORE_DATA396__" hidden="1">#REF!,#REF!,#REF!,#REF!,#REF!,#REF!,#REF!,#REF!,#REF!,#REF!,#REF!,#REF!,#REF!,#REF!</definedName>
    <definedName name="__APW_RESTORE_DATA397__" hidden="1">#REF!,#REF!,#REF!,#REF!,#REF!,#REF!,#REF!,#REF!,#REF!,#REF!,#REF!,#REF!,#REF!,#REF!</definedName>
    <definedName name="__APW_RESTORE_DATA398__" hidden="1">#REF!,#REF!,#REF!,#REF!,#REF!,#REF!,#REF!,#REF!,#REF!,#REF!,#REF!,#REF!,#REF!,#REF!</definedName>
    <definedName name="__APW_RESTORE_DATA399__" hidden="1">#REF!,#REF!,#REF!,#REF!,#REF!,#REF!,#REF!,#REF!,#REF!,#REF!,#REF!,#REF!,#REF!,#REF!</definedName>
    <definedName name="__APW_RESTORE_DATA4__" hidden="1">#REF!,#REF!,#REF!,#REF!,#REF!,#REF!,#REF!,#REF!,#REF!,#REF!,#REF!,#REF!,#REF!,#REF!,#REF!,#REF!</definedName>
    <definedName name="__APW_RESTORE_DATA40__" hidden="1">#REF!,#REF!,#REF!,#REF!,#REF!,#REF!,#REF!,#REF!,#REF!,#REF!,#REF!,#REF!,#REF!,#REF!,#REF!</definedName>
    <definedName name="__APW_RESTORE_DATA400__" hidden="1">#REF!,#REF!,#REF!,#REF!,#REF!,#REF!,#REF!,#REF!,#REF!,#REF!,#REF!,#REF!,#REF!,#REF!</definedName>
    <definedName name="__APW_RESTORE_DATA401__" hidden="1">#REF!,#REF!,#REF!,#REF!,#REF!,#REF!,#REF!,#REF!,#REF!,#REF!,#REF!,#REF!,#REF!,#REF!</definedName>
    <definedName name="__APW_RESTORE_DATA402__" hidden="1">#REF!,#REF!,#REF!,#REF!,#REF!,#REF!,#REF!,#REF!,#REF!,#REF!,#REF!,#REF!,#REF!,#REF!</definedName>
    <definedName name="__APW_RESTORE_DATA403__" hidden="1">#REF!,#REF!,#REF!,#REF!,#REF!,#REF!,#REF!,#REF!,#REF!,#REF!,#REF!,#REF!,#REF!,#REF!</definedName>
    <definedName name="__APW_RESTORE_DATA404__" hidden="1">#REF!,#REF!,#REF!,#REF!,#REF!,#REF!,#REF!,#REF!,#REF!,#REF!,#REF!,#REF!,#REF!,#REF!</definedName>
    <definedName name="__APW_RESTORE_DATA405__" hidden="1">#REF!,#REF!,#REF!,#REF!,#REF!,#REF!,#REF!,#REF!,#REF!,#REF!,#REF!,#REF!,#REF!,#REF!</definedName>
    <definedName name="__APW_RESTORE_DATA406__" hidden="1">#REF!,#REF!,#REF!,#REF!,#REF!,#REF!,#REF!,#REF!,#REF!,#REF!,#REF!,#REF!,#REF!,#REF!</definedName>
    <definedName name="__APW_RESTORE_DATA407__" hidden="1">#REF!,#REF!,#REF!,#REF!,#REF!,#REF!,#REF!,#REF!,#REF!,#REF!,#REF!,#REF!</definedName>
    <definedName name="__APW_RESTORE_DATA408__" hidden="1">#REF!,#REF!,#REF!,#REF!,#REF!,#REF!,#REF!,#REF!,#REF!,#REF!,#REF!,#REF!,#REF!,#REF!,#REF!,#REF!,#REF!</definedName>
    <definedName name="__APW_RESTORE_DATA409__" hidden="1">#REF!,#REF!,#REF!,#REF!,#REF!,#REF!,#REF!,#REF!,#REF!,#REF!,#REF!,#REF!,#REF!,#REF!,#REF!,#REF!</definedName>
    <definedName name="__APW_RESTORE_DATA41__" hidden="1">#REF!,#REF!,#REF!,#REF!,#REF!,#REF!,#REF!,#REF!,#REF!,#REF!,#REF!,#REF!,#REF!,#REF!,#REF!</definedName>
    <definedName name="__APW_RESTORE_DATA410__" hidden="1">#REF!,#REF!,#REF!,#REF!,#REF!,#REF!,#REF!,#REF!,#REF!,#REF!,#REF!,#REF!,#REF!,#REF!,#REF!,#REF!</definedName>
    <definedName name="__APW_RESTORE_DATA411__" hidden="1">#REF!,#REF!,#REF!,#REF!,#REF!,#REF!,#REF!,#REF!,#REF!,#REF!,#REF!,#REF!,#REF!,#REF!,#REF!,#REF!</definedName>
    <definedName name="__APW_RESTORE_DATA412__" hidden="1">#REF!,#REF!,#REF!,#REF!,#REF!,#REF!,#REF!,#REF!,#REF!,#REF!,#REF!,#REF!,#REF!,#REF!,#REF!,#REF!</definedName>
    <definedName name="__APW_RESTORE_DATA413__" hidden="1">#REF!,#REF!,#REF!,#REF!,#REF!,#REF!,#REF!,#REF!,#REF!,#REF!,#REF!,#REF!,#REF!,#REF!,#REF!,#REF!</definedName>
    <definedName name="__APW_RESTORE_DATA414__" hidden="1">#REF!,#REF!,#REF!,#REF!,#REF!,#REF!,#REF!,#REF!,#REF!,#REF!,#REF!,#REF!,#REF!,#REF!,#REF!</definedName>
    <definedName name="__APW_RESTORE_DATA415__" hidden="1">#REF!,#REF!,#REF!,#REF!,#REF!,#REF!,#REF!,#REF!,#REF!,#REF!,#REF!,#REF!,#REF!,#REF!,#REF!</definedName>
    <definedName name="__APW_RESTORE_DATA416__" hidden="1">#REF!,#REF!,#REF!,#REF!,#REF!,#REF!,#REF!,#REF!,#REF!,#REF!,#REF!,#REF!,#REF!,#REF!,#REF!</definedName>
    <definedName name="__APW_RESTORE_DATA417__" hidden="1">#REF!,#REF!,#REF!,#REF!,#REF!,#REF!,#REF!,#REF!,#REF!,#REF!,#REF!,#REF!,#REF!,#REF!,#REF!</definedName>
    <definedName name="__APW_RESTORE_DATA418__" hidden="1">#REF!,#REF!,#REF!,#REF!,#REF!,#REF!,#REF!,#REF!,#REF!,#REF!,#REF!,#REF!,#REF!,#REF!,#REF!</definedName>
    <definedName name="__APW_RESTORE_DATA419__" hidden="1">#REF!,#REF!,#REF!,#REF!,#REF!,#REF!,#REF!,#REF!,#REF!,#REF!,#REF!,#REF!,#REF!,#REF!,#REF!</definedName>
    <definedName name="__APW_RESTORE_DATA42__" hidden="1">#REF!,#REF!,#REF!,#REF!,#REF!,#REF!,#REF!,#REF!,#REF!,#REF!,#REF!,#REF!,#REF!,#REF!,#REF!</definedName>
    <definedName name="__APW_RESTORE_DATA420__" hidden="1">#REF!,#REF!,#REF!,#REF!,#REF!,#REF!,#REF!,#REF!,#REF!,#REF!,#REF!,#REF!,#REF!,#REF!,#REF!</definedName>
    <definedName name="__APW_RESTORE_DATA421__" hidden="1">#REF!,#REF!,#REF!,#REF!,#REF!,#REF!,#REF!,#REF!,#REF!,#REF!,#REF!,#REF!,#REF!,#REF!,#REF!</definedName>
    <definedName name="__APW_RESTORE_DATA422__" hidden="1">#REF!,#REF!,#REF!,#REF!,#REF!,#REF!,#REF!,#REF!,#REF!,#REF!,#REF!,#REF!,#REF!,#REF!,#REF!</definedName>
    <definedName name="__APW_RESTORE_DATA423__" hidden="1">#REF!,#REF!,#REF!,#REF!,#REF!,#REF!,#REF!,#REF!,#REF!,#REF!,#REF!,#REF!,#REF!,#REF!,#REF!</definedName>
    <definedName name="__APW_RESTORE_DATA424__" hidden="1">#REF!,#REF!,#REF!,#REF!,#REF!,#REF!,#REF!,#REF!,#REF!,#REF!,#REF!,#REF!,#REF!,#REF!,#REF!</definedName>
    <definedName name="__APW_RESTORE_DATA425__" hidden="1">#REF!,#REF!,#REF!,#REF!,#REF!,#REF!,#REF!,#REF!,#REF!,#REF!,#REF!,#REF!,#REF!,#REF!,#REF!</definedName>
    <definedName name="__APW_RESTORE_DATA426__" hidden="1">#REF!,#REF!,#REF!,#REF!,#REF!,#REF!,#REF!,#REF!,#REF!,#REF!,#REF!,#REF!,#REF!,#REF!,#REF!</definedName>
    <definedName name="__APW_RESTORE_DATA427__" hidden="1">#REF!,#REF!,#REF!,#REF!,#REF!,#REF!,#REF!,#REF!,#REF!,#REF!,#REF!,#REF!,#REF!,#REF!,#REF!</definedName>
    <definedName name="__APW_RESTORE_DATA428__" hidden="1">#REF!,#REF!,#REF!,#REF!,#REF!,#REF!,#REF!,#REF!,#REF!,#REF!,#REF!,#REF!,#REF!,#REF!,#REF!</definedName>
    <definedName name="__APW_RESTORE_DATA429__" hidden="1">#REF!,#REF!,#REF!,#REF!,#REF!,#REF!,#REF!,#REF!,#REF!,#REF!,#REF!,#REF!,#REF!,#REF!,#REF!</definedName>
    <definedName name="__APW_RESTORE_DATA43__" hidden="1">#REF!,#REF!,#REF!,#REF!,#REF!,#REF!,#REF!,#REF!,#REF!,#REF!,#REF!,#REF!,#REF!,#REF!,#REF!</definedName>
    <definedName name="__APW_RESTORE_DATA430__" hidden="1">#REF!,#REF!,#REF!,#REF!,#REF!,#REF!,#REF!,#REF!,#REF!,#REF!,#REF!,#REF!,#REF!,#REF!,#REF!</definedName>
    <definedName name="__APW_RESTORE_DATA431__" hidden="1">#REF!,#REF!,#REF!,#REF!,#REF!,#REF!,#REF!,#REF!,#REF!,#REF!,#REF!,#REF!,#REF!,#REF!,#REF!</definedName>
    <definedName name="__APW_RESTORE_DATA432__" hidden="1">#REF!,#REF!,#REF!,#REF!,#REF!,#REF!,#REF!,#REF!,#REF!,#REF!,#REF!,#REF!,#REF!,#REF!,#REF!</definedName>
    <definedName name="__APW_RESTORE_DATA433__" hidden="1">#REF!,#REF!,#REF!,#REF!,#REF!,#REF!,#REF!,#REF!,#REF!,#REF!,#REF!,#REF!,#REF!,#REF!,#REF!</definedName>
    <definedName name="__APW_RESTORE_DATA434__" hidden="1">#REF!,#REF!,#REF!,#REF!,#REF!,#REF!,#REF!,#REF!,#REF!,#REF!,#REF!,#REF!,#REF!,#REF!,#REF!</definedName>
    <definedName name="__APW_RESTORE_DATA435__" hidden="1">#REF!,#REF!,#REF!,#REF!,#REF!,#REF!,#REF!,#REF!,#REF!,#REF!,#REF!,#REF!,#REF!,#REF!,#REF!</definedName>
    <definedName name="__APW_RESTORE_DATA436__" hidden="1">#REF!,#REF!,#REF!,#REF!,#REF!,#REF!,#REF!,#REF!,#REF!,#REF!,#REF!,#REF!,#REF!,#REF!,#REF!</definedName>
    <definedName name="__APW_RESTORE_DATA437__" hidden="1">#REF!,#REF!,#REF!,#REF!,#REF!,#REF!,#REF!,#REF!,#REF!,#REF!,#REF!,#REF!,#REF!,#REF!,#REF!</definedName>
    <definedName name="__APW_RESTORE_DATA438__" hidden="1">#REF!,#REF!,#REF!,#REF!,#REF!,#REF!,#REF!,#REF!,#REF!,#REF!,#REF!,#REF!,#REF!,#REF!,#REF!</definedName>
    <definedName name="__APW_RESTORE_DATA439__" hidden="1">#REF!,#REF!,#REF!,#REF!,#REF!,#REF!,#REF!,#REF!,#REF!,#REF!,#REF!,#REF!,#REF!,#REF!,#REF!</definedName>
    <definedName name="__APW_RESTORE_DATA44__" hidden="1">#REF!,#REF!,#REF!,#REF!,#REF!,#REF!,#REF!,#REF!,#REF!,#REF!,#REF!,#REF!,#REF!,#REF!,#REF!</definedName>
    <definedName name="__APW_RESTORE_DATA440__" hidden="1">#REF!,#REF!,#REF!,#REF!,#REF!,#REF!,#REF!,#REF!,#REF!,#REF!,#REF!,#REF!,#REF!,#REF!,#REF!</definedName>
    <definedName name="__APW_RESTORE_DATA441__" hidden="1">#REF!,#REF!,#REF!,#REF!,#REF!,#REF!,#REF!,#REF!,#REF!,#REF!,#REF!,#REF!,#REF!,#REF!,#REF!</definedName>
    <definedName name="__APW_RESTORE_DATA442__" hidden="1">#REF!,#REF!,#REF!,#REF!,#REF!,#REF!,#REF!,#REF!,#REF!,#REF!,#REF!,#REF!,#REF!,#REF!,#REF!</definedName>
    <definedName name="__APW_RESTORE_DATA443__" hidden="1">#REF!,#REF!,#REF!,#REF!,#REF!,#REF!,#REF!,#REF!,#REF!,#REF!,#REF!,#REF!,#REF!,#REF!,#REF!</definedName>
    <definedName name="__APW_RESTORE_DATA444__" hidden="1">#REF!,#REF!,#REF!,#REF!,#REF!,#REF!,#REF!,#REF!,#REF!,#REF!,#REF!,#REF!,#REF!,#REF!,#REF!</definedName>
    <definedName name="__APW_RESTORE_DATA445__" hidden="1">#REF!,#REF!,#REF!,#REF!,#REF!,#REF!,#REF!,#REF!,#REF!,#REF!,#REF!,#REF!,#REF!,#REF!,#REF!</definedName>
    <definedName name="__APW_RESTORE_DATA446__" hidden="1">#REF!,#REF!,#REF!,#REF!,#REF!,#REF!,#REF!,#REF!,#REF!,#REF!,#REF!,#REF!,#REF!,#REF!,#REF!</definedName>
    <definedName name="__APW_RESTORE_DATA447__" hidden="1">#REF!,#REF!,#REF!,#REF!,#REF!,#REF!,#REF!,#REF!,#REF!,#REF!,#REF!,#REF!,#REF!,#REF!,#REF!</definedName>
    <definedName name="__APW_RESTORE_DATA448__" hidden="1">#REF!,#REF!,#REF!,#REF!,#REF!,#REF!,#REF!,#REF!,#REF!,#REF!,#REF!,#REF!,#REF!,#REF!,#REF!</definedName>
    <definedName name="__APW_RESTORE_DATA449__" hidden="1">#REF!,#REF!,#REF!,#REF!,#REF!,#REF!,#REF!,#REF!,#REF!,#REF!,#REF!,#REF!,#REF!,#REF!,#REF!</definedName>
    <definedName name="__APW_RESTORE_DATA45__" hidden="1">#REF!,#REF!,#REF!,#REF!,#REF!,#REF!,#REF!,#REF!,#REF!,#REF!,#REF!,#REF!,#REF!,#REF!,#REF!</definedName>
    <definedName name="__APW_RESTORE_DATA450__" hidden="1">#REF!,#REF!,#REF!,#REF!,#REF!,#REF!,#REF!,#REF!,#REF!,#REF!,#REF!,#REF!,#REF!,#REF!,#REF!</definedName>
    <definedName name="__APW_RESTORE_DATA451__" hidden="1">#REF!,#REF!,#REF!,#REF!,#REF!,#REF!,#REF!,#REF!,#REF!,#REF!,#REF!,#REF!,#REF!,#REF!,#REF!</definedName>
    <definedName name="__APW_RESTORE_DATA452__" hidden="1">#REF!,#REF!,#REF!,#REF!,#REF!,#REF!,#REF!,#REF!,#REF!,#REF!,#REF!,#REF!,#REF!,#REF!,#REF!</definedName>
    <definedName name="__APW_RESTORE_DATA453__" hidden="1">#REF!,#REF!,#REF!,#REF!,#REF!,#REF!,#REF!,#REF!,#REF!,#REF!,#REF!,#REF!,#REF!,#REF!,#REF!</definedName>
    <definedName name="__APW_RESTORE_DATA454__" hidden="1">#REF!,#REF!,#REF!,#REF!,#REF!,#REF!,#REF!,#REF!,#REF!,#REF!,#REF!,#REF!,#REF!,#REF!,#REF!</definedName>
    <definedName name="__APW_RESTORE_DATA455__" hidden="1">#REF!,#REF!,#REF!,#REF!,#REF!,#REF!,#REF!,#REF!,#REF!,#REF!,#REF!,#REF!,#REF!,#REF!,#REF!</definedName>
    <definedName name="__APW_RESTORE_DATA456__" hidden="1">#REF!,#REF!,#REF!,#REF!,#REF!,#REF!,#REF!,#REF!,#REF!,#REF!,#REF!,#REF!,#REF!,#REF!,#REF!</definedName>
    <definedName name="__APW_RESTORE_DATA457__" hidden="1">#REF!,#REF!,#REF!,#REF!,#REF!,#REF!,#REF!,#REF!,#REF!,#REF!,#REF!,#REF!,#REF!,#REF!,#REF!</definedName>
    <definedName name="__APW_RESTORE_DATA458__" hidden="1">#REF!,#REF!,#REF!,#REF!,#REF!,#REF!,#REF!,#REF!,#REF!,#REF!,#REF!,#REF!,#REF!,#REF!,#REF!</definedName>
    <definedName name="__APW_RESTORE_DATA459__" hidden="1">#REF!,#REF!,#REF!,#REF!,#REF!,#REF!,#REF!,#REF!,#REF!,#REF!,#REF!,#REF!,#REF!,#REF!,#REF!</definedName>
    <definedName name="__APW_RESTORE_DATA46__" hidden="1">#REF!,#REF!,#REF!,#REF!,#REF!,#REF!,#REF!,#REF!,#REF!,#REF!,#REF!,#REF!,#REF!,#REF!,#REF!</definedName>
    <definedName name="__APW_RESTORE_DATA460__" hidden="1">#REF!,#REF!,#REF!,#REF!,#REF!,#REF!,#REF!,#REF!,#REF!,#REF!,#REF!,#REF!,#REF!,#REF!,#REF!</definedName>
    <definedName name="__APW_RESTORE_DATA461__" hidden="1">#REF!,#REF!,#REF!,#REF!,#REF!,#REF!,#REF!,#REF!,#REF!,#REF!,#REF!,#REF!,#REF!,#REF!,#REF!</definedName>
    <definedName name="__APW_RESTORE_DATA462__" hidden="1">#REF!,#REF!,#REF!,#REF!,#REF!,#REF!,#REF!,#REF!,#REF!,#REF!,#REF!,#REF!,#REF!,#REF!,#REF!</definedName>
    <definedName name="__APW_RESTORE_DATA463__" hidden="1">#REF!,#REF!,#REF!,#REF!,#REF!,#REF!,#REF!,#REF!,#REF!,#REF!,#REF!,#REF!,#REF!,#REF!,#REF!</definedName>
    <definedName name="__APW_RESTORE_DATA464__" hidden="1">#REF!,#REF!,#REF!,#REF!,#REF!,#REF!,#REF!,#REF!,#REF!,#REF!,#REF!,#REF!,#REF!,#REF!,#REF!</definedName>
    <definedName name="__APW_RESTORE_DATA465__" hidden="1">#REF!,#REF!,#REF!,#REF!,#REF!,#REF!,#REF!,#REF!,#REF!,#REF!,#REF!,#REF!,#REF!,#REF!,#REF!</definedName>
    <definedName name="__APW_RESTORE_DATA466__" hidden="1">#REF!,#REF!,#REF!,#REF!,#REF!,#REF!,#REF!,#REF!,#REF!,#REF!,#REF!,#REF!,#REF!,#REF!,#REF!</definedName>
    <definedName name="__APW_RESTORE_DATA467__" hidden="1">#REF!,#REF!,#REF!,#REF!,#REF!,#REF!,#REF!,#REF!,#REF!,#REF!,#REF!,#REF!,#REF!,#REF!,#REF!</definedName>
    <definedName name="__APW_RESTORE_DATA468__" hidden="1">#REF!,#REF!,#REF!,#REF!,#REF!,#REF!,#REF!,#REF!,#REF!,#REF!,#REF!,#REF!,#REF!,#REF!,#REF!</definedName>
    <definedName name="__APW_RESTORE_DATA469__" hidden="1">#REF!,#REF!,#REF!,#REF!,#REF!,#REF!,#REF!,#REF!,#REF!,#REF!,#REF!,#REF!,#REF!,#REF!,#REF!</definedName>
    <definedName name="__APW_RESTORE_DATA47__" hidden="1">#REF!,#REF!,#REF!,#REF!,#REF!,#REF!,#REF!,#REF!,#REF!,#REF!,#REF!,#REF!,#REF!,#REF!,#REF!</definedName>
    <definedName name="__APW_RESTORE_DATA470__" hidden="1">#REF!,#REF!,#REF!,#REF!,#REF!,#REF!,#REF!,#REF!,#REF!,#REF!,#REF!,#REF!,#REF!,#REF!,#REF!</definedName>
    <definedName name="__APW_RESTORE_DATA471__" hidden="1">#REF!,#REF!,#REF!,#REF!,#REF!,#REF!,#REF!,#REF!,#REF!,#REF!,#REF!,#REF!,#REF!,#REF!,#REF!</definedName>
    <definedName name="__APW_RESTORE_DATA472__" hidden="1">#REF!,#REF!,#REF!,#REF!,#REF!,#REF!,#REF!,#REF!,#REF!,#REF!,#REF!,#REF!,#REF!,#REF!,#REF!</definedName>
    <definedName name="__APW_RESTORE_DATA473__" hidden="1">#REF!,#REF!,#REF!,#REF!,#REF!,#REF!,#REF!,#REF!,#REF!,#REF!,#REF!,#REF!,#REF!,#REF!,#REF!</definedName>
    <definedName name="__APW_RESTORE_DATA474__" hidden="1">#REF!,#REF!,#REF!,#REF!,#REF!,#REF!,#REF!,#REF!,#REF!,#REF!,#REF!,#REF!,#REF!,#REF!</definedName>
    <definedName name="__APW_RESTORE_DATA475__" hidden="1">#REF!,#REF!,#REF!,#REF!,#REF!,#REF!,#REF!,#REF!,#REF!,#REF!,#REF!,#REF!,#REF!,#REF!</definedName>
    <definedName name="__APW_RESTORE_DATA476__" hidden="1">#REF!,#REF!,#REF!,#REF!,#REF!,#REF!,#REF!,#REF!,#REF!,#REF!,#REF!,#REF!,#REF!,#REF!</definedName>
    <definedName name="__APW_RESTORE_DATA477__" hidden="1">#REF!,#REF!,#REF!,#REF!,#REF!,#REF!,#REF!,#REF!,#REF!,#REF!,#REF!,#REF!,#REF!,#REF!</definedName>
    <definedName name="__APW_RESTORE_DATA478__" hidden="1">#REF!,#REF!,#REF!,#REF!,#REF!,#REF!,#REF!,#REF!,#REF!,#REF!,#REF!,#REF!,#REF!,#REF!</definedName>
    <definedName name="__APW_RESTORE_DATA479__" hidden="1">#REF!,#REF!,#REF!,#REF!,#REF!,#REF!,#REF!,#REF!,#REF!,#REF!,#REF!,#REF!,#REF!,#REF!</definedName>
    <definedName name="__APW_RESTORE_DATA48__" hidden="1">#REF!,#REF!,#REF!,#REF!,#REF!,#REF!,#REF!,#REF!,#REF!,#REF!,#REF!,#REF!,#REF!,#REF!,#REF!</definedName>
    <definedName name="__APW_RESTORE_DATA480__" hidden="1">#REF!,#REF!,#REF!,#REF!,#REF!,#REF!,#REF!,#REF!,#REF!,#REF!,#REF!,#REF!,#REF!,#REF!</definedName>
    <definedName name="__APW_RESTORE_DATA481__" hidden="1">#REF!,#REF!,#REF!,#REF!,#REF!,#REF!,#REF!,#REF!,#REF!,#REF!,#REF!,#REF!,#REF!,#REF!</definedName>
    <definedName name="__APW_RESTORE_DATA482__" hidden="1">#REF!,#REF!,#REF!,#REF!,#REF!,#REF!,#REF!,#REF!,#REF!,#REF!,#REF!,#REF!,#REF!,#REF!</definedName>
    <definedName name="__APW_RESTORE_DATA483__" hidden="1">#REF!,#REF!,#REF!,#REF!,#REF!,#REF!,#REF!,#REF!,#REF!,#REF!,#REF!,#REF!,#REF!,#REF!</definedName>
    <definedName name="__APW_RESTORE_DATA484__" hidden="1">#REF!,#REF!,#REF!,#REF!,#REF!,#REF!,#REF!,#REF!,#REF!,#REF!,#REF!,#REF!,#REF!,#REF!</definedName>
    <definedName name="__APW_RESTORE_DATA485__" hidden="1">#REF!,#REF!,#REF!,#REF!,#REF!,#REF!,#REF!,#REF!,#REF!,#REF!,#REF!,#REF!,#REF!,#REF!</definedName>
    <definedName name="__APW_RESTORE_DATA486__" hidden="1">#REF!,#REF!,#REF!,#REF!,#REF!,#REF!,#REF!,#REF!,#REF!,#REF!,#REF!,#REF!,#REF!,#REF!</definedName>
    <definedName name="__APW_RESTORE_DATA487__" hidden="1">#REF!,#REF!,#REF!,#REF!,#REF!,#REF!,#REF!,#REF!,#REF!,#REF!,#REF!,#REF!,#REF!,#REF!</definedName>
    <definedName name="__APW_RESTORE_DATA488__" hidden="1">#REF!,#REF!,#REF!,#REF!,#REF!,#REF!,#REF!,#REF!,#REF!,#REF!,#REF!,#REF!,#REF!,#REF!</definedName>
    <definedName name="__APW_RESTORE_DATA489__" hidden="1">#REF!,#REF!,#REF!,#REF!,#REF!,#REF!,#REF!,#REF!,#REF!,#REF!,#REF!,#REF!,#REF!,#REF!</definedName>
    <definedName name="__APW_RESTORE_DATA49__" hidden="1">#REF!,#REF!,#REF!,#REF!,#REF!,#REF!,#REF!,#REF!,#REF!,#REF!,#REF!,#REF!,#REF!,#REF!,#REF!</definedName>
    <definedName name="__APW_RESTORE_DATA490__" hidden="1">#REF!,#REF!,#REF!,#REF!,#REF!,#REF!,#REF!,#REF!,#REF!,#REF!,#REF!,#REF!,#REF!,#REF!</definedName>
    <definedName name="__APW_RESTORE_DATA491__" hidden="1">#REF!,#REF!,#REF!,#REF!,#REF!,#REF!,#REF!,#REF!,#REF!,#REF!,#REF!,#REF!,#REF!,#REF!</definedName>
    <definedName name="__APW_RESTORE_DATA492__" hidden="1">#REF!,#REF!,#REF!,#REF!,#REF!,#REF!,#REF!,#REF!,#REF!,#REF!,#REF!,#REF!,#REF!,#REF!</definedName>
    <definedName name="__APW_RESTORE_DATA493__" hidden="1">#REF!,#REF!,#REF!,#REF!,#REF!,#REF!,#REF!,#REF!,#REF!,#REF!,#REF!,#REF!,#REF!,#REF!</definedName>
    <definedName name="__APW_RESTORE_DATA494__" hidden="1">#REF!,#REF!,#REF!,#REF!,#REF!,#REF!,#REF!,#REF!,#REF!,#REF!,#REF!,#REF!,#REF!,#REF!</definedName>
    <definedName name="__APW_RESTORE_DATA495__" hidden="1">#REF!,#REF!,#REF!,#REF!,#REF!,#REF!,#REF!,#REF!,#REF!,#REF!,#REF!,#REF!,#REF!,#REF!</definedName>
    <definedName name="__APW_RESTORE_DATA496__" hidden="1">#REF!,#REF!,#REF!,#REF!,#REF!,#REF!,#REF!,#REF!,#REF!,#REF!,#REF!,#REF!,#REF!,#REF!</definedName>
    <definedName name="__APW_RESTORE_DATA497__" hidden="1">#REF!,#REF!,#REF!,#REF!,#REF!,#REF!,#REF!,#REF!,#REF!,#REF!,#REF!,#REF!,#REF!,#REF!</definedName>
    <definedName name="__APW_RESTORE_DATA498__" hidden="1">#REF!,#REF!,#REF!,#REF!,#REF!,#REF!,#REF!,#REF!,#REF!,#REF!,#REF!,#REF!,#REF!,#REF!</definedName>
    <definedName name="__APW_RESTORE_DATA499__" hidden="1">#REF!,#REF!,#REF!,#REF!,#REF!,#REF!,#REF!,#REF!,#REF!,#REF!,#REF!,#REF!,#REF!,#REF!</definedName>
    <definedName name="__APW_RESTORE_DATA5__" hidden="1">#REF!,#REF!,#REF!,#REF!,#REF!,#REF!,#REF!,#REF!,#REF!,#REF!,#REF!,#REF!,#REF!,#REF!,#REF!,#REF!</definedName>
    <definedName name="__APW_RESTORE_DATA50__" hidden="1">#REF!,#REF!,#REF!,#REF!,#REF!,#REF!,#REF!,#REF!,#REF!,#REF!,#REF!,#REF!,#REF!,#REF!,#REF!</definedName>
    <definedName name="__APW_RESTORE_DATA500__" hidden="1">#REF!,#REF!,#REF!,#REF!,#REF!,#REF!,#REF!,#REF!,#REF!,#REF!,#REF!,#REF!,#REF!,#REF!</definedName>
    <definedName name="__APW_RESTORE_DATA501__" hidden="1">#REF!,#REF!,#REF!,#REF!,#REF!,#REF!,#REF!,#REF!,#REF!,#REF!,#REF!,#REF!,#REF!,#REF!</definedName>
    <definedName name="__APW_RESTORE_DATA502__" hidden="1">#REF!,#REF!,#REF!,#REF!,#REF!,#REF!,#REF!,#REF!,#REF!,#REF!,#REF!,#REF!,#REF!,#REF!</definedName>
    <definedName name="__APW_RESTORE_DATA503__" hidden="1">#REF!,#REF!,#REF!,#REF!,#REF!,#REF!,#REF!,#REF!,#REF!,#REF!,#REF!,#REF!,#REF!,#REF!</definedName>
    <definedName name="__APW_RESTORE_DATA504__" hidden="1">#REF!,#REF!,#REF!,#REF!,#REF!,#REF!,#REF!,#REF!,#REF!,#REF!,#REF!,#REF!,#REF!,#REF!</definedName>
    <definedName name="__APW_RESTORE_DATA505__" hidden="1">#REF!,#REF!,#REF!,#REF!,#REF!,#REF!,#REF!,#REF!,#REF!,#REF!,#REF!,#REF!,#REF!,#REF!</definedName>
    <definedName name="__APW_RESTORE_DATA506__" hidden="1">#REF!,#REF!,#REF!,#REF!,#REF!,#REF!,#REF!,#REF!,#REF!,#REF!,#REF!,#REF!,#REF!,#REF!</definedName>
    <definedName name="__APW_RESTORE_DATA507__" hidden="1">#REF!,#REF!,#REF!,#REF!,#REF!,#REF!,#REF!,#REF!,#REF!,#REF!,#REF!,#REF!,#REF!,#REF!</definedName>
    <definedName name="__APW_RESTORE_DATA508__" hidden="1">#REF!,#REF!,#REF!,#REF!,#REF!,#REF!,#REF!,#REF!,#REF!,#REF!,#REF!,#REF!,#REF!,#REF!</definedName>
    <definedName name="__APW_RESTORE_DATA509__" hidden="1">#REF!,#REF!,#REF!,#REF!,#REF!,#REF!,#REF!,#REF!,#REF!,#REF!,#REF!,#REF!,#REF!,#REF!</definedName>
    <definedName name="__APW_RESTORE_DATA51__" hidden="1">#REF!,#REF!,#REF!,#REF!,#REF!,#REF!,#REF!,#REF!,#REF!,#REF!,#REF!,#REF!,#REF!,#REF!,#REF!</definedName>
    <definedName name="__APW_RESTORE_DATA510__" hidden="1">#REF!,#REF!,#REF!,#REF!,#REF!,#REF!,#REF!,#REF!,#REF!,#REF!,#REF!,#REF!,#REF!,#REF!</definedName>
    <definedName name="__APW_RESTORE_DATA511__" hidden="1">#REF!,#REF!,#REF!,#REF!,#REF!,#REF!,#REF!,#REF!,#REF!,#REF!,#REF!,#REF!,#REF!,#REF!</definedName>
    <definedName name="__APW_RESTORE_DATA512__" hidden="1">#REF!,#REF!,#REF!,#REF!,#REF!,#REF!,#REF!,#REF!,#REF!,#REF!,#REF!,#REF!,#REF!,#REF!</definedName>
    <definedName name="__APW_RESTORE_DATA513__" hidden="1">#REF!,#REF!,#REF!,#REF!,#REF!,#REF!,#REF!,#REF!,#REF!,#REF!,#REF!,#REF!,#REF!,#REF!</definedName>
    <definedName name="__APW_RESTORE_DATA514__" hidden="1">#REF!,#REF!,#REF!,#REF!,#REF!,#REF!,#REF!,#REF!,#REF!,#REF!,#REF!,#REF!,#REF!,#REF!</definedName>
    <definedName name="__APW_RESTORE_DATA515__" hidden="1">#REF!,#REF!,#REF!,#REF!,#REF!,#REF!,#REF!,#REF!,#REF!,#REF!,#REF!,#REF!,#REF!,#REF!</definedName>
    <definedName name="__APW_RESTORE_DATA516__" hidden="1">#REF!,#REF!,#REF!,#REF!,#REF!,#REF!,#REF!,#REF!,#REF!,#REF!,#REF!,#REF!,#REF!,#REF!</definedName>
    <definedName name="__APW_RESTORE_DATA517__" hidden="1">#REF!,#REF!,#REF!,#REF!,#REF!,#REF!,#REF!,#REF!,#REF!,#REF!,#REF!,#REF!,#REF!,#REF!</definedName>
    <definedName name="__APW_RESTORE_DATA518__" hidden="1">#REF!,#REF!,#REF!,#REF!,#REF!,#REF!,#REF!,#REF!,#REF!,#REF!,#REF!,#REF!,#REF!,#REF!</definedName>
    <definedName name="__APW_RESTORE_DATA519__" hidden="1">#REF!,#REF!,#REF!,#REF!,#REF!,#REF!,#REF!,#REF!,#REF!,#REF!,#REF!,#REF!,#REF!,#REF!</definedName>
    <definedName name="__APW_RESTORE_DATA52__" hidden="1">#REF!,#REF!,#REF!,#REF!,#REF!,#REF!,#REF!,#REF!,#REF!,#REF!,#REF!,#REF!,#REF!,#REF!,#REF!</definedName>
    <definedName name="__APW_RESTORE_DATA520__" hidden="1">#REF!,#REF!,#REF!,#REF!,#REF!,#REF!,#REF!,#REF!,#REF!,#REF!,#REF!,#REF!,#REF!,#REF!</definedName>
    <definedName name="__APW_RESTORE_DATA521__" hidden="1">#REF!,#REF!,#REF!,#REF!,#REF!,#REF!,#REF!,#REF!,#REF!,#REF!,#REF!,#REF!,#REF!,#REF!</definedName>
    <definedName name="__APW_RESTORE_DATA522__" hidden="1">#REF!,#REF!,#REF!,#REF!,#REF!,#REF!,#REF!,#REF!,#REF!,#REF!,#REF!,#REF!,#REF!,#REF!</definedName>
    <definedName name="__APW_RESTORE_DATA523__" hidden="1">#REF!,#REF!,#REF!,#REF!,#REF!,#REF!,#REF!,#REF!,#REF!,#REF!,#REF!,#REF!,#REF!,#REF!</definedName>
    <definedName name="__APW_RESTORE_DATA524__" hidden="1">#REF!,#REF!,#REF!,#REF!,#REF!,#REF!,#REF!,#REF!,#REF!,#REF!,#REF!,#REF!,#REF!,#REF!</definedName>
    <definedName name="__APW_RESTORE_DATA525__" hidden="1">#REF!,#REF!,#REF!,#REF!,#REF!,#REF!,#REF!,#REF!,#REF!,#REF!,#REF!,#REF!,#REF!,#REF!</definedName>
    <definedName name="__APW_RESTORE_DATA526__" hidden="1">#REF!,#REF!,#REF!,#REF!,#REF!,#REF!,#REF!,#REF!,#REF!,#REF!,#REF!,#REF!,#REF!,#REF!</definedName>
    <definedName name="__APW_RESTORE_DATA527__" hidden="1">#REF!,#REF!,#REF!,#REF!,#REF!,#REF!,#REF!,#REF!,#REF!,#REF!,#REF!,#REF!,#REF!,#REF!</definedName>
    <definedName name="__APW_RESTORE_DATA528__" hidden="1">#REF!,#REF!,#REF!,#REF!,#REF!,#REF!,#REF!,#REF!,#REF!,#REF!,#REF!,#REF!,#REF!,#REF!</definedName>
    <definedName name="__APW_RESTORE_DATA529__" hidden="1">#REF!,#REF!,#REF!,#REF!,#REF!,#REF!,#REF!,#REF!,#REF!,#REF!,#REF!,#REF!,#REF!,#REF!</definedName>
    <definedName name="__APW_RESTORE_DATA53__" hidden="1">#REF!,#REF!,#REF!,#REF!,#REF!,#REF!,#REF!,#REF!,#REF!,#REF!,#REF!,#REF!,#REF!,#REF!,#REF!</definedName>
    <definedName name="__APW_RESTORE_DATA530__" hidden="1">#REF!,#REF!,#REF!,#REF!,#REF!,#REF!,#REF!,#REF!,#REF!,#REF!,#REF!,#REF!,#REF!,#REF!</definedName>
    <definedName name="__APW_RESTORE_DATA531__" hidden="1">#REF!,#REF!,#REF!,#REF!,#REF!,#REF!,#REF!,#REF!,#REF!,#REF!,#REF!,#REF!,#REF!,#REF!</definedName>
    <definedName name="__APW_RESTORE_DATA532__" hidden="1">#REF!,#REF!,#REF!,#REF!,#REF!,#REF!,#REF!,#REF!,#REF!,#REF!,#REF!,#REF!,#REF!,#REF!</definedName>
    <definedName name="__APW_RESTORE_DATA533__" hidden="1">#REF!,#REF!,#REF!,#REF!,#REF!,#REF!,#REF!,#REF!,#REF!,#REF!,#REF!,#REF!,#REF!,#REF!</definedName>
    <definedName name="__APW_RESTORE_DATA534__" hidden="1">#REF!,#REF!,#REF!,#REF!,#REF!,#REF!,#REF!,#REF!,#REF!,#REF!,#REF!,#REF!,#REF!,#REF!</definedName>
    <definedName name="__APW_RESTORE_DATA535__" hidden="1">#REF!,#REF!,#REF!,#REF!,#REF!,#REF!,#REF!,#REF!,#REF!,#REF!,#REF!,#REF!,#REF!,#REF!</definedName>
    <definedName name="__APW_RESTORE_DATA536__" hidden="1">#REF!,#REF!,#REF!,#REF!,#REF!,#REF!,#REF!,#REF!,#REF!,#REF!,#REF!,#REF!,#REF!,#REF!</definedName>
    <definedName name="__APW_RESTORE_DATA537__" hidden="1">#REF!,#REF!,#REF!,#REF!,#REF!,#REF!,#REF!,#REF!,#REF!,#REF!,#REF!,#REF!,#REF!,#REF!</definedName>
    <definedName name="__APW_RESTORE_DATA538__" hidden="1">#REF!,#REF!,#REF!,#REF!,#REF!,#REF!,#REF!,#REF!,#REF!,#REF!,#REF!,#REF!,#REF!,#REF!</definedName>
    <definedName name="__APW_RESTORE_DATA539__" hidden="1">#REF!,#REF!,#REF!,#REF!,#REF!,#REF!,#REF!,#REF!,#REF!,#REF!,#REF!,#REF!,#REF!,#REF!</definedName>
    <definedName name="__APW_RESTORE_DATA54__" hidden="1">#REF!,#REF!,#REF!,#REF!,#REF!,#REF!,#REF!,#REF!,#REF!,#REF!,#REF!,#REF!,#REF!,#REF!,#REF!</definedName>
    <definedName name="__APW_RESTORE_DATA540__" hidden="1">#REF!,#REF!,#REF!,#REF!,#REF!,#REF!,#REF!,#REF!,#REF!,#REF!,#REF!,#REF!,#REF!,#REF!</definedName>
    <definedName name="__APW_RESTORE_DATA541__" hidden="1">#REF!,#REF!,#REF!,#REF!,#REF!,#REF!,#REF!,#REF!,#REF!,#REF!,#REF!,#REF!,#REF!,#REF!</definedName>
    <definedName name="__APW_RESTORE_DATA542__" hidden="1">#REF!,#REF!,#REF!,#REF!,#REF!,#REF!,#REF!,#REF!,#REF!,#REF!,#REF!,#REF!,#REF!,#REF!</definedName>
    <definedName name="__APW_RESTORE_DATA543__" hidden="1">#REF!,#REF!,#REF!,#REF!,#REF!,#REF!,#REF!,#REF!,#REF!,#REF!,#REF!,#REF!,#REF!,#REF!</definedName>
    <definedName name="__APW_RESTORE_DATA544__" hidden="1">#REF!,#REF!,#REF!,#REF!,#REF!,#REF!,#REF!,#REF!,#REF!,#REF!,#REF!,#REF!,#REF!,#REF!</definedName>
    <definedName name="__APW_RESTORE_DATA545__" hidden="1">#REF!,#REF!,#REF!,#REF!,#REF!,#REF!,#REF!,#REF!,#REF!,#REF!,#REF!,#REF!,#REF!,#REF!</definedName>
    <definedName name="__APW_RESTORE_DATA546__" hidden="1">#REF!,#REF!,#REF!,#REF!,#REF!,#REF!,#REF!,#REF!,#REF!,#REF!,#REF!,#REF!,#REF!,#REF!</definedName>
    <definedName name="__APW_RESTORE_DATA547__" hidden="1">#REF!,#REF!,#REF!,#REF!,#REF!,#REF!,#REF!,#REF!,#REF!,#REF!,#REF!,#REF!,#REF!,#REF!</definedName>
    <definedName name="__APW_RESTORE_DATA548__" hidden="1">#REF!,#REF!,#REF!,#REF!,#REF!,#REF!,#REF!,#REF!,#REF!,#REF!,#REF!,#REF!,#REF!,#REF!</definedName>
    <definedName name="__APW_RESTORE_DATA549__" hidden="1">#REF!,#REF!,#REF!,#REF!,#REF!,#REF!,#REF!,#REF!,#REF!,#REF!,#REF!,#REF!,#REF!,#REF!</definedName>
    <definedName name="__APW_RESTORE_DATA55__" hidden="1">#REF!,#REF!,#REF!,#REF!,#REF!,#REF!,#REF!,#REF!,#REF!,#REF!,#REF!,#REF!,#REF!,#REF!,#REF!</definedName>
    <definedName name="__APW_RESTORE_DATA550__" hidden="1">#REF!,#REF!,#REF!,#REF!,#REF!,#REF!,#REF!,#REF!,#REF!,#REF!,#REF!,#REF!,#REF!,#REF!</definedName>
    <definedName name="__APW_RESTORE_DATA551__" hidden="1">#REF!,#REF!,#REF!,#REF!,#REF!,#REF!,#REF!,#REF!,#REF!,#REF!,#REF!,#REF!,#REF!,#REF!</definedName>
    <definedName name="__APW_RESTORE_DATA552__" hidden="1">#REF!,#REF!,#REF!,#REF!,#REF!,#REF!,#REF!,#REF!,#REF!,#REF!,#REF!,#REF!,#REF!,#REF!</definedName>
    <definedName name="__APW_RESTORE_DATA553__" hidden="1">#REF!,#REF!,#REF!,#REF!,#REF!,#REF!,#REF!,#REF!,#REF!,#REF!,#REF!,#REF!,#REF!,#REF!</definedName>
    <definedName name="__APW_RESTORE_DATA554__" hidden="1">#REF!,#REF!,#REF!,#REF!,#REF!,#REF!,#REF!,#REF!,#REF!,#REF!,#REF!,#REF!,#REF!,#REF!</definedName>
    <definedName name="__APW_RESTORE_DATA555__" hidden="1">#REF!,#REF!,#REF!,#REF!,#REF!,#REF!,#REF!,#REF!,#REF!,#REF!,#REF!,#REF!,#REF!,#REF!</definedName>
    <definedName name="__APW_RESTORE_DATA556__" hidden="1">#REF!,#REF!,#REF!,#REF!,#REF!,#REF!,#REF!,#REF!,#REF!,#REF!,#REF!,#REF!,#REF!,#REF!</definedName>
    <definedName name="__APW_RESTORE_DATA557__" hidden="1">#REF!,#REF!,#REF!,#REF!,#REF!,#REF!,#REF!,#REF!,#REF!,#REF!,#REF!,#REF!,#REF!,#REF!</definedName>
    <definedName name="__APW_RESTORE_DATA558__" hidden="1">#REF!,#REF!,#REF!,#REF!,#REF!,#REF!,#REF!,#REF!,#REF!,#REF!,#REF!,#REF!,#REF!,#REF!</definedName>
    <definedName name="__APW_RESTORE_DATA559__" hidden="1">#REF!,#REF!,#REF!,#REF!,#REF!,#REF!,#REF!,#REF!,#REF!,#REF!,#REF!,#REF!,#REF!,#REF!</definedName>
    <definedName name="__APW_RESTORE_DATA56__" hidden="1">#REF!,#REF!,#REF!,#REF!,#REF!,#REF!,#REF!,#REF!,#REF!,#REF!,#REF!,#REF!,#REF!,#REF!,#REF!</definedName>
    <definedName name="__APW_RESTORE_DATA560__" hidden="1">#REF!,#REF!,#REF!,#REF!,#REF!,#REF!,#REF!,#REF!,#REF!,#REF!,#REF!,#REF!,#REF!,#REF!</definedName>
    <definedName name="__APW_RESTORE_DATA561__" hidden="1">#REF!,#REF!,#REF!,#REF!,#REF!,#REF!,#REF!,#REF!,#REF!,#REF!,#REF!,#REF!,#REF!,#REF!</definedName>
    <definedName name="__APW_RESTORE_DATA562__" hidden="1">#REF!,#REF!,#REF!,#REF!,#REF!,#REF!,#REF!,#REF!,#REF!,#REF!,#REF!,#REF!,#REF!,#REF!</definedName>
    <definedName name="__APW_RESTORE_DATA563__" hidden="1">#REF!,#REF!,#REF!,#REF!,#REF!,#REF!,#REF!,#REF!,#REF!,#REF!,#REF!,#REF!,#REF!,#REF!</definedName>
    <definedName name="__APW_RESTORE_DATA564__" hidden="1">#REF!,#REF!,#REF!,#REF!,#REF!,#REF!,#REF!,#REF!,#REF!,#REF!,#REF!,#REF!,#REF!,#REF!</definedName>
    <definedName name="__APW_RESTORE_DATA565__" hidden="1">#REF!,#REF!,#REF!,#REF!,#REF!,#REF!,#REF!,#REF!,#REF!,#REF!,#REF!,#REF!,#REF!,#REF!</definedName>
    <definedName name="__APW_RESTORE_DATA566__" hidden="1">#REF!,#REF!,#REF!,#REF!,#REF!,#REF!,#REF!,#REF!,#REF!,#REF!,#REF!,#REF!,#REF!,#REF!</definedName>
    <definedName name="__APW_RESTORE_DATA567__" hidden="1">#REF!,#REF!,#REF!,#REF!,#REF!,#REF!,#REF!,#REF!,#REF!,#REF!,#REF!,#REF!,#REF!,#REF!</definedName>
    <definedName name="__APW_RESTORE_DATA568__" hidden="1">#REF!,#REF!,#REF!,#REF!,#REF!,#REF!,#REF!,#REF!,#REF!,#REF!,#REF!,#REF!,#REF!,#REF!</definedName>
    <definedName name="__APW_RESTORE_DATA569__" hidden="1">#REF!,#REF!,#REF!,#REF!,#REF!,#REF!,#REF!,#REF!,#REF!,#REF!,#REF!,#REF!,#REF!,#REF!</definedName>
    <definedName name="__APW_RESTORE_DATA57__" hidden="1">#REF!,#REF!,#REF!,#REF!,#REF!,#REF!,#REF!,#REF!,#REF!,#REF!,#REF!,#REF!,#REF!,#REF!,#REF!</definedName>
    <definedName name="__APW_RESTORE_DATA570__" hidden="1">#REF!,#REF!,#REF!,#REF!,#REF!,#REF!,#REF!,#REF!,#REF!,#REF!,#REF!,#REF!,#REF!,#REF!</definedName>
    <definedName name="__APW_RESTORE_DATA571__" hidden="1">#REF!,#REF!,#REF!,#REF!,#REF!,#REF!,#REF!,#REF!,#REF!,#REF!,#REF!,#REF!,#REF!,#REF!</definedName>
    <definedName name="__APW_RESTORE_DATA572__" hidden="1">#REF!,#REF!,#REF!,#REF!,#REF!,#REF!,#REF!,#REF!,#REF!,#REF!,#REF!,#REF!,#REF!,#REF!</definedName>
    <definedName name="__APW_RESTORE_DATA573__" hidden="1">#REF!,#REF!,#REF!,#REF!,#REF!,#REF!,#REF!,#REF!,#REF!,#REF!,#REF!,#REF!,#REF!,#REF!</definedName>
    <definedName name="__APW_RESTORE_DATA574__" hidden="1">#REF!,#REF!,#REF!,#REF!,#REF!,#REF!,#REF!,#REF!,#REF!,#REF!,#REF!,#REF!,#REF!,#REF!</definedName>
    <definedName name="__APW_RESTORE_DATA575__" hidden="1">#REF!,#REF!,#REF!,#REF!,#REF!,#REF!,#REF!,#REF!,#REF!,#REF!,#REF!,#REF!,#REF!,#REF!</definedName>
    <definedName name="__APW_RESTORE_DATA576__" hidden="1">#REF!,#REF!,#REF!,#REF!,#REF!,#REF!,#REF!,#REF!,#REF!,#REF!,#REF!,#REF!,#REF!,#REF!</definedName>
    <definedName name="__APW_RESTORE_DATA577__" hidden="1">#REF!,#REF!,#REF!,#REF!,#REF!,#REF!,#REF!,#REF!,#REF!,#REF!,#REF!,#REF!,#REF!,#REF!</definedName>
    <definedName name="__APW_RESTORE_DATA578__" hidden="1">#REF!,#REF!,#REF!,#REF!,#REF!,#REF!,#REF!,#REF!,#REF!,#REF!,#REF!,#REF!,#REF!,#REF!</definedName>
    <definedName name="__APW_RESTORE_DATA579__" hidden="1">#REF!,#REF!,#REF!,#REF!,#REF!,#REF!,#REF!,#REF!,#REF!,#REF!,#REF!,#REF!,#REF!,#REF!</definedName>
    <definedName name="__APW_RESTORE_DATA58__" hidden="1">#REF!,#REF!,#REF!,#REF!,#REF!,#REF!,#REF!,#REF!,#REF!,#REF!,#REF!,#REF!,#REF!,#REF!,#REF!</definedName>
    <definedName name="__APW_RESTORE_DATA580__" hidden="1">#REF!,#REF!,#REF!,#REF!,#REF!,#REF!,#REF!,#REF!,#REF!,#REF!,#REF!,#REF!,#REF!,#REF!</definedName>
    <definedName name="__APW_RESTORE_DATA581__" hidden="1">#REF!,#REF!,#REF!,#REF!,#REF!,#REF!,#REF!,#REF!,#REF!,#REF!,#REF!,#REF!,#REF!,#REF!</definedName>
    <definedName name="__APW_RESTORE_DATA582__" hidden="1">#REF!,#REF!,#REF!,#REF!,#REF!,#REF!,#REF!,#REF!,#REF!,#REF!,#REF!,#REF!,#REF!,#REF!</definedName>
    <definedName name="__APW_RESTORE_DATA583__" hidden="1">#REF!,#REF!,#REF!,#REF!,#REF!,#REF!,#REF!,#REF!,#REF!,#REF!,#REF!,#REF!,#REF!,#REF!</definedName>
    <definedName name="__APW_RESTORE_DATA584__" hidden="1">#REF!,#REF!,#REF!,#REF!,#REF!,#REF!,#REF!,#REF!,#REF!,#REF!,#REF!,#REF!,#REF!,#REF!</definedName>
    <definedName name="__APW_RESTORE_DATA585__" hidden="1">#REF!,#REF!,#REF!,#REF!,#REF!,#REF!,#REF!,#REF!,#REF!,#REF!,#REF!,#REF!,#REF!,#REF!</definedName>
    <definedName name="__APW_RESTORE_DATA586__" hidden="1">#REF!,#REF!,#REF!,#REF!,#REF!,#REF!,#REF!,#REF!,#REF!,#REF!,#REF!,#REF!,#REF!,#REF!</definedName>
    <definedName name="__APW_RESTORE_DATA587__" hidden="1">#REF!,#REF!,#REF!,#REF!,#REF!,#REF!,#REF!,#REF!,#REF!,#REF!,#REF!,#REF!,#REF!,#REF!</definedName>
    <definedName name="__APW_RESTORE_DATA588__" hidden="1">#REF!,#REF!,#REF!,#REF!,#REF!,#REF!,#REF!,#REF!,#REF!,#REF!,#REF!,#REF!,#REF!,#REF!</definedName>
    <definedName name="__APW_RESTORE_DATA589__" hidden="1">#REF!,#REF!,#REF!,#REF!,#REF!,#REF!,#REF!,#REF!,#REF!,#REF!,#REF!,#REF!,#REF!,#REF!</definedName>
    <definedName name="__APW_RESTORE_DATA59__" hidden="1">#REF!,#REF!,#REF!,#REF!,#REF!,#REF!,#REF!,#REF!,#REF!,#REF!,#REF!,#REF!,#REF!,#REF!,#REF!</definedName>
    <definedName name="__APW_RESTORE_DATA590__" hidden="1">#REF!,#REF!,#REF!,#REF!,#REF!,#REF!,#REF!,#REF!,#REF!,#REF!,#REF!,#REF!,#REF!,#REF!</definedName>
    <definedName name="__APW_RESTORE_DATA591__" hidden="1">#REF!,#REF!,#REF!,#REF!,#REF!,#REF!,#REF!,#REF!,#REF!,#REF!,#REF!,#REF!,#REF!,#REF!</definedName>
    <definedName name="__APW_RESTORE_DATA592__" hidden="1">#REF!,#REF!,#REF!,#REF!,#REF!,#REF!,#REF!,#REF!,#REF!,#REF!,#REF!,#REF!,#REF!,#REF!</definedName>
    <definedName name="__APW_RESTORE_DATA593__" hidden="1">#REF!,#REF!,#REF!,#REF!,#REF!,#REF!,#REF!,#REF!,#REF!,#REF!,#REF!,#REF!,#REF!,#REF!</definedName>
    <definedName name="__APW_RESTORE_DATA594__" hidden="1">#REF!,#REF!,#REF!,#REF!,#REF!,#REF!,#REF!,#REF!,#REF!,#REF!,#REF!,#REF!,#REF!,#REF!</definedName>
    <definedName name="__APW_RESTORE_DATA595__" hidden="1">#REF!,#REF!,#REF!,#REF!,#REF!,#REF!,#REF!,#REF!,#REF!,#REF!,#REF!,#REF!,#REF!,#REF!</definedName>
    <definedName name="__APW_RESTORE_DATA596__" hidden="1">#REF!,#REF!,#REF!,#REF!,#REF!,#REF!,#REF!,#REF!,#REF!,#REF!,#REF!,#REF!,#REF!,#REF!</definedName>
    <definedName name="__APW_RESTORE_DATA597__" hidden="1">#REF!,#REF!,#REF!,#REF!,#REF!,#REF!,#REF!,#REF!,#REF!,#REF!,#REF!,#REF!,#REF!,#REF!</definedName>
    <definedName name="__APW_RESTORE_DATA598__" hidden="1">#REF!,#REF!,#REF!,#REF!,#REF!,#REF!,#REF!,#REF!,#REF!,#REF!,#REF!,#REF!,#REF!,#REF!</definedName>
    <definedName name="__APW_RESTORE_DATA599__" hidden="1">#REF!,#REF!,#REF!,#REF!,#REF!,#REF!,#REF!,#REF!,#REF!,#REF!,#REF!,#REF!,#REF!,#REF!</definedName>
    <definedName name="__APW_RESTORE_DATA6__" hidden="1">#REF!,#REF!,#REF!,#REF!,#REF!,#REF!,#REF!,#REF!,#REF!,#REF!,#REF!,#REF!,#REF!,#REF!,#REF!</definedName>
    <definedName name="__APW_RESTORE_DATA60__" hidden="1">#REF!,#REF!,#REF!,#REF!,#REF!,#REF!,#REF!,#REF!,#REF!,#REF!,#REF!,#REF!,#REF!,#REF!,#REF!</definedName>
    <definedName name="__APW_RESTORE_DATA600__" hidden="1">#REF!,#REF!,#REF!,#REF!,#REF!,#REF!,#REF!,#REF!,#REF!,#REF!,#REF!,#REF!,#REF!,#REF!</definedName>
    <definedName name="__APW_RESTORE_DATA601__" hidden="1">#REF!,#REF!,#REF!,#REF!,#REF!,#REF!,#REF!,#REF!,#REF!,#REF!,#REF!,#REF!,#REF!,#REF!</definedName>
    <definedName name="__APW_RESTORE_DATA602__" hidden="1">#REF!,#REF!,#REF!,#REF!,#REF!,#REF!,#REF!,#REF!,#REF!,#REF!,#REF!,#REF!,#REF!,#REF!</definedName>
    <definedName name="__APW_RESTORE_DATA603__" hidden="1">#REF!,#REF!,#REF!,#REF!,#REF!,#REF!,#REF!,#REF!,#REF!,#REF!,#REF!,#REF!,#REF!,#REF!</definedName>
    <definedName name="__APW_RESTORE_DATA604__" hidden="1">#REF!,#REF!,#REF!,#REF!,#REF!,#REF!,#REF!,#REF!,#REF!,#REF!,#REF!,#REF!,#REF!,#REF!</definedName>
    <definedName name="__APW_RESTORE_DATA605__" hidden="1">#REF!,#REF!,#REF!,#REF!,#REF!,#REF!,#REF!,#REF!,#REF!,#REF!,#REF!,#REF!,#REF!,#REF!</definedName>
    <definedName name="__APW_RESTORE_DATA606__" hidden="1">#REF!,#REF!,#REF!,#REF!,#REF!,#REF!,#REF!,#REF!,#REF!,#REF!,#REF!,#REF!,#REF!,#REF!</definedName>
    <definedName name="__APW_RESTORE_DATA607__" hidden="1">#REF!,#REF!,#REF!,#REF!,#REF!,#REF!,#REF!,#REF!,#REF!,#REF!,#REF!,#REF!,#REF!,#REF!</definedName>
    <definedName name="__APW_RESTORE_DATA608__" hidden="1">#REF!,#REF!,#REF!,#REF!,#REF!,#REF!,#REF!,#REF!,#REF!,#REF!,#REF!,#REF!,#REF!,#REF!</definedName>
    <definedName name="__APW_RESTORE_DATA609__" hidden="1">#REF!,#REF!,#REF!,#REF!,#REF!,#REF!,#REF!,#REF!,#REF!,#REF!,#REF!,#REF!,#REF!,#REF!</definedName>
    <definedName name="__APW_RESTORE_DATA61__" hidden="1">#REF!,#REF!,#REF!,#REF!,#REF!,#REF!,#REF!,#REF!,#REF!,#REF!,#REF!,#REF!,#REF!,#REF!,#REF!</definedName>
    <definedName name="__APW_RESTORE_DATA610__" hidden="1">#REF!,#REF!,#REF!,#REF!,#REF!,#REF!,#REF!,#REF!,#REF!,#REF!,#REF!,#REF!,#REF!,#REF!</definedName>
    <definedName name="__APW_RESTORE_DATA611__" hidden="1">#REF!,#REF!,#REF!,#REF!,#REF!,#REF!,#REF!,#REF!,#REF!,#REF!,#REF!,#REF!</definedName>
    <definedName name="__APW_RESTORE_DATA62__" hidden="1">#REF!,#REF!,#REF!,#REF!,#REF!,#REF!,#REF!,#REF!,#REF!,#REF!,#REF!,#REF!,#REF!,#REF!,#REF!</definedName>
    <definedName name="__APW_RESTORE_DATA63__" hidden="1">#REF!,#REF!,#REF!,#REF!,#REF!,#REF!,#REF!,#REF!,#REF!,#REF!,#REF!,#REF!,#REF!,#REF!,#REF!</definedName>
    <definedName name="__APW_RESTORE_DATA64__" hidden="1">#REF!,#REF!,#REF!,#REF!,#REF!,#REF!,#REF!,#REF!,#REF!,#REF!,#REF!,#REF!,#REF!,#REF!,#REF!</definedName>
    <definedName name="__APW_RESTORE_DATA65__" hidden="1">#REF!,#REF!,#REF!,#REF!,#REF!,#REF!,#REF!,#REF!,#REF!,#REF!,#REF!,#REF!,#REF!,#REF!,#REF!</definedName>
    <definedName name="__APW_RESTORE_DATA66__" hidden="1">#REF!,#REF!,#REF!,#REF!,#REF!,#REF!,#REF!,#REF!,#REF!,#REF!,#REF!,#REF!,#REF!,#REF!</definedName>
    <definedName name="__APW_RESTORE_DATA67__" hidden="1">#REF!,#REF!,#REF!,#REF!,#REF!,#REF!,#REF!,#REF!,#REF!,#REF!,#REF!,#REF!,#REF!,#REF!</definedName>
    <definedName name="__APW_RESTORE_DATA68__" hidden="1">#REF!,#REF!,#REF!,#REF!,#REF!,#REF!,#REF!,#REF!,#REF!,#REF!,#REF!,#REF!,#REF!,#REF!</definedName>
    <definedName name="__APW_RESTORE_DATA69__" hidden="1">#REF!,#REF!,#REF!,#REF!,#REF!,#REF!,#REF!,#REF!,#REF!,#REF!,#REF!,#REF!,#REF!,#REF!</definedName>
    <definedName name="__APW_RESTORE_DATA7__" hidden="1">#REF!,#REF!,#REF!,#REF!,#REF!,#REF!,#REF!,#REF!,#REF!,#REF!,#REF!,#REF!,#REF!,#REF!,#REF!</definedName>
    <definedName name="__APW_RESTORE_DATA70__" hidden="1">#REF!,#REF!,#REF!,#REF!,#REF!,#REF!,#REF!,#REF!,#REF!,#REF!,#REF!,#REF!,#REF!,#REF!</definedName>
    <definedName name="__APW_RESTORE_DATA71__" hidden="1">#REF!,#REF!,#REF!,#REF!,#REF!,#REF!,#REF!,#REF!,#REF!,#REF!,#REF!,#REF!,#REF!,#REF!</definedName>
    <definedName name="__APW_RESTORE_DATA72__" hidden="1">#REF!,#REF!,#REF!,#REF!,#REF!,#REF!,#REF!,#REF!,#REF!,#REF!,#REF!,#REF!,#REF!,#REF!</definedName>
    <definedName name="__APW_RESTORE_DATA73__" hidden="1">#REF!,#REF!,#REF!,#REF!,#REF!,#REF!,#REF!,#REF!,#REF!,#REF!,#REF!,#REF!,#REF!,#REF!</definedName>
    <definedName name="__APW_RESTORE_DATA74__" hidden="1">#REF!,#REF!,#REF!,#REF!,#REF!,#REF!,#REF!,#REF!,#REF!,#REF!,#REF!,#REF!,#REF!,#REF!</definedName>
    <definedName name="__APW_RESTORE_DATA75__" hidden="1">#REF!,#REF!,#REF!,#REF!,#REF!,#REF!,#REF!,#REF!,#REF!,#REF!,#REF!,#REF!,#REF!,#REF!</definedName>
    <definedName name="__APW_RESTORE_DATA76__" hidden="1">#REF!,#REF!,#REF!,#REF!,#REF!,#REF!,#REF!,#REF!,#REF!,#REF!,#REF!,#REF!,#REF!,#REF!</definedName>
    <definedName name="__APW_RESTORE_DATA77__" hidden="1">#REF!,#REF!,#REF!,#REF!,#REF!,#REF!,#REF!,#REF!,#REF!,#REF!,#REF!,#REF!,#REF!,#REF!</definedName>
    <definedName name="__APW_RESTORE_DATA78__" hidden="1">#REF!,#REF!,#REF!,#REF!,#REF!,#REF!,#REF!,#REF!,#REF!,#REF!,#REF!,#REF!,#REF!,#REF!</definedName>
    <definedName name="__APW_RESTORE_DATA79__" hidden="1">#REF!,#REF!,#REF!,#REF!,#REF!,#REF!,#REF!,#REF!,#REF!,#REF!,#REF!,#REF!,#REF!,#REF!</definedName>
    <definedName name="__APW_RESTORE_DATA8__" hidden="1">#REF!,#REF!,#REF!,#REF!,#REF!,#REF!,#REF!,#REF!,#REF!,#REF!,#REF!,#REF!,#REF!,#REF!,#REF!</definedName>
    <definedName name="__APW_RESTORE_DATA80__" hidden="1">#REF!,#REF!,#REF!,#REF!,#REF!,#REF!,#REF!,#REF!,#REF!,#REF!,#REF!,#REF!,#REF!,#REF!</definedName>
    <definedName name="__APW_RESTORE_DATA81__" hidden="1">#REF!,#REF!,#REF!,#REF!,#REF!,#REF!,#REF!,#REF!,#REF!,#REF!,#REF!,#REF!,#REF!,#REF!</definedName>
    <definedName name="__APW_RESTORE_DATA82__" hidden="1">#REF!,#REF!,#REF!,#REF!,#REF!,#REF!,#REF!,#REF!,#REF!,#REF!,#REF!,#REF!,#REF!,#REF!</definedName>
    <definedName name="__APW_RESTORE_DATA83__" hidden="1">#REF!,#REF!,#REF!,#REF!,#REF!,#REF!,#REF!,#REF!,#REF!,#REF!,#REF!,#REF!,#REF!,#REF!</definedName>
    <definedName name="__APW_RESTORE_DATA84__" hidden="1">#REF!,#REF!,#REF!,#REF!,#REF!,#REF!,#REF!,#REF!,#REF!,#REF!,#REF!,#REF!,#REF!,#REF!</definedName>
    <definedName name="__APW_RESTORE_DATA85__" hidden="1">#REF!,#REF!,#REF!,#REF!,#REF!,#REF!,#REF!,#REF!,#REF!,#REF!,#REF!,#REF!,#REF!,#REF!</definedName>
    <definedName name="__APW_RESTORE_DATA86__" hidden="1">#REF!,#REF!,#REF!,#REF!,#REF!,#REF!,#REF!,#REF!,#REF!,#REF!,#REF!,#REF!,#REF!,#REF!</definedName>
    <definedName name="__APW_RESTORE_DATA87__" hidden="1">#REF!,#REF!,#REF!,#REF!,#REF!,#REF!,#REF!,#REF!,#REF!,#REF!,#REF!,#REF!,#REF!,#REF!</definedName>
    <definedName name="__APW_RESTORE_DATA88__" hidden="1">#REF!,#REF!,#REF!,#REF!,#REF!,#REF!,#REF!,#REF!,#REF!,#REF!,#REF!,#REF!,#REF!,#REF!</definedName>
    <definedName name="__APW_RESTORE_DATA89__" hidden="1">#REF!,#REF!,#REF!,#REF!,#REF!,#REF!,#REF!,#REF!,#REF!,#REF!,#REF!,#REF!,#REF!,#REF!</definedName>
    <definedName name="__APW_RESTORE_DATA9__" hidden="1">#REF!,#REF!,#REF!,#REF!,#REF!,#REF!,#REF!,#REF!,#REF!,#REF!,#REF!,#REF!,#REF!,#REF!,#REF!</definedName>
    <definedName name="__APW_RESTORE_DATA90__" hidden="1">#REF!,#REF!,#REF!,#REF!,#REF!,#REF!,#REF!,#REF!,#REF!,#REF!,#REF!,#REF!,#REF!,#REF!</definedName>
    <definedName name="__APW_RESTORE_DATA91__" hidden="1">#REF!,#REF!,#REF!,#REF!,#REF!,#REF!,#REF!,#REF!,#REF!,#REF!,#REF!,#REF!,#REF!,#REF!</definedName>
    <definedName name="__APW_RESTORE_DATA92__" hidden="1">#REF!,#REF!,#REF!,#REF!,#REF!,#REF!,#REF!,#REF!,#REF!,#REF!,#REF!,#REF!,#REF!,#REF!</definedName>
    <definedName name="__APW_RESTORE_DATA93__" hidden="1">#REF!,#REF!,#REF!,#REF!,#REF!,#REF!,#REF!,#REF!,#REF!,#REF!,#REF!,#REF!,#REF!,#REF!</definedName>
    <definedName name="__APW_RESTORE_DATA94__" hidden="1">#REF!,#REF!,#REF!,#REF!,#REF!,#REF!,#REF!,#REF!,#REF!,#REF!,#REF!,#REF!,#REF!,#REF!</definedName>
    <definedName name="__APW_RESTORE_DATA95__" hidden="1">#REF!,#REF!,#REF!,#REF!,#REF!,#REF!,#REF!,#REF!,#REF!,#REF!,#REF!,#REF!,#REF!,#REF!</definedName>
    <definedName name="__APW_RESTORE_DATA96__" hidden="1">#REF!,#REF!,#REF!,#REF!,#REF!,#REF!,#REF!,#REF!,#REF!,#REF!,#REF!,#REF!,#REF!,#REF!</definedName>
    <definedName name="__APW_RESTORE_DATA97__" hidden="1">#REF!,#REF!,#REF!,#REF!,#REF!,#REF!,#REF!,#REF!,#REF!,#REF!,#REF!,#REF!,#REF!,#REF!</definedName>
    <definedName name="__APW_RESTORE_DATA98__" hidden="1">#REF!,#REF!,#REF!,#REF!,#REF!,#REF!,#REF!,#REF!,#REF!,#REF!,#REF!,#REF!,#REF!,#REF!</definedName>
    <definedName name="__APW_RESTORE_DATA99__" hidden="1">#REF!,#REF!,#REF!,#REF!,#REF!,#REF!,#REF!,#REF!,#REF!,#REF!,#REF!,#REF!,#REF!,#REF!</definedName>
    <definedName name="__Aug04">[2]BS!$Y$7:$Y$3582</definedName>
    <definedName name="__Dec03">[3]BS!$T$7:$T$3582</definedName>
    <definedName name="__Dec04">[2]BS!$AC$7:$AC$3580</definedName>
    <definedName name="__FDS_HYPERLINK_TOGGLE_STATE__" hidden="1">"ON"</definedName>
    <definedName name="__FDS_UNIQUE_RANGE_ID_GENERATOR_COUNTER" hidden="1">59</definedName>
    <definedName name="__Feb04">[2]BS!$S$7:$S$3582</definedName>
    <definedName name="__Jan04">[2]BS!$R$7:$R$3582</definedName>
    <definedName name="__Jul04">[2]BS!$X$7:$X$3582</definedName>
    <definedName name="__Jun04">[2]BS!$W$7:$W$3582</definedName>
    <definedName name="__Mar04">[2]BS!$T$7:$T$3582</definedName>
    <definedName name="__May04">[2]BS!$V$7:$V$3582</definedName>
    <definedName name="__Nov03">[3]BS!$S$7:$S$3582</definedName>
    <definedName name="__Nov04">[2]BS!$AB$7:$AB$3582</definedName>
    <definedName name="__Oct03">[3]BS!$R$7:$R$3582</definedName>
    <definedName name="__Oct04">[2]BS!$AA$7:$AA$3582</definedName>
    <definedName name="__PG1">'[1]DebtSrvReq-Cash'!$A$1:$P$132</definedName>
    <definedName name="__Sep03">[4]BS!$AB$7:$AB$3420</definedName>
    <definedName name="__Sep04">[2]BS!$Z$7:$Z$3582</definedName>
    <definedName name="_1__FDSAUDITLINK__" hidden="1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0__FDSAUDITLINK__" hidden="1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0__FDSAUDITLINK__" hidden="1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1__FDSAUDITLINK__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hidden="1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0__FDSAUDITLINK__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hidden="1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0__FDSAUDITLINK__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__FDSAUDITLINK__" hidden="1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0__FDSAUDITLINK__" hidden="1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__FDSAUDITLINK__" hidden="1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0__FDSAUDITLINK__" hidden="1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hidden="1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0__FDSAUDITLINK__" hidden="1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__FDSAUDITLINK__" hidden="1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0__FDSAUDITLINK__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__FDSAUDITLINK__" hidden="1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0__FDSAUDITLINK__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__FDSAUDITLINK__" hidden="1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0__FDSAUDITLINK__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__FDSAUDITLINK__" hidden="1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0__FDSAUDITLINK__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7__FDSAUDITLINK__" hidden="1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9__FDSAUDITLINK__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__123Graph_ACHART_3" hidden="1">#REF!</definedName>
    <definedName name="_2__FDSAUDITLINK__" hidden="1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0__FDSAUDITLINK__" hidden="1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0__FDSAUDITLINK__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1__FDSAUDITLINK__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2__FDSAUDITLINK__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3__FDSAUDITLINK__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4__FDSAUDITLINK__" hidden="1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5__FDSAUDITLINK__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6__FDSAUDITLINK__" hidden="1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7__FDSAUDITLINK__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8__FDSAUDITLINK__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__FDSAUDITLINK__" hidden="1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0__FDSAUDITLINK__" hidden="1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1__FDSAUDITLINK__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2__FDSAUDITLINK__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3__FDSAUDITLINK__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5__FDSAUDITLINK__" hidden="1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6__FDSAUDITLINK__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__FDSAUDITLINK__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9__FDSAUDITLINK__" hidden="1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__FDSAUDITLINK__" hidden="1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0__FDSAUDITLINK__" hidden="1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2__FDSAUDITLINK__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3__FDSAUDITLINK__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4__FDSAUDITLINK__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5__FDSAUDITLINK__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6__FDSAUDITLINK__" hidden="1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7__FDSAUDITLINK__" hidden="1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8__FDSAUDITLINK__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9__FDSAUDITLINK__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3__FDSAUDITLINK__" hidden="1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0__FDSAUDITLINK__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1__FDSAUDITLINK__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2__FDSAUDITLINK__" hidden="1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 hidden="1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4__FDSAUDITLINK__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6__FDSAUDITLINK__" hidden="1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 hidden="1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hidden="1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 hidden="1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__FDSAUDITLINK__" hidden="1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0__FDSAUDITLINK__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1__FDSAUDITLINK__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2__FDSAUDITLINK__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3__FDSAUDITLINK__" hidden="1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5__FDSAUDITLINK__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6__FDSAUDITLINK__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FDSAUDITLINK__" hidden="1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0__FDSAUDITLINK__" hidden="1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1__FDSAUDITLINK__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5__FDSAUDITLINK__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6__FDSAUDITLINK__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8__FDSAUDITLINK__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9__FDSAUDITLINK__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hidden="1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0__FDSAUDITLINK__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1__FDSAUDITLINK__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3__FDSAUDITLINK__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4__FDSAUDITLINK__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5__FDSAUDITLINK__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6__FDSAUDITLINK__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7__FDSAUDITLINK__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__FDSAUDITLINK__" hidden="1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0__FDSAUDITLINK__" hidden="1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hidden="1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5__FDSAUDITLINK__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6__FDSAUDITLINK__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7__FDSAUDITLINK__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__FDSAUDITLINK__" hidden="1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9__FDSAUDITLINK__" hidden="1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3.01">#REF!</definedName>
    <definedName name="_3.02">#REF!</definedName>
    <definedName name="_3.03">#REF!</definedName>
    <definedName name="_3.04">#REF!</definedName>
    <definedName name="_3.05">#REF!</definedName>
    <definedName name="_3.06">#REF!</definedName>
    <definedName name="_3.07">#REF!</definedName>
    <definedName name="_3.08">#REF!</definedName>
    <definedName name="_3.09">#REF!</definedName>
    <definedName name="_3.10">#REF!</definedName>
    <definedName name="_3.11">#REF!</definedName>
    <definedName name="_3.12">#REF!</definedName>
    <definedName name="_3.13">#REF!</definedName>
    <definedName name="_3.14">#REF!</definedName>
    <definedName name="_3.15">#REF!</definedName>
    <definedName name="_3.16">#REF!</definedName>
    <definedName name="_3.17">#REF!</definedName>
    <definedName name="_3.18">#REF!</definedName>
    <definedName name="_3__FDSAUDITLINK__" hidden="1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0__FDSAUDITLINK__" hidden="1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1__FDSAUDITLINK__" hidden="1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2__FDSAUDITLINK__" hidden="1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3__FDSAUDITLINK__" hidden="1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4__FDSAUDITLINK__" hidden="1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5__FDSAUDITLINK__" hidden="1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6__FDSAUDITLINK__" hidden="1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7__FDSAUDITLINK__" hidden="1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8__FDSAUDITLINK__" hidden="1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9__FDSAUDITLINK__" hidden="1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88__FDSAUDITLINK__" hidden="1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 hidden="1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 hidden="1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 hidden="1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 hidden="1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3__FDSAUDITLINK__" hidden="1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 hidden="1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 hidden="1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 hidden="1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 hidden="1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8__FDSAUDITLINK__" hidden="1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 hidden="1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3A">#REF!</definedName>
    <definedName name="_3B">#REF!</definedName>
    <definedName name="_3Summary">#REF!</definedName>
    <definedName name="_4.01">#REF!</definedName>
    <definedName name="_4.02">#REF!</definedName>
    <definedName name="_4__123Graph_BCHART_3" hidden="1">#REF!</definedName>
    <definedName name="_4__FDSAUDITLINK__" hidden="1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0__FDSAUDITLINK__" hidden="1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00__FDSAUDITLINK__" hidden="1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 hidden="1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 hidden="1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3__FDSAUDITLINK__" hidden="1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4__FDSAUDITLINK__" hidden="1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 hidden="1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 hidden="1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 hidden="1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1__FDSAUDITLINK__" hidden="1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2__FDSAUDITLINK__" hidden="1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3__FDSAUDITLINK__" hidden="1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4__FDSAUDITLINK__" hidden="1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5__FDSAUDITLINK__" hidden="1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6__FDSAUDITLINK__" hidden="1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7__FDSAUDITLINK__" hidden="1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8__FDSAUDITLINK__" hidden="1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9__FDSAUDITLINK__" hidden="1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5__FDSAUDITLINK__" hidden="1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0__FDSAUDITLINK__" hidden="1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1__FDSAUDITLINK__" hidden="1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2__FDSAUDITLINK__" hidden="1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3__FDSAUDITLINK__" hidden="1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4__FDSAUDITLINK__" hidden="1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5__FDSAUDITLINK__" hidden="1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6__FDSAUDITLINK__" hidden="1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7__FDSAUDITLINK__" hidden="1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8__FDSAUDITLINK__" hidden="1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9__FDSAUDITLINK__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hidden="1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0__FDSAUDITLINK__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__123Graph_LBL_ACHART_3" hidden="1">#REF!</definedName>
    <definedName name="_7__FDSAUDITLINK__" hidden="1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0__FDSAUDITLINK__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hidden="1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0__FDSAUDITLINK__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hidden="1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8__FDSAUDITLINK__" hidden="1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9__FDSAUDITLINK__" hidden="1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9__FDSAUDITLINK__" hidden="1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0__FDSAUDITLINK__" hidden="1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1__FDSAUDITLINK__" hidden="1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2__FDSAUDITLINK__" hidden="1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3__FDSAUDITLINK__" hidden="1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4__FDSAUDITLINK__" hidden="1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5__FDSAUDITLINK__" hidden="1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6__FDSAUDITLINK__" hidden="1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7__FDSAUDITLINK__" hidden="1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8__FDSAUDITLINK__" hidden="1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9__FDSAUDITLINK__" hidden="1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a1" hidden="1">{#N/A,#N/A,FALSE,"Assessment";#N/A,#N/A,FALSE,"Staffing";#N/A,#N/A,FALSE,"Hires";#N/A,#N/A,FALSE,"Assumptions"}</definedName>
    <definedName name="_a2" hidden="1">{#N/A,#N/A,FALSE,"Sheet1"}</definedName>
    <definedName name="_a3" hidden="1">{#N/A,#N/A,FALSE,"Sheet1"}</definedName>
    <definedName name="_Apr04">[2]BS!$U$7:$U$3582</definedName>
    <definedName name="_ASD2" localSheetId="2">#REF!</definedName>
    <definedName name="_ASD2">#REF!</definedName>
    <definedName name="_Aug04">[2]BS!$Y$7:$Y$3582</definedName>
    <definedName name="_bdm.00260C3E5F6F490DA28BFD501E10DBAC.edm" hidden="1">#REF!</definedName>
    <definedName name="_bdm.0063D0E3E6784061999B70FB13BF223F.edm" hidden="1">#REF!</definedName>
    <definedName name="_bdm.006F6709F5404D41A00B25E70CE32714.edm" hidden="1">#REF!</definedName>
    <definedName name="_bdm.008C11CFD2F440D28B4EF63DC2E56C39.edm" hidden="1">#REF!</definedName>
    <definedName name="_bdm.009A9DEA676145BD862FDA1D65FC9A40.edm" hidden="1">#REF!</definedName>
    <definedName name="_bdm.00D21114995C4B99A248871237AF09A8.edm" hidden="1">#REF!</definedName>
    <definedName name="_bdm.00F94A1D60114AF38352268C62D10473.edm" hidden="1">#REF!</definedName>
    <definedName name="_bdm.012E4BEE60234E0A83038EFA0C6E3C1E.edm" hidden="1">#N/A</definedName>
    <definedName name="_bdm.015CA3DAE0BF4525A1FBF92DAD33873F.edm" hidden="1">#REF!</definedName>
    <definedName name="_bdm.0172EACCAFF3476381F66A9054FC8FF0.edm" hidden="1">#REF!</definedName>
    <definedName name="_bdm.01BD33AB571D4AD69FD1E668B64F2348.edm" hidden="1">#REF!</definedName>
    <definedName name="_bdm.01CDDB2CA19311D6B66800034790925F.edm" hidden="1">#REF!</definedName>
    <definedName name="_bdm.023180351D5A410DBD61F35464B9A437.edm" hidden="1">#REF!</definedName>
    <definedName name="_bdm.0263FFE07B2C47479B6201F54A73D71E.edm" hidden="1">#REF!</definedName>
    <definedName name="_bdm.0320BAD3D85140FE8EBCAE95DBC51D5F.edm" hidden="1">#REF!</definedName>
    <definedName name="_bdm.0343E72FB0774080AD8EE0B483AEB033.edm" hidden="1">#REF!</definedName>
    <definedName name="_bdm.037E397EF8E6450FB397FBA3CC697246.edm" hidden="1">#REF!</definedName>
    <definedName name="_bdm.0432037B233842AB831AAA10EBD3D0D9.edm" hidden="1">#REF!</definedName>
    <definedName name="_bdm.04F2C226301047039BA32DACA0BF5807.edm" hidden="1">#REF!</definedName>
    <definedName name="_bdm.0552AA9F46E542FA94610089CA44A090.edm" hidden="1">#REF!</definedName>
    <definedName name="_bdm.0588BFFEA76345CF9F55DA8814E13718.edm" hidden="1">#REF!</definedName>
    <definedName name="_bdm.05C8B953E8704E3998214914A738B9FB.edm" hidden="1">#REF!</definedName>
    <definedName name="_bdm.0620119744844C0A8FADEE68ECA75BCB.edm" hidden="1">#REF!</definedName>
    <definedName name="_bdm.0626B29C0C89477B93E42E4FC7E0B90D.edm" hidden="1">#REF!</definedName>
    <definedName name="_bdm.067C12462658446B99780C4B463A4BD4.edm" hidden="1">#REF!</definedName>
    <definedName name="_bdm.0736E92983E14D1C8DAD4AC8A8869C9D.edm" hidden="1">#REF!</definedName>
    <definedName name="_bdm.07372C709AB14DD6912B60AA09EC3E0B.edm" hidden="1">#REF!</definedName>
    <definedName name="_bdm.073CCC9150A7440FBF038A92C123411E.edm" hidden="1">#REF!</definedName>
    <definedName name="_bdm.07639B17B2F34BCA89C092F506BF49BB.edm" hidden="1">#REF!</definedName>
    <definedName name="_bdm.078899DF30CC4FBFA15CEDFE45B30029.edm" hidden="1">#REF!</definedName>
    <definedName name="_bdm.07E4996270B94AAD92E0E3A6D58D5FC6.edm" hidden="1">#REF!</definedName>
    <definedName name="_bdm.08286CB801B5425CAE3FCA3BAD7D72A0.edm" hidden="1">#REF!</definedName>
    <definedName name="_bdm.084A1AD5AFB74BC99D3A4365CECED254.edm" hidden="1">#REF!</definedName>
    <definedName name="_bdm.08AAB02A8688409CAC655578F76EB0B8.edm" hidden="1">#REF!</definedName>
    <definedName name="_bdm.08AF500A59084269BFDC9DB599AFD6E6.edm" hidden="1">#REF!</definedName>
    <definedName name="_bdm.08C2B30F425E492EB733D20661A9AD6E.edm" hidden="1">#REF!</definedName>
    <definedName name="_bdm.08F667E1205F41FB8F7DBBDBA6944734.edm" hidden="1">#REF!</definedName>
    <definedName name="_bdm.08FDC49BD2FA4F879FB326123BE7B9AB.edm" hidden="1">#REF!</definedName>
    <definedName name="_bdm.091D4737BF064580A9146CD28C87EECF.edm" hidden="1">#REF!</definedName>
    <definedName name="_bdm.096FCD9ED8554287B57E36249BC7F2A7.edm" hidden="1">#REF!</definedName>
    <definedName name="_bdm.09B58ECFEC4F4F8CA00BA86BA2F519BF.edm" hidden="1">#REF!</definedName>
    <definedName name="_bdm.0A2BA55257964AF7A403B64181E13C92.edm" hidden="1">#REF!</definedName>
    <definedName name="_bdm.0A3207018DC241ED990CD02342BB8527.edm" hidden="1">#REF!</definedName>
    <definedName name="_bdm.0A4AE2A642FD48589109474128CD23C1.edm" hidden="1">#REF!</definedName>
    <definedName name="_bdm.0A69A88081124EEF91B24B437BD85633.edm" hidden="1">#REF!</definedName>
    <definedName name="_bdm.0AF05D27482F406D942C761F0F5A41EE.edm" hidden="1">#REF!</definedName>
    <definedName name="_bdm.0B48BF35B08F4060951B6C0404074CEA.edm" hidden="1">#REF!</definedName>
    <definedName name="_bdm.0b4baad834874ad29899c3869743a005.edm" hidden="1">#REF!</definedName>
    <definedName name="_bdm.0BAC360C0AA241DDA4CC976D40BC5648.edm" hidden="1">#REF!</definedName>
    <definedName name="_bdm.0BF73A95DE0644B094D6AC1D90AF5B0C.edm" hidden="1">#REF!</definedName>
    <definedName name="_bdm.0C0DA957FCE9458B82C1361254B1FF9B.edm" hidden="1">#REF!</definedName>
    <definedName name="_bdm.0C84006A907A4A97BC33F11BABA5C59E.edm" hidden="1">#REF!</definedName>
    <definedName name="_bdm.0CA48AE7689142EABAC119A31703BC86.edm" hidden="1">#REF!</definedName>
    <definedName name="_bdm.0CA5396FCE6248B28592E49A4696EA01.edm" hidden="1">#REF!</definedName>
    <definedName name="_bdm.0CA70859BBBC4783890475C0EA2C57BE.edm" hidden="1">#REF!</definedName>
    <definedName name="_bdm.0CC4646A4EA94FBABC053656FA78EA7F.edm" hidden="1">#REF!</definedName>
    <definedName name="_bdm.0D7A1F6469CB43B891B8137A3198B5CD.edm" hidden="1">#REF!</definedName>
    <definedName name="_bdm.0DB1B75C93634A3E942148740345D7B7.edm" hidden="1">#REF!</definedName>
    <definedName name="_bdm.0DD96ECA1974479B8BB06584DC69080D.edm" hidden="1">#REF!</definedName>
    <definedName name="_bdm.0E5AA687CEC94E5F8DACD288775F0BC9.edm" hidden="1">#REF!</definedName>
    <definedName name="_bdm.0EB6989DE071483BA19FE1B691DB4355.edm" hidden="1">#REF!</definedName>
    <definedName name="_bdm.0EDA1D4851804D5BAB61453E6300D635.edm" hidden="1">#REF!</definedName>
    <definedName name="_bdm.0EE1088E30C045AEB99237614C88B11E.edm" hidden="1">#N/A</definedName>
    <definedName name="_bdm.0F49F700E32A4472B5B934A4852FE976.edm" hidden="1">#REF!</definedName>
    <definedName name="_bdm.0F7DF174684442C1BA66DC7050CA1142.edm" hidden="1">#REF!</definedName>
    <definedName name="_bdm.0FB8AA065507435FB4D8C1BA36D66C29.edm" hidden="1">#REF!</definedName>
    <definedName name="_bdm.0FE9171E4D0849FDA12CD07B85F74F81.edm" hidden="1">#REF!</definedName>
    <definedName name="_bdm.1079B7A27C9B4591B11964DC1EF32825.edm" hidden="1">#REF!</definedName>
    <definedName name="_bdm.107CCC04BFFA48A69DA4473743E08074.edm" hidden="1">#REF!</definedName>
    <definedName name="_bdm.10A62F213D084E07BD25CFF9E11AF7B1.edm" hidden="1">#REF!</definedName>
    <definedName name="_bdm.11720ACEAFFD4DE09A7223349FC1B4C9.edm" hidden="1">#REF!</definedName>
    <definedName name="_bdm.119F98505B5345658078DA83A6E64265.edm" hidden="1">#REF!</definedName>
    <definedName name="_bdm.122D85C99B6A40178DB5A4509FDDDE1F.edm" hidden="1">#REF!</definedName>
    <definedName name="_bdm.125E61A3307B4352A62D2D6E1EFA03E5.edm" hidden="1">#REF!</definedName>
    <definedName name="_bdm.12B08C9DAB2F4D10B9750B8528A4C320.edm" hidden="1">#REF!</definedName>
    <definedName name="_bdm.12F7EFEADB5D45B0AF0FB511666A06A6.edm" hidden="1">#REF!</definedName>
    <definedName name="_bdm.132C37CB4C8D4EC6BADD71AA1E1D1EB7.edm" hidden="1">#REF!</definedName>
    <definedName name="_bdm.134B0924F5A24B9A85B4DFEEFBA7A779.edm" hidden="1">#REF!</definedName>
    <definedName name="_bdm.136AB41E962849BA927C0B6B8ED5EFB4.edm" hidden="1">#REF!</definedName>
    <definedName name="_bdm.138E2B644FB246FBB26D7EE113443E8E.edm" hidden="1">#REF!</definedName>
    <definedName name="_bdm.13D319E3250348978E9AAAA7365B2A0D.edm" hidden="1">#REF!</definedName>
    <definedName name="_bdm.1417F4E67DB7455ABAE9A8B9969DA24B.edm" hidden="1">#REF!</definedName>
    <definedName name="_bdm.14437FFD167041EA96B1BC99C1DCA150.edm" hidden="1">#REF!</definedName>
    <definedName name="_bdm.146FA3ED33F74F4AACD4C104BCDC8268.edm" hidden="1">#REF!</definedName>
    <definedName name="_bdm.149B67536C5F410EA49867AFDA77AB45.edm" hidden="1">#REF!</definedName>
    <definedName name="_bdm.14A2652EA25648A6AA8A0BCB3DA72109.edm" hidden="1">#REF!</definedName>
    <definedName name="_bdm.15143B885B34423A90202145DA378011.edm" hidden="1">#REF!</definedName>
    <definedName name="_bdm.15358D96D014487799C5EA1709F3D166.edm" hidden="1">#REF!</definedName>
    <definedName name="_bdm.156EC6D959BB46CB85B57FBF562FC8F6.edm" hidden="1">#REF!</definedName>
    <definedName name="_bdm.159102ECDAE542EC88C0BD06967773B5.edm" hidden="1">#REF!</definedName>
    <definedName name="_bdm.160012FFD15E4396AE5694023724FBF9.edm" hidden="1">#REF!</definedName>
    <definedName name="_bdm.1611DD19BDC4467DB68F70538A7E5F18.edm" hidden="1">#REF!</definedName>
    <definedName name="_bdm.16F0FCE8A950487DAE06F958DD11CEDB.edm" hidden="1">#REF!</definedName>
    <definedName name="_bdm.16FBCDB4B98E4E36AE37E4A6D1944E6B.edm" hidden="1">#REF!</definedName>
    <definedName name="_bdm.172CB3F8410A47AEB0CC8E1F0A4DD4B3.edm" hidden="1">#REF!</definedName>
    <definedName name="_bdm.17C6300097834D078911DE170A29BDB5.edm" hidden="1">#REF!</definedName>
    <definedName name="_bdm.180AB7F24F7744E78A52144289181BC3.edm" hidden="1">#REF!</definedName>
    <definedName name="_bdm.18A8D99F01ED46E0ACA73C01FC2E48EC.edm" hidden="1">#REF!</definedName>
    <definedName name="_bdm.18BBABD6D1B1447F8915C6D05828B070.edm" hidden="1">#REF!</definedName>
    <definedName name="_bdm.1917CE7E3DC749B5B7493C1D5C78BA49.edm" hidden="1">#REF!</definedName>
    <definedName name="_bdm.194BC8A66C6B4CD78D3A1D6EB90F3813.edm" hidden="1">#REF!</definedName>
    <definedName name="_bdm.19B2611C31A343CBAE090313BBA85235.edm" hidden="1">#REF!</definedName>
    <definedName name="_bdm.19CA7599C9A2427386A96E79CBDEA57A.edm" hidden="1">#REF!</definedName>
    <definedName name="_bdm.1A2F4BDC18754CC89278C3DB9C02231B.edm" hidden="1">#REF!</definedName>
    <definedName name="_bdm.1A329A56256D4397B6BAFC7D8BA1639E.edm" hidden="1">#REF!</definedName>
    <definedName name="_bdm.1A7466D527C94C17BEA9D7B3E103325C.edm" hidden="1">#REF!</definedName>
    <definedName name="_bdm.1AD277AAB3C84568AADF60C84073A099.edm" hidden="1">#REF!</definedName>
    <definedName name="_bdm.1BC087DBA38D482E95C60055C4B048EB.edm" hidden="1">#REF!</definedName>
    <definedName name="_bdm.1C00172FB95C48F3B49D0A978B4CFFA2.edm" hidden="1">#REF!</definedName>
    <definedName name="_bdm.1CA38E89B2E446499B417D4BF2A4A825.edm" hidden="1">#REF!</definedName>
    <definedName name="_bdm.1CA883E43B4B43FC8E51C74776CEB35E.edm" hidden="1">#REF!</definedName>
    <definedName name="_bdm.1D178C13755E45199441001D6434BCC8.edm" hidden="1">#REF!</definedName>
    <definedName name="_bdm.1D1C526AED3611D69518000347933D20.edm" hidden="1">#REF!</definedName>
    <definedName name="_bdm.1D1F39CCCCDE41A78E0206B99CFB3B6A.edm" hidden="1">#REF!</definedName>
    <definedName name="_bdm.1DB4C3ACFE2E4533A55054D8D9B2355D.edm" hidden="1">#REF!</definedName>
    <definedName name="_bdm.1E473818937D4593883CB83A720A8A9D.edm" hidden="1">#REF!</definedName>
    <definedName name="_bdm.1E64A0A1325F4D1A8A19EA37F1F26598.edm" hidden="1">#REF!</definedName>
    <definedName name="_bdm.1F251AC17B14442BABF91FFC815B69BB.edm" hidden="1">#REF!</definedName>
    <definedName name="_bdm.1FB6183D8AD44865BA1468A53C1096F2.edm" hidden="1">#REF!</definedName>
    <definedName name="_bdm.208A1C79D87C4EDA9593B05355414B62.edm" hidden="1">#REF!</definedName>
    <definedName name="_bdm.20C72310ACC74CA782D9FF3140D1B7B6.edm" hidden="1">#REF!</definedName>
    <definedName name="_bdm.21199B26F708425AAE95B99F54EA7ECE.edm" hidden="1">#REF!</definedName>
    <definedName name="_bdm.215BFAEF41B045ECBDA41B0A8E09D10A.edm" hidden="1">#REF!</definedName>
    <definedName name="_bdm.219841450BF1410297CA1236F67C3FB5.edm" hidden="1">#REF!</definedName>
    <definedName name="_bdm.219B303C69134A259AC4A0B0D4930A81.edm" hidden="1">#REF!</definedName>
    <definedName name="_bdm.222424B7519341B989BAA4E0C3D4A5B2.edm" hidden="1">#REF!</definedName>
    <definedName name="_bdm.225C66FE9188436CAABE6061B630613C.edm" hidden="1">#REF!</definedName>
    <definedName name="_bdm.23326F63929A4BA581F1E57AFB9E3000.edm" hidden="1">#REF!</definedName>
    <definedName name="_bdm.23C43B80EF9C4DD1A2C2968CCB6B072A.edm" hidden="1">#REF!</definedName>
    <definedName name="_bdm.23F9F06C9F2F4CD49374568E7598786C.edm" hidden="1">#REF!</definedName>
    <definedName name="_bdm.24B4FAB4472D46608C9C88C0794A329A.edm" hidden="1">#REF!</definedName>
    <definedName name="_bdm.252DCABD0467495195D365526E901B75.edm" hidden="1">#REF!</definedName>
    <definedName name="_bdm.25A2C50ADCF547278950AE2FF4573687.edm" hidden="1">#REF!</definedName>
    <definedName name="_bdm.25BF65335EAA47919BE78CEC7E3C8085.edm" hidden="1">#REF!</definedName>
    <definedName name="_bdm.25D1747D2492470799E2B5DA6CF80E12.edm" hidden="1">#REF!</definedName>
    <definedName name="_bdm.25E2A6287C3C41F29E3D71D0431982A6.edm" hidden="1">#REF!</definedName>
    <definedName name="_bdm.2645390BC3CC4FAE8555D4239D92996F.edm" hidden="1">#REF!</definedName>
    <definedName name="_bdm.26677444D8B64D8DB08FEBD2E8C62F37.edm" hidden="1">#REF!</definedName>
    <definedName name="_bdm.26A69F730D8B404DAB084EB414079ADA.edm" hidden="1">#REF!</definedName>
    <definedName name="_bdm.26C9242361F54331BA6C1DA076413EFE.edm" hidden="1">#REF!</definedName>
    <definedName name="_bdm.26CAC359E4C84A1482407CBB06B37350.edm" hidden="1">#REF!</definedName>
    <definedName name="_bdm.2718CF5FD22F460780B5EFE485046064.edm" hidden="1">#REF!</definedName>
    <definedName name="_bdm.274C3C54BBEE49D6B6412BBE1DA43762.edm" hidden="1">#REF!</definedName>
    <definedName name="_bdm.275148C0F97C41DE9BBD182BFB754B37.edm" hidden="1">#REF!</definedName>
    <definedName name="_bdm.27873F8CCD2E4F9A83BB7C49638DC98B.edm" hidden="1">#REF!</definedName>
    <definedName name="_bdm.28397264EB0C4A798B4AE0FD2ADD88AA.edm" hidden="1">#REF!</definedName>
    <definedName name="_bdm.28C241B87F164EC0BC8AAD9EF00E613B.edm" hidden="1">#REF!</definedName>
    <definedName name="_bdm.28E060BBA1834370A4B89B0D0C1496CE.edm" hidden="1">#REF!</definedName>
    <definedName name="_bdm.28FC79A0C62A47F0826CCD2BFB4DA2B0.edm" hidden="1">#REF!</definedName>
    <definedName name="_bdm.297069677D044BD0AAA84E24781B2C67.edm" hidden="1">#REF!</definedName>
    <definedName name="_bdm.29AC649EAEFF49FDABFCF47AD46978FC.edm" hidden="1">#REF!</definedName>
    <definedName name="_bdm.2A3A2BA047594BC6BCDE95DB94B10FA3.edm" hidden="1">#REF!</definedName>
    <definedName name="_bdm.2A8D7C200141405FA30E7D7F40F18ADA.edm" hidden="1">#REF!</definedName>
    <definedName name="_bdm.2A953FE65FC447AD9C2834BE0DF73BA9.edm" hidden="1">#REF!</definedName>
    <definedName name="_bdm.2AA324D655394A089E68D040C2E0063C.edm" hidden="1">#REF!</definedName>
    <definedName name="_bdm.2AAA13AF59E6470C90591CCD3B25EE91.edm" hidden="1">#REF!</definedName>
    <definedName name="_bdm.2C2FB3146ECE48248FBA2AA479B65830.edm" hidden="1">#REF!</definedName>
    <definedName name="_bdm.2C5E3089012044BD9A82C88F1E0F342B.edm" hidden="1">#REF!</definedName>
    <definedName name="_bdm.2C7A25C8A96F4D53B45FD7DC38EEFEC2.edm" hidden="1">#REF!</definedName>
    <definedName name="_bdm.2CA230607C1446ECB03BE9E730FF532F.edm" hidden="1">#REF!</definedName>
    <definedName name="_bdm.2CD1CA7CC9684AB0AD24CA1B3CDEF6D1.edm" hidden="1">#REF!</definedName>
    <definedName name="_bdm.2D29FE3BD2354AC6AAD6157D90D3D3B9.edm" hidden="1">#REF!</definedName>
    <definedName name="_bdm.2DA89D947F4249D9AB03ED0248DB700B.edm" hidden="1">#REF!</definedName>
    <definedName name="_bdm.2E261A2AF82F4C09843FE52C3BA155D5.edm" hidden="1">#REF!</definedName>
    <definedName name="_bdm.2E429001DB0C4F819F297EE5AD3B1011.edm" hidden="1">#REF!</definedName>
    <definedName name="_bdm.2E4AB55B0E2A48F58F8F1CA264F84BF1.edm" hidden="1">#REF!</definedName>
    <definedName name="_bdm.2E89540F61464A158A95076463F5C54A.edm" hidden="1">#REF!</definedName>
    <definedName name="_bdm.2EB5EFA7AE6343BCA2A7C7102FB63D5A.edm" hidden="1">#REF!</definedName>
    <definedName name="_bdm.2F93DA4B2C5B4F7C979AFC71AA52A50B.edm" hidden="1">#REF!</definedName>
    <definedName name="_bdm.2F98934FA2D54485B28D8EB110F40B09.edm" hidden="1">#REF!</definedName>
    <definedName name="_bdm.2FEBEC2E00404D6BB025CE91E285E6D2.edm" hidden="1">#REF!</definedName>
    <definedName name="_bdm.30059547B0EC4B79B17A8E3272104BCA.edm" hidden="1">#REF!</definedName>
    <definedName name="_bdm.30069F868EB5412CBD9D80F2B0F2C8A4.edm" hidden="1">#REF!</definedName>
    <definedName name="_bdm.304186AE46DD460A82BD1A1B7F6B6849.edm" hidden="1">#REF!</definedName>
    <definedName name="_bdm.30558AFBBFA5496E8098D80CE63E394B.edm" hidden="1">#REF!</definedName>
    <definedName name="_bdm.306BF8AC5F344EEEBE5FBD936F427F3B.edm" hidden="1">#REF!</definedName>
    <definedName name="_bdm.3131E7006DCF4D76A045E8F7B8435741.edm" hidden="1">#REF!</definedName>
    <definedName name="_bdm.31393D64AFB24008B2A179E1FBFB0FC7.edm" hidden="1">#REF!</definedName>
    <definedName name="_bdm.31414455130E45108D662081EDF9336E.edm" hidden="1">#REF!</definedName>
    <definedName name="_bdm.320D9F28A7DE4CAB83997E512FF6E1DB.edm" hidden="1">#REF!</definedName>
    <definedName name="_bdm.321A01F4F61D4D4F80326FAC7429E2F3.edm" hidden="1">#REF!</definedName>
    <definedName name="_bdm.3266E436BEDF47D18DB34FE070CBDEA6.edm" hidden="1">#REF!</definedName>
    <definedName name="_bdm.326F9CCED7904B36B084AE74334B9760.edm" hidden="1">#REF!</definedName>
    <definedName name="_bdm.326FEBE8D91646C5B377664135A2B7E5.edm" hidden="1">#REF!</definedName>
    <definedName name="_bdm.32938d6951904280b248fa88b60fb9a0.edm" hidden="1">#REF!</definedName>
    <definedName name="_bdm.32B87B6BC5C34483A565A904768966AC.edm" hidden="1">#REF!</definedName>
    <definedName name="_bdm.3334E08008754022BB837BCC3547165B.edm" hidden="1">#REF!</definedName>
    <definedName name="_bdm.334326599F0444C8B855609527C6887D.edm" hidden="1">#REF!</definedName>
    <definedName name="_bdm.336156A542A0421898AF05F5D9C5942F.edm" hidden="1">#REF!</definedName>
    <definedName name="_bdm.33DF567CC3CB4997B376D98824E57442.edm" hidden="1">#REF!</definedName>
    <definedName name="_bdm.344681746ACC47FD88FB0130EBE41AC9.edm" hidden="1">#REF!</definedName>
    <definedName name="_bdm.34F8BD33BB284FE4983CEB51BCFE4751.edm" hidden="1">#REF!</definedName>
    <definedName name="_bdm.35603E103ADD4EBBBB3841BCF7BEAE55.edm" hidden="1">#REF!</definedName>
    <definedName name="_bdm.359CA3F029804240A347125F9B39FF3E.edm" hidden="1">#REF!</definedName>
    <definedName name="_bdm.35DDE3442C054C5C8E4B8E9CFEB8A6EA.edm" hidden="1">#REF!</definedName>
    <definedName name="_bdm.35F5156E4B1C4C8E8AF93A15439E60CB.edm" hidden="1">#REF!</definedName>
    <definedName name="_bdm.36CA04BCFA9841F4AED4C43D0905542A.edm" hidden="1">#REF!</definedName>
    <definedName name="_bdm.3736CB47ABC24269AF8E6688E6DAE3F8.edm" hidden="1">#REF!</definedName>
    <definedName name="_bdm.3751E6711C5D417AA0FFB950381364E9.edm" hidden="1">#REF!</definedName>
    <definedName name="_bdm.37B5517E982F4E6B806F95BB2E5DC387.edm" hidden="1">#REF!</definedName>
    <definedName name="_bdm.37BB86E22CC44A6D9BC254C47ED06323.edm" hidden="1">#REF!</definedName>
    <definedName name="_bdm.37CC684AFAF04B2589665EDE28D8EB61.edm" hidden="1">#REF!</definedName>
    <definedName name="_bdm.38460BE1735D4E78BF8AC8F3B1118D77.edm" hidden="1">#REF!</definedName>
    <definedName name="_bdm.392F99A269F64EE6A2B846601BBD2E82.edm" hidden="1">#REF!</definedName>
    <definedName name="_bdm.399D1C70A34D40AEB308F5FB9E4B1708.edm" hidden="1">#REF!</definedName>
    <definedName name="_bdm.39D345F06916462ABB69740975D64E61.edm" hidden="1">#REF!</definedName>
    <definedName name="_bdm.39FC01C394354119B885FBE6F22C98CC.edm" hidden="1">#REF!</definedName>
    <definedName name="_bdm.3AE472BF6BA740C6AFF293F9044BAC08.edm" hidden="1">#REF!</definedName>
    <definedName name="_bdm.3B72B65F3D2A42749A609ECEE568D39C.edm" hidden="1">#REF!</definedName>
    <definedName name="_bdm.3BA71FB1494D49DEA423BD8EF144954A.edm" hidden="1">#REF!</definedName>
    <definedName name="_bdm.3BC7DC127D2C447896EB2EF0270DE5B9.edm" hidden="1">#REF!</definedName>
    <definedName name="_bdm.3BCAE1795691464E9939CECFDE7F610A.edm" hidden="1">#REF!</definedName>
    <definedName name="_bdm.3C5CE2CBB70A4FEAAA3B19BC18C72C3D.edm" hidden="1">#REF!</definedName>
    <definedName name="_bdm.3C69E85E55C14BFCA152E461AEEC4ECC.edm" hidden="1">#REF!</definedName>
    <definedName name="_bdm.3C9E148232154273947735321B54A395.edm" hidden="1">#REF!</definedName>
    <definedName name="_bdm.3D055CE51DE643D4B8F1F394A283C2A4.edm" hidden="1">#REF!</definedName>
    <definedName name="_bdm.3D17C68A60264004A035CBEC65D423BC.edm" hidden="1">#REF!</definedName>
    <definedName name="_bdm.3D3D65FA519B40008C25A39E902B40A9.edm" hidden="1">#REF!</definedName>
    <definedName name="_bdm.3D6EC43437F54528B6C93B1061888C02.edm" hidden="1">#REF!</definedName>
    <definedName name="_bdm.3D91EDE82514454FACFEB67F7CF62BD3.edm" hidden="1">#REF!</definedName>
    <definedName name="_bdm.3E3D0FF2DC4F4AC88D02AD381B38AEF2.edm" hidden="1">#REF!</definedName>
    <definedName name="_bdm.3E602D54E65E4B3CAA8446DE88B952CF.edm" hidden="1">#REF!</definedName>
    <definedName name="_bdm.3EDB8BE106244DDC89848CFDB9F31AE7.edm" hidden="1">#REF!</definedName>
    <definedName name="_bdm.3F12EED3155E49CAA168E14347615E44.edm" hidden="1">#REF!</definedName>
    <definedName name="_bdm.3F48DCFD85784C22821393724FAFDFCF.edm" hidden="1">#REF!</definedName>
    <definedName name="_bdm.3FDBE005CE3E40DA99BF3A1ABD3890BD.edm" hidden="1">#REF!</definedName>
    <definedName name="_bdm.400A4EF337084AD3B0F6C9CA85C383A4.edm" hidden="1">#REF!</definedName>
    <definedName name="_bdm.402CFD5F0E5B4736A128B3318F50C660.edm" hidden="1">#REF!</definedName>
    <definedName name="_bdm.4047D96637E24A3F97E85D510DFA62A9.edm" hidden="1">#REF!</definedName>
    <definedName name="_bdm.404D677F20C64349B3787F5B98B60066.edm" hidden="1">#REF!</definedName>
    <definedName name="_bdm.408B1F9FD9B948709D206611E0126161.edm" hidden="1">#REF!</definedName>
    <definedName name="_bdm.40946B3E4F8B45AA86B1690108246C6A.edm" hidden="1">#REF!</definedName>
    <definedName name="_bdm.409F6A64419843C3B9B9888F7015F06D.edm" hidden="1">#REF!</definedName>
    <definedName name="_bdm.40DA3599DABE4F0B9E6AEEC95B11FC2A.edm" hidden="1">#REF!</definedName>
    <definedName name="_bdm.40F9DF42BF68422D8EE192AE2AE99ED9.edm" hidden="1">#REF!</definedName>
    <definedName name="_bdm.4129851B33C948DE94F38838EDA9A703.edm" hidden="1">#REF!</definedName>
    <definedName name="_bdm.4191858A55624CC0957748D5E4AB83B0.edm" hidden="1">#REF!</definedName>
    <definedName name="_bdm.41BEBC277DD34371A7F5020E3F3B2A78.edm" hidden="1">#REF!</definedName>
    <definedName name="_bdm.41C0C21023A742118841D257D3154C2E.edm" hidden="1">#REF!</definedName>
    <definedName name="_bdm.430BEF2598BA48AB84CE5EE3B57938F8.edm" hidden="1">#REF!</definedName>
    <definedName name="_bdm.439403AFB13340BBBA79E6F6AF5ED453.edm" hidden="1">#REF!</definedName>
    <definedName name="_bdm.43E579D6EB2D42A48BE82C472B673C2D.edm" hidden="1">#REF!</definedName>
    <definedName name="_bdm.43F1FBC296F54982BEFE41327677C9D6.edm" hidden="1">#REF!</definedName>
    <definedName name="_bdm.4416B19B27EA4DBBA770582209B8CF39.edm" hidden="1">#REF!</definedName>
    <definedName name="_bdm.4440C23A4D7641C1A88BD06E89DED578.edm" hidden="1">#REF!</definedName>
    <definedName name="_bdm.444F670996AA4FC9BB03D2D4086BCCE5.edm" hidden="1">#REF!</definedName>
    <definedName name="_bdm.445C879AFBFF43D399D9C26546C0B055.edm" hidden="1">#REF!</definedName>
    <definedName name="_bdm.44B9F95E624240B6A0F1B54847234107.edm" hidden="1">#REF!</definedName>
    <definedName name="_bdm.4513CEA957284013AD0328D5B2977F19.edm" hidden="1">#REF!</definedName>
    <definedName name="_bdm.456AECCF93FB4AC791A2D1C0F42DF7B1.edm" hidden="1">#REF!</definedName>
    <definedName name="_bdm.45AC17837BA44C8BBD0A503CB02FD8EB.edm" hidden="1">#REF!</definedName>
    <definedName name="_bdm.45BD46758D554D1CA89E6332D0AE2FA2.edm" hidden="1">#REF!</definedName>
    <definedName name="_bdm.45C6FC3EF807457D98ADE89711D1DFC6.edm" hidden="1">#REF!</definedName>
    <definedName name="_bdm.4675748EF8E646A4BE388B37DF4E5DDD.edm" hidden="1">#REF!</definedName>
    <definedName name="_bdm.46E064123C124B3FA804F58619A7DC9C.edm" hidden="1">#REF!</definedName>
    <definedName name="_bdm.482002CF4F2E406C9CD529BA91A3FFF5.edm" hidden="1">#REF!</definedName>
    <definedName name="_bdm.4826FE82FB7549408A9D35918FBAF3D4.edm" hidden="1">#N/A</definedName>
    <definedName name="_bdm.48573A1F05AD4C45A860EC6601864F1F.edm" hidden="1">#REF!</definedName>
    <definedName name="_bdm.48B1736060E24386B0EC305FAB97EEB9.edm" hidden="1">#REF!</definedName>
    <definedName name="_bdm.48CA009391E9450D8DDAB38B2CB95704.edm" hidden="1">#REF!</definedName>
    <definedName name="_bdm.48CBADB1EEA64B679E709916F38AA9D5.edm" hidden="1">#REF!</definedName>
    <definedName name="_bdm.48CE2029E1324F2596317BA7C0F35AD8.edm" hidden="1">#REF!</definedName>
    <definedName name="_bdm.49C6089191C04652B29CF690BD16A73D.edm" hidden="1">#REF!</definedName>
    <definedName name="_bdm.4A04656A215647B68BDAD1707B031A2A.edm" hidden="1">#REF!</definedName>
    <definedName name="_bdm.4A33B9AD12AF455E8733C72B0DAA8FDF.edm" hidden="1">#REF!</definedName>
    <definedName name="_bdm.4A45630D157340EDB12D06AFB51D70DE.edm" hidden="1">#REF!</definedName>
    <definedName name="_bdm.4A4647585A2644189998426DC546E0AD.edm" hidden="1">#REF!</definedName>
    <definedName name="_bdm.4ACCA1ED7C1A4CCA941B50A49F490F34.edm" hidden="1">#REF!</definedName>
    <definedName name="_bdm.4B40238EA37F4A16A341668A83FBE154.edm" hidden="1">#REF!</definedName>
    <definedName name="_bdm.4B48793507FD4F218DE5F30F39C4908B.edm" hidden="1">#REF!</definedName>
    <definedName name="_bdm.4B49FAB89CF340ECB3172CF000B14416.edm" hidden="1">#REF!</definedName>
    <definedName name="_bdm.4B4FB2783BC44E8082EBFB02BA34E936.edm" hidden="1">#REF!</definedName>
    <definedName name="_bdm.4B77C271E0A34AA39783CC8280DC280C.edm" hidden="1">#REF!</definedName>
    <definedName name="_bdm.4BA4BBC69E84491BA3AF6C705C77C883.edm" hidden="1">#REF!</definedName>
    <definedName name="_bdm.4C9545ED02C44B83B7C151AEB0170441.edm" hidden="1">#REF!</definedName>
    <definedName name="_bdm.4CEC331910F5409FB3DDB4AAD1F5414A.edm" hidden="1">#REF!</definedName>
    <definedName name="_bdm.4DBE648A02CD464F96033D39E13CC015.edm" hidden="1">#REF!</definedName>
    <definedName name="_bdm.4DBF3CD070E24609BFB07F2E755484CA.edm" hidden="1">#REF!</definedName>
    <definedName name="_bdm.4DF794E16E9B447A8A184E1F2580766B.edm" hidden="1">#REF!</definedName>
    <definedName name="_bdm.4E3C8791333D4D9CA56B147125E8DA07.edm" hidden="1">#REF!</definedName>
    <definedName name="_bdm.4E47BC729D7843B2AB43ABBD335C7116.edm" hidden="1">#REF!</definedName>
    <definedName name="_bdm.4E545D7CAC55404B82130C289DCD311F.edm" hidden="1">#REF!</definedName>
    <definedName name="_bdm.4E9BD2EF31A4456182EE42DE76D00748.edm" hidden="1">#REF!</definedName>
    <definedName name="_bdm.4F134DEB25744015ACAE113DE2928039.edm" hidden="1">#REF!</definedName>
    <definedName name="_bdm.4F23CBDDB2AB4EE6BE09E50BEB58600C.edm" hidden="1">#REF!</definedName>
    <definedName name="_bdm.4F9FC1E79ABC41B49F33093F84695035.edm" hidden="1">#REF!</definedName>
    <definedName name="_bdm.4FF316B84CD34088B1791804E873C9F6.edm" hidden="1">#N/A</definedName>
    <definedName name="_bdm.4FF47A0749864BC887611847FFB4D9D4.edm" hidden="1">#REF!</definedName>
    <definedName name="_bdm.5036F700BCFD4905A600A875F9696674.edm" hidden="1">#REF!</definedName>
    <definedName name="_bdm.5060C5D82CA44429A71A35BDC6FCEEF4.edm" hidden="1">#REF!</definedName>
    <definedName name="_bdm.5087477C2A304F05BB3C2766381369C1.edm" hidden="1">#REF!</definedName>
    <definedName name="_bdm.50A548217C6542638BEB39DDFC194DCB.edm" hidden="1">#REF!</definedName>
    <definedName name="_bdm.50B2243090094F5799D6517202D8D1BD.edm" hidden="1">#REF!</definedName>
    <definedName name="_bdm.50B6329483B7423EA42B6D9D63D0BBA2.edm" hidden="1">#REF!</definedName>
    <definedName name="_bdm.50C643FE2A004F1188F453C954A7ED50.edm" hidden="1">#REF!</definedName>
    <definedName name="_bdm.5127CF92131949B6BC159A3E80A01D44.edm" hidden="1">#REF!</definedName>
    <definedName name="_bdm.512B115BC02548808EF0A756FE0765DD.edm" hidden="1">#REF!</definedName>
    <definedName name="_bdm.5141103E535442A0BB243951607E5226.edm" hidden="1">#REF!</definedName>
    <definedName name="_bdm.51A344AEB27D4E848CEC914A2580DBCD.edm" hidden="1">#N/A</definedName>
    <definedName name="_bdm.51B88522CDA849209E99AA0F498985F7.edm" hidden="1">#REF!</definedName>
    <definedName name="_bdm.51F2092B1CE34D24B30CEDD0659C92E3.edm" hidden="1">#REF!</definedName>
    <definedName name="_bdm.520F574DCFFF11D6B661000347B6BAD9.edm" hidden="1">#REF!</definedName>
    <definedName name="_bdm.5242301641DC4EEEA00C1808E85421F9.edm" hidden="1">#REF!</definedName>
    <definedName name="_bdm.52CE37642E0C4CD0A4A4C07C146C9B70.edm" hidden="1">#REF!</definedName>
    <definedName name="_bdm.532CFB45DAC74A7F8E3F0E3BA9744703.edm" hidden="1">#REF!</definedName>
    <definedName name="_bdm.544CDFFC17104BA88AACE01B00334AAA.edm" hidden="1">#REF!</definedName>
    <definedName name="_bdm.54556814D1594285B2A3D74B223623CE.edm" hidden="1">#REF!</definedName>
    <definedName name="_bdm.549BA8F3BD57454EB93A617CCDFC2F2A.edm" hidden="1">#REF!</definedName>
    <definedName name="_bdm.554E8BBAA6D34E67947D88BFC48B02FD.edm" hidden="1">#REF!</definedName>
    <definedName name="_bdm.55A9B35EC02242FA825A00BB191A5D07.edm" hidden="1">#REF!</definedName>
    <definedName name="_bdm.55F55CD0BC1840F5B3F0A8DD1A149AB3.edm" hidden="1">#REF!</definedName>
    <definedName name="_bdm.563E0794913B4738935DC4169DFCEDFB.edm" hidden="1">#REF!</definedName>
    <definedName name="_bdm.56499E9F1C134C3E8F97D6A6BB0AAFB8.edm" hidden="1">#REF!</definedName>
    <definedName name="_bdm.5679979EBAB048F4935CA60321368EB4.edm" hidden="1">#REF!</definedName>
    <definedName name="_bdm.56A4C161793A409AB6CF113223A1552C.edm" hidden="1">#REF!</definedName>
    <definedName name="_bdm.578999AF4C48486F80CC1B9E823BECC1.edm" hidden="1">#REF!</definedName>
    <definedName name="_bdm.5890963241484284B8951A0E1CBA46D3.edm" hidden="1">#REF!</definedName>
    <definedName name="_bdm.58A17DDA32784948AB1FDC1895F8BEFF.edm" hidden="1">#REF!</definedName>
    <definedName name="_bdm.58B47B476E8E43239B5D722EB9762F07.edm" hidden="1">#REF!</definedName>
    <definedName name="_bdm.58B71012676C4462B9A4B945EE5C2892.edm" hidden="1">#REF!</definedName>
    <definedName name="_bdm.58C4C67804294BCA8698EE0502EF331C.edm" hidden="1">#REF!</definedName>
    <definedName name="_bdm.58C4D3569802495C97FE1D69555CCA9F.edm" hidden="1">#REF!</definedName>
    <definedName name="_bdm.58F32800F3AA4E7C8EA00BEE28C0CBDD.edm" hidden="1">#REF!</definedName>
    <definedName name="_bdm.5928977C3A1A4B8FA35A09CE3475C052.edm" hidden="1">#REF!</definedName>
    <definedName name="_bdm.598F3F97BB4D48C39C67ACD5EFDAD57B.edm" hidden="1">#REF!</definedName>
    <definedName name="_bdm.5A4D772955DB4350973F31595E9B5AF7.edm" hidden="1">#REF!</definedName>
    <definedName name="_bdm.5A7B1752C5B1466588E47E776BFB4641.edm" hidden="1">#REF!</definedName>
    <definedName name="_bdm.5AD5D2ECC3F74E2EB32FF1F230F8F73F.edm" hidden="1">#REF!</definedName>
    <definedName name="_bdm.5B039E9B4FE646958E5F44F2C7AD8220.edm" hidden="1">#REF!</definedName>
    <definedName name="_bdm.5B8DA30D808C49D6A5D877868BB1B49C.edm" hidden="1">#REF!</definedName>
    <definedName name="_bdm.5BA5340EA2974751BE5924CB46C035A4.edm" hidden="1">#REF!</definedName>
    <definedName name="_bdm.5BD042AE8D5E4FC0BDF4319088901FD6.edm" hidden="1">#REF!</definedName>
    <definedName name="_bdm.5C0624D9EAAC41558F68BB4A4608B1CB.edm" hidden="1">#REF!</definedName>
    <definedName name="_bdm.5C335EA063AF4A948BE1966DC65214DC.edm" hidden="1">#REF!</definedName>
    <definedName name="_bdm.5C43281B160644C9AA47A540349F3AFE.edm" hidden="1">#REF!</definedName>
    <definedName name="_bdm.5D199180742B4B5489B9F8BDD02A4CB3.edm" hidden="1">#REF!</definedName>
    <definedName name="_bdm.5D568EEDB226470FB7782CA1D856F268.edm" hidden="1">#REF!</definedName>
    <definedName name="_bdm.5D5E08503CCC4B86B962AA11BE95B628.edm" hidden="1">#REF!</definedName>
    <definedName name="_bdm.5D66EBF1C7504D6BB8D80C21E6DE3FE0.edm" hidden="1">#REF!</definedName>
    <definedName name="_bdm.5DBCFB0B4C3349ED882E88164CBC364A.edm" hidden="1">#REF!</definedName>
    <definedName name="_bdm.5DD4ED137CBE4419B1E36A5F47201214.edm" hidden="1">#REF!</definedName>
    <definedName name="_bdm.5E0274BFB3504F9A911B5D6C4CE6301C.edm" hidden="1">#REF!</definedName>
    <definedName name="_bdm.5E3A7F65A26248A594EACD4D69B5D7DC.edm" hidden="1">#REF!</definedName>
    <definedName name="_bdm.5EFD5FA90D45477C91B21D63BD7C7037.edm" hidden="1">#REF!</definedName>
    <definedName name="_bdm.5F17BBADCE284BA38B3C88360DF06F9C.edm" hidden="1">#REF!</definedName>
    <definedName name="_bdm.5F217F1060844AD6BB4DE82428E85C2E.edm" hidden="1">#REF!</definedName>
    <definedName name="_bdm.5F79D092BE2E46C787A1EEFEEDA7544E.edm" hidden="1">#REF!</definedName>
    <definedName name="_bdm.5FE57318FA434675801C2AFF54CF6A30.edm" hidden="1">#REF!</definedName>
    <definedName name="_bdm.5FEBC04E508A4A609C61A1948C1F200B.edm" hidden="1">#REF!</definedName>
    <definedName name="_bdm.60130A76DCF34A448DF8CAE9A2D9D0E2.edm" hidden="1">#REF!</definedName>
    <definedName name="_bdm.60F6B36F5216451594A208B6A4B2C487.edm" hidden="1">#REF!</definedName>
    <definedName name="_bdm.612F7A808AB911D6A4210008021EFA83.edm" hidden="1">#REF!</definedName>
    <definedName name="_bdm.615BD2C3219046DAA896058E4BE020AB.edm" hidden="1">#REF!</definedName>
    <definedName name="_bdm.621BF5D65A6740EBBF11FDAB1813D095.edm" hidden="1">#REF!</definedName>
    <definedName name="_bdm.62765F1F57094371A29BE96CDA5ED3BC.edm" hidden="1">#REF!</definedName>
    <definedName name="_bdm.62DD5068E3524B66AE5F5329BBBDD7BB.edm" hidden="1">#REF!</definedName>
    <definedName name="_bdm.6330471FA940427584EA7E546E1EE198.edm" hidden="1">#REF!</definedName>
    <definedName name="_bdm.63520D77080549BDB4FC7DFB1FC3ABE0.edm" hidden="1">#REF!</definedName>
    <definedName name="_bdm.63983E7382244B53877A480BC08E79A6.edm" hidden="1">#REF!</definedName>
    <definedName name="_bdm.6408E225FB5A4315AB14F04E492AF92B.edm" hidden="1">#REF!</definedName>
    <definedName name="_bdm.640E84076EF84B60A336A41379ECD5F0.edm" hidden="1">#REF!</definedName>
    <definedName name="_bdm.6467DAC7513E43ECB5A07442C52AD6C0.edm" hidden="1">#REF!</definedName>
    <definedName name="_bdm.64AD165254324A4F82E6C9D9F21AC590.edm" hidden="1">#REF!</definedName>
    <definedName name="_bdm.64AFC7BCF57D4946933F3F9639B3A9FA.edm" hidden="1">#REF!</definedName>
    <definedName name="_bdm.65589D6C3C1C4EFB9633B0EEA11A20A1.edm" hidden="1">#REF!</definedName>
    <definedName name="_bdm.65670882206241E281D2F52083D88CAE.edm" hidden="1">#REF!</definedName>
    <definedName name="_bdm.6572BC05EC6C4A8AABF8570860FE1B2B.edm" hidden="1">#REF!</definedName>
    <definedName name="_bdm.6576C69832664526B6F38A69851C83FA.edm" hidden="1">#REF!</definedName>
    <definedName name="_bdm.65A5A17541764E129CF4CF10300378E6.edm" hidden="1">#REF!</definedName>
    <definedName name="_bdm.65D701F10C2746BA90EAD046A695FB7C.edm" hidden="1">#REF!</definedName>
    <definedName name="_bdm.65DC15F5025F4D70AF130226D18EC01B.edm" hidden="1">#REF!</definedName>
    <definedName name="_bdm.6606D9DC551F4274921B32E890AD0755.edm" hidden="1">#REF!</definedName>
    <definedName name="_bdm.66250806C5E3462A944F589E8FACEC05.edm" hidden="1">#REF!</definedName>
    <definedName name="_bdm.66B6CA0E5A784259A3D70B6EE047B549.edm" hidden="1">#REF!</definedName>
    <definedName name="_bdm.66FA4FC0BFF74935BEBD5F07D520CF15.edm" hidden="1">#REF!</definedName>
    <definedName name="_bdm.6711F982A7A043358E8A2B1A51D19311.edm" hidden="1">#REF!</definedName>
    <definedName name="_bdm.672EBB21ECE040FF869FE38A13D50242.edm" hidden="1">#REF!</definedName>
    <definedName name="_bdm.67D3A972976647D48A93FA1540ACEDB0.edm" hidden="1">#REF!</definedName>
    <definedName name="_bdm.6829F4D9B2114258864065E6D1BE6E41.edm" hidden="1">#REF!</definedName>
    <definedName name="_bdm.68B379E94C9C41569F8FCCAB548D9A8C.edm" hidden="1">#REF!</definedName>
    <definedName name="_bdm.68D5671CAEDD49F0A9824520A3962D06.edm" hidden="1">#REF!</definedName>
    <definedName name="_bdm.68F39C0B8F5B40618362F85E9D7E029A.edm" hidden="1">#REF!</definedName>
    <definedName name="_bdm.68F614678CA84E538E65DA7AF574284B.edm" hidden="1">#REF!</definedName>
    <definedName name="_bdm.69470B370E764E048ED5BF6E925F3C7B.edm" hidden="1">#REF!</definedName>
    <definedName name="_bdm.697D420A70EC4A239052632B70C2D036.edm" hidden="1">#REF!</definedName>
    <definedName name="_bdm.69BAD646D5574C5C8BCB729DC3862026.edm" hidden="1">#REF!</definedName>
    <definedName name="_bdm.6A45D5FA6D5A460C87542C35973895A0.edm" hidden="1">#REF!</definedName>
    <definedName name="_bdm.6AAB369A569348378A023E21BAF3B5C8.edm" hidden="1">#REF!</definedName>
    <definedName name="_bdm.6B9871C8B6754C2694A8D7B61345F46A.edm" hidden="1">#REF!</definedName>
    <definedName name="_bdm.6BACBCF78AA4423F978ED47C740F3A21.edm" hidden="1">#REF!</definedName>
    <definedName name="_bdm.6BDA90F78C3C4F88A1367BFA661DA807.edm" hidden="1">#REF!</definedName>
    <definedName name="_bdm.6BF08030ED23416A9FDE0089D56C6717.edm" hidden="1">#REF!</definedName>
    <definedName name="_bdm.6C049B2027CE402A922D1C0CFB3648C6.edm" hidden="1">#REF!</definedName>
    <definedName name="_bdm.6C283AF66BDC4BC0B5D29623F0501134.edm" hidden="1">#REF!</definedName>
    <definedName name="_bdm.6C357B93ACD24C9992DFDE131684AF75.edm" hidden="1">#REF!</definedName>
    <definedName name="_bdm.6C44731F8C184B9FB12390A9C2403E2B.edm" hidden="1">#REF!</definedName>
    <definedName name="_bdm.6C742A776FA14CFC9B03516FDC6F00BF.edm" hidden="1">#REF!</definedName>
    <definedName name="_bdm.6CB70DA9DFAF49639274DD558F54A532.edm" hidden="1">#REF!</definedName>
    <definedName name="_bdm.6CC11BF4AB27455183FA5C12450B18DE.edm" hidden="1">#REF!</definedName>
    <definedName name="_bdm.6D34650BC2BA4EFE9B4D1FAEDAF15624.edm" hidden="1">#REF!</definedName>
    <definedName name="_bdm.6D8A74E1E0FA4DF298CE689183308E92.edm" hidden="1">#REF!</definedName>
    <definedName name="_bdm.6DACE8035B1A4404B0D6B2485EB70C8C.edm" hidden="1">#REF!</definedName>
    <definedName name="_bdm.6DDE057F4D954D7FA8C57DAAF2CAB9A1.edm" hidden="1">#REF!</definedName>
    <definedName name="_bdm.6E3B9C881A124F1FA39D5EED67ACAF20.edm" hidden="1">#REF!</definedName>
    <definedName name="_bdm.6E7C31ED7A414A199BEE8F7F01C9831A.edm" hidden="1">#REF!</definedName>
    <definedName name="_bdm.6EA5E8B0F3E5447EA3DDD8A9637AAB45.edm" hidden="1">#REF!</definedName>
    <definedName name="_bdm.6EEABC6033A54EA9A0317057BDB9DA1F.edm" hidden="1">#REF!</definedName>
    <definedName name="_bdm.6EFF157BF63441F78F711EB292B8362F.edm" hidden="1">#REF!</definedName>
    <definedName name="_bdm.6F10254D34294644ADAA9697708DE26F.edm" hidden="1">#REF!</definedName>
    <definedName name="_bdm.6F62438F0A444AA9AF6AEF5591FAFDEF.edm" hidden="1">#REF!</definedName>
    <definedName name="_bdm.7126DB434CD84597A8E7E9CA81C67859.edm" hidden="1">#REF!</definedName>
    <definedName name="_bdm.713C934FFC2B4183A22160AF2B21F8E0.edm" hidden="1">#REF!</definedName>
    <definedName name="_bdm.715340173A504BDE8B851048281CEA4A.edm" hidden="1">#REF!</definedName>
    <definedName name="_bdm.717ACBB4A0CC41369C57000A1B1E4143.edm" hidden="1">#REF!</definedName>
    <definedName name="_bdm.71D3034A8C944D0D85C2DA5644371C70.edm" hidden="1">#REF!</definedName>
    <definedName name="_bdm.7266175E44AC4DEABE3CF53BE86517E6.edm" hidden="1">#REF!</definedName>
    <definedName name="_bdm.727A2E295AF54F28BC095B84B92DB563.edm" hidden="1">#REF!</definedName>
    <definedName name="_bdm.72886AD7B8DE44849A0440E953AA3F32.edm" hidden="1">#REF!</definedName>
    <definedName name="_bdm.729ECF2131CB45BF8507CBE35732255B.edm" hidden="1">#REF!</definedName>
    <definedName name="_bdm.72A9566DBB5D47178ABD044AFA31038B.edm" hidden="1">#REF!</definedName>
    <definedName name="_bdm.731F4F9934E1401EBEC7A3BBA7C36072.edm" hidden="1">#REF!</definedName>
    <definedName name="_bdm.73D3E6D4209D4DAABC9A62C2694F20F7.edm" hidden="1">#REF!</definedName>
    <definedName name="_bdm.74145ED66E5543C88FDA099EB4360FC9.edm" hidden="1">#REF!</definedName>
    <definedName name="_bdm.74395AD8E1D94831BB5AE39F70CC4A1F.edm" hidden="1">#REF!</definedName>
    <definedName name="_bdm.74439AF35CFC4C2D89144D698E4826C0.edm" hidden="1">#REF!</definedName>
    <definedName name="_bdm.748823FD5D2A4C76A2A27B059DA88969.edm" hidden="1">#REF!</definedName>
    <definedName name="_bdm.74C12F56036B4815898BAF4DBBD9C333.edm" hidden="1">#REF!</definedName>
    <definedName name="_bdm.74FE048120D543F1B09B93E36770170B.edm" hidden="1">#REF!</definedName>
    <definedName name="_bdm.7525777147104D40AB59469D4E2F1F7E.edm" hidden="1">#REF!</definedName>
    <definedName name="_bdm.75AD8DFF380D4895A6BEAB5FCAFAA6DB.edm" hidden="1">#REF!</definedName>
    <definedName name="_bdm.75C5403A92D54E6491591BC5005B3E7F.edm" hidden="1">#REF!</definedName>
    <definedName name="_bdm.75DA8B58D94E4DC2A29818C555D7511A.edm" hidden="1">#REF!</definedName>
    <definedName name="_bdm.7602DCFA18194D93BDC5FA0B7A22B1F8.edm" hidden="1">#REF!</definedName>
    <definedName name="_bdm.7610A2AE51724B3580A4A4E3BBEAFDB3.edm" hidden="1">#REF!</definedName>
    <definedName name="_bdm.761F2DB738F94757B970F83F4756BE39.edm" hidden="1">#REF!</definedName>
    <definedName name="_bdm.763EEC100E1F4C6AA921ADA89EBBDE67.edm" hidden="1">#REF!</definedName>
    <definedName name="_bdm.769F75F326494506B03DB45AAAE2D7D5.edm" hidden="1">#REF!</definedName>
    <definedName name="_bdm.76C27A152E7F4DD0A9C4B13E804F8DB9.edm" hidden="1">#REF!</definedName>
    <definedName name="_bdm.76DC69BCD13849AEADD94EA18CE46DAC.edm" hidden="1">#REF!</definedName>
    <definedName name="_bdm.777A0D8BCE914EFD9C0D39287042AC47.edm" hidden="1">#REF!</definedName>
    <definedName name="_bdm.777B736B9D7E4354B28A28E6C5A54A56.edm" hidden="1">#REF!</definedName>
    <definedName name="_bdm.77B8B516DA284E49B849D72D74FA161E.edm" hidden="1">#REF!</definedName>
    <definedName name="_bdm.78560A55FB46457B85AEB1F34EF05A15.edm" hidden="1">#REF!</definedName>
    <definedName name="_bdm.7947B867DBBB47B9A1DF5C68A4D48493.edm" hidden="1">#REF!</definedName>
    <definedName name="_bdm.7A088139B82645BD9D0258850916480F.edm" hidden="1">#REF!</definedName>
    <definedName name="_bdm.7A53D4949BB54ED487F8993E9E3F89F4.edm" hidden="1">#REF!</definedName>
    <definedName name="_bdm.7A85062AB008499E8D959A2D2FB378A9.edm" hidden="1">#REF!</definedName>
    <definedName name="_bdm.7B1E105E06874B83B6B96F02421B003A.edm" hidden="1">#REF!</definedName>
    <definedName name="_bdm.7B2730C0F3B1408FB9899853EF504B03.edm" hidden="1">#REF!</definedName>
    <definedName name="_bdm.7B8B8440ED9447AF87F4326D7F0320D0.edm" hidden="1">#REF!</definedName>
    <definedName name="_bdm.7B9B0912B4FE41D39972789CD5A46496.edm" hidden="1">#REF!</definedName>
    <definedName name="_bdm.7BEE48212F15472FBA95E11ED63318A8.edm" hidden="1">#REF!</definedName>
    <definedName name="_bdm.7D845149A2D24F3E81D87688CB96FDC7.edm" hidden="1">#REF!</definedName>
    <definedName name="_bdm.7DCB267B51004E259A94A82254A9D175.edm" hidden="1">#REF!</definedName>
    <definedName name="_bdm.7E12F65DB8704E14836B996634CAE702.edm" hidden="1">#REF!</definedName>
    <definedName name="_bdm.7E9358F991EB4C83BE8FF8A3EC6C9C4F.edm" hidden="1">#REF!</definedName>
    <definedName name="_bdm.7EB34893307546B7954A1B8AEB67FEE5.edm" hidden="1">#REF!</definedName>
    <definedName name="_bdm.7ECF658B33A9490EA31C0A3514EF266B.edm" hidden="1">#REF!</definedName>
    <definedName name="_bdm.7F591A3E9F714B8C89621A70DEACB547.edm" hidden="1">#REF!</definedName>
    <definedName name="_bdm.7F891DEEBB324D2EA1BEF29C61D9B41A.edm" hidden="1">#REF!</definedName>
    <definedName name="_bdm.7FE7BEC853174356813B4D4075A147EC.edm" hidden="1">#REF!</definedName>
    <definedName name="_bdm.8087C04E569440B692A46FB3505F2B8E.edm" hidden="1">#REF!</definedName>
    <definedName name="_bdm.80CB811B0BE7488E9AB974D6544D3738.edm" hidden="1">#REF!</definedName>
    <definedName name="_bdm.81B6FE3988A64D84B7D9B5351A4E0AF5.edm" hidden="1">#REF!</definedName>
    <definedName name="_bdm.81BF1E2595E0446BA1DD7A74A1AEE86F.edm" hidden="1">#REF!</definedName>
    <definedName name="_bdm.81DB7B6335CA41639301F917C30D48DE.edm" hidden="1">#REF!</definedName>
    <definedName name="_bdm.8335C8F3FDFC4849B5D94D10685A88BF.edm" hidden="1">#REF!</definedName>
    <definedName name="_bdm.83EA1AB9A1194A2088F6D9B94FB55FEE.edm" hidden="1">#N/A</definedName>
    <definedName name="_bdm.84528D0447004154AB403E9FCE8BA4A9.edm" hidden="1">#REF!</definedName>
    <definedName name="_bdm.845B7DB4C04F48F185A365CB9BA38439.edm" hidden="1">#REF!</definedName>
    <definedName name="_bdm.8471694225DF404695884AD4579691AD.edm" hidden="1">#REF!</definedName>
    <definedName name="_bdm.84BCF937B08A4E578866385D2E15F5A4.edm" hidden="1">#REF!</definedName>
    <definedName name="_bdm.85081C8C300F4E0B8A91E6EC02EE40DD.edm" hidden="1">#REF!</definedName>
    <definedName name="_bdm.851D1A2FCF554D62BA2FE60ABCE89949.edm" hidden="1">#REF!</definedName>
    <definedName name="_bdm.8525CDDA2A2140B080008381CF1DBE95.edm" hidden="1">#REF!</definedName>
    <definedName name="_bdm.856916EB54B444A9B4F016E31B6BFE93.edm" hidden="1">#REF!</definedName>
    <definedName name="_bdm.85A8F5E74CE74CEA96A47894B162B872.edm" hidden="1">#REF!</definedName>
    <definedName name="_bdm.85F2EA7281C2447D9A2537B2DB491242.edm" hidden="1">#REF!</definedName>
    <definedName name="_bdm.860AA0F6AC17474BBB5A88DA5A68CE0E.edm" hidden="1">#REF!</definedName>
    <definedName name="_bdm.863DFF8EF3424C82856AD8A151423754.edm" hidden="1">#REF!</definedName>
    <definedName name="_bdm.86543D947D5C48659EE1CD3A52D34334.edm" hidden="1">#REF!</definedName>
    <definedName name="_bdm.866CFC2B14DB4A3482C9F51802E0ACE1.edm" hidden="1">#REF!</definedName>
    <definedName name="_bdm.86DD7663E2D24CC0A063BD789C1498BF.edm" hidden="1">#REF!</definedName>
    <definedName name="_bdm.872E5E89327F40BA81015B257D6DDC5B.edm" hidden="1">#REF!</definedName>
    <definedName name="_bdm.8814C25A54D7402E805FE9B055E4FCFC.edm" hidden="1">#REF!</definedName>
    <definedName name="_bdm.88B04F258CE24E38B4108964ED7ECF8F.edm" hidden="1">#REF!</definedName>
    <definedName name="_bdm.88EAA5B2C760464C87A106DDEFD8F207.edm" hidden="1">#REF!</definedName>
    <definedName name="_bdm.88ED894806B642D6B0AA078DD8160798.edm" hidden="1">#REF!</definedName>
    <definedName name="_bdm.88EFC29838CA445896D9416A2F95BC2E.edm" hidden="1">#REF!</definedName>
    <definedName name="_bdm.89D4162627AF4AB7B8A6F93F48445535.edm" hidden="1">#REF!</definedName>
    <definedName name="_bdm.89E1B0D1642C4CF6B803CE26F584384F.edm" hidden="1">#REF!</definedName>
    <definedName name="_bdm.8A78F94324C24F72A1DF66CB507BC670.edm" hidden="1">#REF!</definedName>
    <definedName name="_bdm.8B146B43CCAE49AD92B295AB8034A08C.edm" hidden="1">#REF!</definedName>
    <definedName name="_bdm.8B6F4482CDEF4CFBA0F457788E4DF320.edm" hidden="1">#REF!</definedName>
    <definedName name="_bdm.8BF266FAA43D4E119CB4E3130BFBFB64.edm" hidden="1">#REF!</definedName>
    <definedName name="_bdm.8C617BB96E4E43C7A461653B77A301BD.edm" hidden="1">#REF!</definedName>
    <definedName name="_bdm.8CA6007BB8444CE5922FB5088FC9DA7A.edm" hidden="1">#REF!</definedName>
    <definedName name="_bdm.8CB81F18FD23416DBCAB4AD632DE77D5.edm" hidden="1">#REF!</definedName>
    <definedName name="_bdm.8CD269A8379847EC9C1D78F67BFBC6B1.edm" hidden="1">#REF!</definedName>
    <definedName name="_bdm.8CE0C0C82F7F43DBAA6DDED3FE4BDB07.edm" hidden="1">#REF!</definedName>
    <definedName name="_bdm.8D18E83211BE4A099F610790E91503D8.edm" hidden="1">#REF!</definedName>
    <definedName name="_bdm.8D509EDD8232458891372ED87666B69C.edm" hidden="1">#REF!</definedName>
    <definedName name="_bdm.8DA3023C893F48268F93022973302FFD.edm" hidden="1">#REF!</definedName>
    <definedName name="_bdm.8DF53E19205C4757AA1C3CBC5A76E966.edm" hidden="1">#REF!</definedName>
    <definedName name="_bdm.8EA967CADEB946ADB8DC77265C16D613.edm" hidden="1">#REF!</definedName>
    <definedName name="_bdm.8EC2EE40A7E6401394BC4728EBE80E02.edm" hidden="1">#REF!</definedName>
    <definedName name="_bdm.8ECEA214E0AF4018AC0E1C00C71337FC.edm" hidden="1">#REF!</definedName>
    <definedName name="_bdm.8F811966E9CD48FCA09AC40FA0609A6A.edm" hidden="1">#REF!</definedName>
    <definedName name="_bdm.9081A52115B24FBCA273B9884C68EB73.edm" hidden="1">#REF!</definedName>
    <definedName name="_bdm.90EC99B956D74088903439A79C570FB5.edm" hidden="1">#REF!</definedName>
    <definedName name="_bdm.913856CB09DE4F1CAD0F2C81BE83029D.edm" hidden="1">#REF!</definedName>
    <definedName name="_bdm.91977EFD388746B7992B639A7FB565EA.edm" hidden="1">#REF!</definedName>
    <definedName name="_bdm.920A98D4E79344BFA3E6EA0599376DEA.edm" hidden="1">#REF!</definedName>
    <definedName name="_bdm.9262B2816DE04651AB17BFCCF4B1AE1D.edm" hidden="1">#REF!</definedName>
    <definedName name="_bdm.92A06BC8966841279524247F39417F73.edm" hidden="1">#REF!</definedName>
    <definedName name="_bdm.92A11B92652F46A79104BDB7AD6382F0.edm" hidden="1">#REF!</definedName>
    <definedName name="_bdm.92CA1888745D4923A73A1539926E7578.edm" hidden="1">#REF!</definedName>
    <definedName name="_bdm.937AD6E8B6954BE8A45006A8E15820F9.edm" hidden="1">#REF!</definedName>
    <definedName name="_bdm.93EB14EA8520407BBFCD03A8B4E65721.edm" hidden="1">#REF!</definedName>
    <definedName name="_bdm.93EFB64D92BA48A493EA562D7D3EA9E9.edm" hidden="1">#REF!</definedName>
    <definedName name="_bdm.9404B9BDBEF349F9B6E04CBD98A3A571.edm" hidden="1">#REF!</definedName>
    <definedName name="_bdm.94051F4B5F644645AF6351409F76C054.edm" hidden="1">#REF!</definedName>
    <definedName name="_bdm.9407058C69404118929914A702DC1F83.edm" hidden="1">#REF!</definedName>
    <definedName name="_bdm.941F700425314FAF9B36D15437968DCE.edm" hidden="1">#REF!</definedName>
    <definedName name="_bdm.9504F2E1A7144B53BA032139639B61DB.edm" hidden="1">#REF!</definedName>
    <definedName name="_bdm.9515B4B86B6D4EC9A496B16979F6EA36.edm" hidden="1">#REF!</definedName>
    <definedName name="_bdm.95FE1229D94246D8A54476B1475B9E96.edm" hidden="1">#REF!</definedName>
    <definedName name="_bdm.966E4E8931A2437C9C948E9C6D59A938.edm" hidden="1">#REF!</definedName>
    <definedName name="_bdm.96AC9E87F59D4390BAD4A902054A1CCF.edm" hidden="1">#N/A</definedName>
    <definedName name="_bdm.96C8D002FFA444E9B9565AEA961A9DD1.edm" hidden="1">#REF!</definedName>
    <definedName name="_bdm.96D4A4BF09A542C49F2D83D93DC65910.edm" hidden="1">#REF!</definedName>
    <definedName name="_bdm.9713A4BE9EB543749CD1AF525686A743.edm" hidden="1">#REF!</definedName>
    <definedName name="_bdm.975B7485AF8A46A7983E3DDC51F71A4A.edm" hidden="1">#REF!</definedName>
    <definedName name="_bdm.97A1D0B254B04DF9910DE447C6A58402.edm" hidden="1">#REF!</definedName>
    <definedName name="_bdm.97B4EF6148FD49D2A0B5737D0BFB1944.edm" hidden="1">#REF!</definedName>
    <definedName name="_bdm.97C98F9023354A09B1E32750E19E297F.edm" hidden="1">#REF!</definedName>
    <definedName name="_bdm.97EFCB6492D84F5EB596400E4DA386DB.edm" hidden="1">#REF!</definedName>
    <definedName name="_bdm.97FF311B97954553ACBB9A61851B7B4D.edm" hidden="1">#REF!</definedName>
    <definedName name="_bdm.9898CE534D034ED5964FC581C9C8336A.edm" hidden="1">#REF!</definedName>
    <definedName name="_bdm.997EFA4E8D1944BFB7663A9E7D4CEACE.edm" hidden="1">#REF!</definedName>
    <definedName name="_bdm.998FAAE4C00048C3ACD618CACFF53F9B.edm" hidden="1">#REF!</definedName>
    <definedName name="_bdm.999F3C856B3F4DAF8DCC9840501548EC.edm" hidden="1">#REF!</definedName>
    <definedName name="_bdm.99DFFCB79E1A4A94B3E7AC288A901BA6.edm" hidden="1">#REF!</definedName>
    <definedName name="_bdm.99EA657500174444B4C51BC18A86607A.edm" hidden="1">#REF!</definedName>
    <definedName name="_bdm.9A0B3594AFC1426F8914289D66466920.edm" hidden="1">#REF!</definedName>
    <definedName name="_bdm.9A7DF78BAC3C43FDAFE9A182ED93B7EA.edm" hidden="1">#REF!</definedName>
    <definedName name="_bdm.9AAD46CCC6E14B6DB6A8105D74A08649.edm" hidden="1">#REF!</definedName>
    <definedName name="_bdm.9AB8C6C8B4074EBAB076E3E27BF0AEB0.edm" hidden="1">#REF!</definedName>
    <definedName name="_bdm.9B5C1BC54C8B4EB0AD81B4C393652E80.edm" hidden="1">#REF!</definedName>
    <definedName name="_bdm.9B6EC439FDA64DB9BB609027E59C8E31.edm" hidden="1">#REF!</definedName>
    <definedName name="_bdm.9B8CF3664F6C4495803E33182111E8C4.edm" hidden="1">#REF!</definedName>
    <definedName name="_bdm.9C6069F144254C74A719C2231972252C.edm" hidden="1">#REF!</definedName>
    <definedName name="_bdm.9C6083791D4D444DBF0A17EF09CFA8A2.edm" hidden="1">#REF!</definedName>
    <definedName name="_bdm.9CDC8A4B1F354354AA22B2BCC1460D32.edm" hidden="1">#REF!</definedName>
    <definedName name="_bdm.9D5D359A3F484166918ACFDCCE976449.edm" hidden="1">#REF!</definedName>
    <definedName name="_bdm.9D784C144B874CBCA852A73688B38B08.edm" hidden="1">#REF!</definedName>
    <definedName name="_bdm.9E60F81690C440EEB565CD475D1E38B9.edm" hidden="1">#REF!</definedName>
    <definedName name="_bdm.9EA39FAFF24E41C791FFA7CFF2F72700.edm" hidden="1">#REF!</definedName>
    <definedName name="_bdm.9EB4553AE88A4CD382A790F6FD8A8D72.edm" hidden="1">#REF!</definedName>
    <definedName name="_bdm.9EF6A7360BB44DDB8B94810A1B2045D4.edm" hidden="1">#REF!</definedName>
    <definedName name="_bdm.9F23F43D771D417CB114174A4649974C.edm" hidden="1">#REF!</definedName>
    <definedName name="_bdm.9FB2FF1C6227433BA07FE8409ACE6360.edm" hidden="1">#REF!</definedName>
    <definedName name="_bdm.9FBA37375A4E4F32909930FFECFCBAD7.edm" hidden="1">#REF!</definedName>
    <definedName name="_bdm.9FE93B09E86641F4874D833DA9CD9905.edm" hidden="1">#REF!</definedName>
    <definedName name="_bdm.A109DD5756FE477C80CF3AB43F879B8B.edm" hidden="1">#REF!</definedName>
    <definedName name="_bdm.A15B74896362476C92432ED7D2FC04E0.edm" hidden="1">#REF!</definedName>
    <definedName name="_bdm.A1A829E050FB455EB7D8EB363E20BCAF.edm" hidden="1">#REF!</definedName>
    <definedName name="_bdm.A2C3E8907CCD48E085224AB75FD3FAE8.edm" hidden="1">#REF!</definedName>
    <definedName name="_bdm.A32F691A7C4843ADACF4C13ABB6B2075.edm" hidden="1">#REF!</definedName>
    <definedName name="_bdm.A3B0F4E921E04EB692381B2966DDF35D.edm" hidden="1">#REF!</definedName>
    <definedName name="_bdm.A3D51C93F38A40589BF2402991B643B4.edm" hidden="1">#REF!</definedName>
    <definedName name="_bdm.A516186CEA8E407181B3095715AFC2AE.edm" hidden="1">#REF!</definedName>
    <definedName name="_bdm.A5BF22E22B0F46D8BCFECB2557B36629.edm" hidden="1">#REF!</definedName>
    <definedName name="_bdm.A60A25C51A184104987FADD4AEA9A921.edm" hidden="1">#REF!</definedName>
    <definedName name="_bdm.A6185F69B8754FAF82645489184C8F5D.edm" hidden="1">#REF!</definedName>
    <definedName name="_bdm.A61C1D190FD742AF96A5879905C40A51.edm" hidden="1">#REF!</definedName>
    <definedName name="_bdm.A62C445167D2408591EB35A43A1B9C86.edm" hidden="1">#REF!</definedName>
    <definedName name="_bdm.A68FB14AC4F149368D710EB78DD0AD5A.edm" hidden="1">#REF!</definedName>
    <definedName name="_bdm.A69A8048FDED4687BA4B2FC9D0AFC669.edm" hidden="1">#REF!</definedName>
    <definedName name="_bdm.A6ADA272B1484E02AE18E56B58B194D2.edm" hidden="1">#REF!</definedName>
    <definedName name="_bdm.A72CE150D754437A96A0E540416EDDAB.edm" hidden="1">#REF!</definedName>
    <definedName name="_bdm.A7316995778142638E41F6C93810DDAF.edm" hidden="1">#REF!</definedName>
    <definedName name="_bdm.A7624BAAFFF747FEA9361B1E658DB838.edm" hidden="1">#REF!</definedName>
    <definedName name="_bdm.A83925422A954963B5D566ECC76508A0.edm" hidden="1">#REF!</definedName>
    <definedName name="_bdm.A8419E435ADC44C39F09373786D31FF4.edm" hidden="1">#REF!</definedName>
    <definedName name="_bdm.A877ED0121AE489599CCE584198DC119.edm" hidden="1">#REF!</definedName>
    <definedName name="_bdm.A8B4826C69F248A6A1F25C9D1A845F6A.edm" hidden="1">#REF!</definedName>
    <definedName name="_bdm.A8B8402904B44F93ABFE6E43F019641C.edm" hidden="1">#REF!</definedName>
    <definedName name="_bdm.A90A1ABEDFC241238120603D648015AB.edm" hidden="1">#REF!</definedName>
    <definedName name="_bdm.A9668E15EEB442DEAA90971ABE20DADC.edm" hidden="1">#REF!</definedName>
    <definedName name="_bdm.A9D92FD5F2CE42ED8F79CFC902A82CE3.edm" hidden="1">#REF!</definedName>
    <definedName name="_bdm.AA247DB88E18430598D3BEA0823835A8.edm" hidden="1">#REF!</definedName>
    <definedName name="_bdm.AA2C071BE44C4EA4926EC2C49D63201F.edm" hidden="1">#REF!</definedName>
    <definedName name="_bdm.AA2F05398F7947BE89E20A300011AC15.edm" hidden="1">#REF!</definedName>
    <definedName name="_bdm.AA8C513AE55F4529879898DFFCF6F462.edm" hidden="1">#REF!</definedName>
    <definedName name="_bdm.AA90887524694A14BF92AD356BA0EADA.edm" hidden="1">#REF!</definedName>
    <definedName name="_bdm.AA93FFE1978F41C1B974E3DC6A869DDC.edm" hidden="1">#REF!</definedName>
    <definedName name="_bdm.AAEA1928E7EB44CD9EF0024763E554AF.edm" hidden="1">#REF!</definedName>
    <definedName name="_bdm.AB219F1E45374FB3A33B1A39369BC95A.edm" hidden="1">#REF!</definedName>
    <definedName name="_bdm.AB5453AE1C264CE689AA2F6737159B01.edm" hidden="1">#REF!</definedName>
    <definedName name="_bdm.AB6F306A893E46FDB5616264EE8DE9AD.edm" hidden="1">#REF!</definedName>
    <definedName name="_bdm.ABA635C9D6544014874F51DFC4A4A915.edm" hidden="1">#REF!</definedName>
    <definedName name="_bdm.AC7648D29E834EB184EF24429300BEFA.edm" hidden="1">#REF!</definedName>
    <definedName name="_bdm.ACB35EF5717C4F9189062D79F6857392.edm" hidden="1">#REF!</definedName>
    <definedName name="_bdm.AD9236E9C7AF473CA74110766A11081B.edm" hidden="1">#REF!</definedName>
    <definedName name="_bdm.ADB9694CC9C2474CA343766A93E95089.edm" hidden="1">#REF!</definedName>
    <definedName name="_bdm.AE44D4798ACB11D6A4210008021EFA83.edm" hidden="1">#REF!</definedName>
    <definedName name="_bdm.AEE203B989C4407E92001B9AB12B0052.edm" hidden="1">#REF!</definedName>
    <definedName name="_bdm.AF9E7C79A08B48D282B6925D1F0ED1F3.edm" hidden="1">#REF!</definedName>
    <definedName name="_bdm.AFB9FA4565F1445EA592347E5F102C10.edm" hidden="1">#REF!</definedName>
    <definedName name="_bdm.AFC15E9492224B3C92A45945772C7A2A.edm" hidden="1">#REF!</definedName>
    <definedName name="_bdm.B0290FBAB382497C93F636724BB83DAB.edm" hidden="1">#REF!</definedName>
    <definedName name="_bdm.B03C8C2FEC834687B5CB9569E61C6D0A.edm" hidden="1">#REF!</definedName>
    <definedName name="_bdm.B04221C0A02A413C968B5EA1825F38A8.edm" hidden="1">#REF!</definedName>
    <definedName name="_bdm.B049817A06B74BDDB2570ED36AD7C39A.edm" hidden="1">#REF!</definedName>
    <definedName name="_bdm.B1E834157A134AC496DF9F536740AC22.edm" hidden="1">#REF!</definedName>
    <definedName name="_bdm.B20EFFDD54054C44AE60AE2CD2114108.edm" hidden="1">#REF!</definedName>
    <definedName name="_bdm.B243DFD12BE24A4E83D4B07A87FD431B.edm" hidden="1">#REF!</definedName>
    <definedName name="_bdm.B2B3FFA352C34A9CB7BEF96C74AE5CB8.edm" hidden="1">#REF!</definedName>
    <definedName name="_bdm.B2E27840E23349838E0830865F3CD014.edm" hidden="1">#REF!</definedName>
    <definedName name="_bdm.B37106CD9FB74B2FA87E6B55495843B7.edm" hidden="1">#REF!</definedName>
    <definedName name="_bdm.B481DEA80EE141CA909710CB6A812D39.edm" hidden="1">#REF!</definedName>
    <definedName name="_bdm.B4AE6ECBC37A4DCA8F5CC19475064ADC.edm" hidden="1">#REF!</definedName>
    <definedName name="_bdm.B4BA2AA010354AF3A54B5F994E953DC9.edm" hidden="1">#REF!</definedName>
    <definedName name="_bdm.B4EE595E955C47C484177E441EC449A8.edm" hidden="1">#REF!</definedName>
    <definedName name="_bdm.B4EE92B08F48475A9706F5656E6CF8B6.edm" hidden="1">#REF!</definedName>
    <definedName name="_bdm.B5465CA4D23445278992786E4E8E5FEA.edm" hidden="1">#REF!</definedName>
    <definedName name="_bdm.B5BFD639F05F403A9177E362915D5CDD.edm" hidden="1">#REF!</definedName>
    <definedName name="_bdm.B5C24177430643C3B3444F1C00E5E717.edm" hidden="1">#REF!</definedName>
    <definedName name="_bdm.B5FA894982F8401C93FB064D8F2D04AF.edm" hidden="1">#REF!</definedName>
    <definedName name="_bdm.B64A202B029847E4AC88F9538391725B.edm" hidden="1">#REF!</definedName>
    <definedName name="_bdm.B6EC440953ED4B52ADFE7D23169E8735.edm" hidden="1">#REF!</definedName>
    <definedName name="_bdm.B7038466825B40D1BC2A956F9D2B148A.edm" hidden="1">#REF!</definedName>
    <definedName name="_bdm.B70620B552C44E598324A9B970C00B9A.edm" hidden="1">#REF!</definedName>
    <definedName name="_bdm.B7328C0F283A42559AE39B818F0185C7.edm" hidden="1">#REF!</definedName>
    <definedName name="_bdm.B7D34CB204C5466987223532152D9371.edm" hidden="1">#REF!</definedName>
    <definedName name="_bdm.B7F3D22272AC401CA58CA399B59DF644.edm" hidden="1">#REF!</definedName>
    <definedName name="_bdm.B803E15CAEEF47DEB42469281F08E36D.edm" hidden="1">#REF!</definedName>
    <definedName name="_bdm.B80FA60B8ABB4AD28FF48A8F58BB6CA2.edm" hidden="1">#REF!</definedName>
    <definedName name="_bdm.B816A459539D42B9A0F90F497E157AB5.edm" hidden="1">#REF!</definedName>
    <definedName name="_bdm.B83E675963D040B2B51716492CF50AE8.edm" hidden="1">#REF!</definedName>
    <definedName name="_bdm.b89f869b10b44417b99af36c5607c8f2.edm" hidden="1">#REF!</definedName>
    <definedName name="_bdm.B8E97A9CEF284AFD80D4A655B8CD65CA.edm" hidden="1">#REF!</definedName>
    <definedName name="_bdm.B8EC5AE1DD8B4C2782ADC4F1D66E4A9F.edm" hidden="1">#REF!</definedName>
    <definedName name="_bdm.B947CA6859A54031B0975219DAD429C8.edm" hidden="1">#REF!</definedName>
    <definedName name="_bdm.B95B18A1A71C4155B5046D084763B2A8.edm" hidden="1">#REF!</definedName>
    <definedName name="_bdm.B9A1FDF1B6674343BE1C2CE9B85912B1.edm" hidden="1">#REF!</definedName>
    <definedName name="_bdm.B9FA0FBB7F3743C5A969D110A198032D.edm" hidden="1">#REF!</definedName>
    <definedName name="_bdm.BA06CAB6D673483DA7C0D62657720FA3.edm" hidden="1">#REF!</definedName>
    <definedName name="_bdm.BA22D1C010BD44E58D135C024426ECBE.edm" hidden="1">#REF!</definedName>
    <definedName name="_bdm.BA8D4ABA219544FE9073DF25FC3EC32D.edm" hidden="1">#REF!</definedName>
    <definedName name="_bdm.BACD38FF44584895975F4D0A2F18481F.edm" hidden="1">#REF!</definedName>
    <definedName name="_bdm.BACE380D7D9D43939216E55CB768F2BD.edm" hidden="1">#REF!</definedName>
    <definedName name="_bdm.BB130CEC515C4BA280799598779EB21C.edm" hidden="1">#REF!</definedName>
    <definedName name="_bdm.BB18B736B0A94EF2896A81260D0EA43D.edm" hidden="1">#REF!</definedName>
    <definedName name="_bdm.BB5257384F354FB0A366E7A3DE83E499.edm" hidden="1">#REF!</definedName>
    <definedName name="_bdm.BB9E6BCB1803416EB252B7218F5B4EB1.edm" hidden="1">#REF!</definedName>
    <definedName name="_bdm.BBCE4DA200FB4D99B684FA1BF1192C0E.edm" hidden="1">#REF!</definedName>
    <definedName name="_bdm.BCCAD68423E54806AFEC15366D076EB4.edm" hidden="1">#REF!</definedName>
    <definedName name="_bdm.BD6466E36CCF41EEAA7933950255DAB7.edm" hidden="1">#N/A</definedName>
    <definedName name="_bdm.BDF0448117774173BDE1F8380F9A70DD.edm" hidden="1">#REF!</definedName>
    <definedName name="_bdm.BDF4317A20A2451A85B2760A8DF42F55.edm" hidden="1">#REF!</definedName>
    <definedName name="_bdm.BE0B5F5158CF40419521BD2E34493A58.edm" hidden="1">#REF!</definedName>
    <definedName name="_bdm.BF1547AECAED4593B81E191F3391DF98.edm" hidden="1">#REF!</definedName>
    <definedName name="_bdm.BF47F62DCD0549EC9536D87DDFC1CD43.edm" hidden="1">#REF!</definedName>
    <definedName name="_bdm.BF8AA258FC1642AAB3C1D9961B7F0806.edm" hidden="1">#REF!</definedName>
    <definedName name="_bdm.BFC83A3149A34DA4BAC2E379CEBD1901.edm" hidden="1">#REF!</definedName>
    <definedName name="_bdm.BFDBD8430CDF40EBA6AE0B117A10B311.edm" hidden="1">#REF!</definedName>
    <definedName name="_bdm.C02AB8E4970D4681B304648555FF70C2.edm" hidden="1">#REF!</definedName>
    <definedName name="_bdm.C0454F2E4EE7428283FED5E9979526E2.edm" hidden="1">#REF!</definedName>
    <definedName name="_bdm.C0E3AAB77E454846991553B305F271C7.edm" hidden="1">#REF!</definedName>
    <definedName name="_bdm.C15DFFE6CE4E4849ABDDDDB67201F3BE.edm" hidden="1">#REF!</definedName>
    <definedName name="_bdm.C1C9F6F2C61A4DF890EB7AD0DE4B422D.edm" hidden="1">#REF!</definedName>
    <definedName name="_bdm.C293DD5DACED46FB8EAE81918656DBFD.edm" hidden="1">#REF!</definedName>
    <definedName name="_bdm.c314c9dcd74347d7b634597781029ef0.edm" hidden="1">#REF!</definedName>
    <definedName name="_bdm.C43B652A294D4342A4ED614ED3BC5B8D.edm" hidden="1">#REF!</definedName>
    <definedName name="_bdm.C46BE79437D448F99C67696C87E0F7A6.edm" hidden="1">#REF!</definedName>
    <definedName name="_bdm.C4FFDE13DFE24872981271C0E3E4D5D8.edm" hidden="1">#REF!</definedName>
    <definedName name="_bdm.C5319CF67AE846C58AFED238DA51D6B5.edm" hidden="1">#REF!</definedName>
    <definedName name="_bdm.C576AC976AA34178951C6DA609B427D6.edm" hidden="1">#REF!</definedName>
    <definedName name="_bdm.C59460DAD59A47D78F3F7E7AC8203237.edm" hidden="1">#REF!</definedName>
    <definedName name="_bdm.C5EEAD50BB8846E58AEC86F7834B37CC.edm" hidden="1">#REF!</definedName>
    <definedName name="_bdm.C657BF33B77844958643D4F1AF727C14.edm" hidden="1">#REF!</definedName>
    <definedName name="_bdm.C7B1E434B74142B4BA3149F315765D7C.edm" hidden="1">#REF!</definedName>
    <definedName name="_bdm.C7BA33F833DE49369CD8A582C89AA570.edm" hidden="1">#REF!</definedName>
    <definedName name="_bdm.C80C6C976FBD4A6595D00A947A743D5E.edm" hidden="1">#REF!</definedName>
    <definedName name="_bdm.C80F848C6E2841E7AF3A5A0CFC79F223.edm" hidden="1">#REF!</definedName>
    <definedName name="_bdm.C81698DC661948C5882C8E4FFF6CCC9B.edm" hidden="1">#REF!</definedName>
    <definedName name="_bdm.C85158F2B76E4F40A18F35F13D422DE8.edm" hidden="1">#REF!</definedName>
    <definedName name="_bdm.C8687DE277BB470DAF3008349B052602.edm" hidden="1">#REF!</definedName>
    <definedName name="_bdm.C8D3FFBBDB1146DA8A62B596CCD39528.edm" hidden="1">#REF!</definedName>
    <definedName name="_bdm.C90017B553E44817AC41157E12435F88.edm" hidden="1">#REF!</definedName>
    <definedName name="_bdm.C95E2ED8F28A4099BA87139141A6FB32.edm" hidden="1">#REF!</definedName>
    <definedName name="_bdm.C98D5FA7E16F4FF2A2D834E9754C1E3A.edm" hidden="1">#REF!</definedName>
    <definedName name="_bdm.C9B45E14164E48CBBF3297FDD861B5E2.edm" hidden="1">#REF!</definedName>
    <definedName name="_bdm.C9FFE67D31BB4638B4E9F04D64745901.edm" hidden="1">#REF!</definedName>
    <definedName name="_bdm.CA195D20453241DB9FCBBDA9567F711F.edm" hidden="1">#REF!</definedName>
    <definedName name="_bdm.CA4DDBEBCCCF4B408509A5170DF1A72A.edm" hidden="1">#REF!</definedName>
    <definedName name="_bdm.CA6C7B72B8454E06A5545B5831DFD0EA.edm" hidden="1">#REF!</definedName>
    <definedName name="_bdm.CA7C2B1F641449DDA45AFF0F81033A91.edm" hidden="1">#REF!</definedName>
    <definedName name="_bdm.CACB3807EC3E45939BCE0F1F9083CAD1.edm" hidden="1">#REF!</definedName>
    <definedName name="_bdm.CBD3B52329834472B2EDF1724B68D51E.edm" hidden="1">#REF!</definedName>
    <definedName name="_bdm.CC47E109A9B94C9DA62BA199DCB7BD99.edm" hidden="1">#REF!</definedName>
    <definedName name="_bdm.CC7D0CCF79D3446780F34D923FBFF076.edm" hidden="1">#REF!</definedName>
    <definedName name="_bdm.CC8A1578046F4FB6A7859962C52D9043.edm" hidden="1">#REF!</definedName>
    <definedName name="_bdm.CCA8A62D2F094231BE0D5D008C358672.edm" hidden="1">#REF!</definedName>
    <definedName name="_bdm.CD643273DBF3437DB500BFCEF452EEC3.edm" hidden="1">#REF!</definedName>
    <definedName name="_bdm.CD856DF983C4456CBA38E989AE745F50.edm" hidden="1">#REF!</definedName>
    <definedName name="_bdm.CD8B840802F74D60A5B527A41A1C3B08.edm" hidden="1">#REF!</definedName>
    <definedName name="_bdm.CDB86D696C3D4C96879F1D6DE1775DBD.edm" hidden="1">#REF!</definedName>
    <definedName name="_bdm.CDDC950C8A4D47AD97298D9F4C374069.edm" hidden="1">#REF!</definedName>
    <definedName name="_bdm.CDDF49592CDB45E88F38CE936331CA6B.edm" hidden="1">#REF!</definedName>
    <definedName name="_bdm.CDE64BE9BC24450CB3CAA8B95A0BB822.edm" hidden="1">#REF!</definedName>
    <definedName name="_bdm.CEAE2B100A474DA59273967B047FE2F8.edm" hidden="1">#REF!</definedName>
    <definedName name="_bdm.CEDFE774BAA0457994D00566EA1F1AC9.edm" hidden="1">#REF!</definedName>
    <definedName name="_bdm.CF29B55444984E89A73A66885D1A15AE.edm" hidden="1">#REF!</definedName>
    <definedName name="_bdm.CF504156952E4862A71E630CECD69742.edm" hidden="1">#REF!</definedName>
    <definedName name="_bdm.CF5B08E0D9224AD6A6BDF4AB2D58054D.edm" hidden="1">#REF!</definedName>
    <definedName name="_bdm.CF7D542A01BA4C32B537ED7BF34EACCE.edm" hidden="1">#REF!</definedName>
    <definedName name="_bdm.CFC2FCC71E9349B7A8130E93ABE82E1F.edm" hidden="1">#REF!</definedName>
    <definedName name="_bdm.CFD2354BFE624E0DB687DC8D160F993A.edm" hidden="1">#REF!</definedName>
    <definedName name="_bdm.D0257EAD269549A0B6033D7C75AA7BC8.edm" hidden="1">#REF!</definedName>
    <definedName name="_bdm.D0E4BCBE90DE4E44B22428EA7939CC59.edm" hidden="1">#REF!</definedName>
    <definedName name="_bdm.D0EDC9C6F0A442AAA5E393E82C837935.edm" hidden="1">#REF!</definedName>
    <definedName name="_bdm.D0EEFA606A7E406E82E6BA44A3ADD2D6.edm" hidden="1">#REF!</definedName>
    <definedName name="_bdm.D0FB589CD51E4E3FB78610AC044F2377.edm" hidden="1">#REF!</definedName>
    <definedName name="_bdm.D17E3AA6275040788B1243CDCEA74A13.edm" hidden="1">#REF!</definedName>
    <definedName name="_bdm.D1BD2DB8849B4A339B2E0C56570BCB2F.edm" hidden="1">#REF!</definedName>
    <definedName name="_bdm.D2974B5AD1F748A3A01A941F5925B32D.edm" hidden="1">#REF!</definedName>
    <definedName name="_bdm.D2AE36DFA1964CB082866E895D6F9131.edm" hidden="1">#REF!</definedName>
    <definedName name="_bdm.D2AFE53AF3634325A1714C88CBA8E65A.edm" hidden="1">#REF!</definedName>
    <definedName name="_bdm.D2D79A2C8890454F98B459F761253A46.edm" hidden="1">#REF!</definedName>
    <definedName name="_bdm.D2E2823BB10742F88BA148545DE2145C.edm" hidden="1">#REF!</definedName>
    <definedName name="_bdm.D30771D05D6F4CC1A2C855837A24824A.edm" hidden="1">#REF!</definedName>
    <definedName name="_bdm.D30AF58E449A44078E3149E30987E658.edm" hidden="1">#REF!</definedName>
    <definedName name="_bdm.D31D5185752C411788B21FEB8F2F84B8.edm" hidden="1">#REF!</definedName>
    <definedName name="_bdm.D33B980931D84E79907762BB3042F571.edm" hidden="1">#REF!</definedName>
    <definedName name="_bdm.D3563DDEA3C64CA1858A0D221969DE88.edm" hidden="1">#REF!</definedName>
    <definedName name="_bdm.D37E3A3C6ED649048688CC1F3EE86092.edm" hidden="1">#REF!</definedName>
    <definedName name="_bdm.D3DA8138C06F42FF9FF98427D674426A.edm" hidden="1">#REF!</definedName>
    <definedName name="_bdm.D419DE1FBB7740D88A509E0F279AC5C3.edm" hidden="1">#REF!</definedName>
    <definedName name="_bdm.D45BB095638242A59DBD9D5D44E48F08.edm" hidden="1">#REF!</definedName>
    <definedName name="_bdm.D5B01A7CCA0340B086B9026DF4DD29F5.edm" hidden="1">#REF!</definedName>
    <definedName name="_bdm.D6BB7582C8C44114866D9AC737A6084A.edm" hidden="1">#REF!</definedName>
    <definedName name="_bdm.D6E31A9500B34CA6ACD6F0AF4C8C3DFA.edm" hidden="1">#REF!</definedName>
    <definedName name="_bdm.D7031EBD800842FEA1FE87339C9B1D5B.edm" hidden="1">#REF!</definedName>
    <definedName name="_bdm.D732961B91C04BFC9F206E646D462263.edm" hidden="1">#REF!</definedName>
    <definedName name="_bdm.D7C4F91492A54B94B893FD4CA4146E54.edm" hidden="1">#REF!</definedName>
    <definedName name="_bdm.D80847537B4B482A9309D64883B90953.edm" hidden="1">#REF!</definedName>
    <definedName name="_bdm.D8C325328F6441AC88C455020E127B0A.edm" hidden="1">#REF!</definedName>
    <definedName name="_bdm.DA0E573AF1D040A8B570871D53EF85B7.edm" hidden="1">#REF!</definedName>
    <definedName name="_bdm.DA3B9870A15F45409A335F45E47C5565.edm" hidden="1">#REF!</definedName>
    <definedName name="_bdm.DA5B69246AF74B7B9E6BA4BC681BD4C4.edm" hidden="1">#REF!</definedName>
    <definedName name="_bdm.DA6A311C53A1414981C8F96EB65F9E25.edm" hidden="1">#REF!</definedName>
    <definedName name="_bdm.DAC23AAA4F90447BBB97724BDA4A1251.edm" hidden="1">#REF!</definedName>
    <definedName name="_bdm.DC0FDCCB14D543FB878A171E83978AB8.edm" hidden="1">#REF!</definedName>
    <definedName name="_bdm.DCA99C0FA0E14DF6ACB74D0F422EB394.edm" hidden="1">#REF!</definedName>
    <definedName name="_bdm.DD0B27258AE848C19EEB95D8470DF01E.edm" hidden="1">#REF!</definedName>
    <definedName name="_bdm.DD61FCF624A848C7A457F4428ACC9E41.edm" hidden="1">#REF!</definedName>
    <definedName name="_bdm.DD974EC17067422EA9EEE7ED35063D6D.edm" hidden="1">#REF!</definedName>
    <definedName name="_bdm.DE001E9B9110463EA870097D6394C36C.edm" hidden="1">#REF!</definedName>
    <definedName name="_bdm.DE3A287A640A49C5B8391C472059FA95.edm" hidden="1">#REF!</definedName>
    <definedName name="_bdm.DE4B18425B424B66963F3165677B97C7.edm" hidden="1">#REF!</definedName>
    <definedName name="_bdm.DE701B9294F54A13B69CFF3D6751B69D.edm" hidden="1">#REF!</definedName>
    <definedName name="_bdm.DF682F4F25704E4E94101E38EB60FBFD.edm" hidden="1">#REF!</definedName>
    <definedName name="_bdm.DFF0D10B05584101B8295EE101E9A033.edm" hidden="1">#REF!</definedName>
    <definedName name="_bdm.E044E2C6A5DF431888ED72ACD171B90F.edm" hidden="1">#REF!</definedName>
    <definedName name="_bdm.E064E06618694F90AA5FF546BA009FE8.edm" hidden="1">#REF!</definedName>
    <definedName name="_bdm.E08F4D93196D461F880F055E130ABEF4.edm" hidden="1">#REF!</definedName>
    <definedName name="_bdm.E0E693B8361040B69D00C78D2D1F4685.edm" hidden="1">#REF!</definedName>
    <definedName name="_bdm.E10C7B4A3E15457DBEEF545F5D7CA196.edm" hidden="1">#REF!</definedName>
    <definedName name="_bdm.E1679B7CC22949F5B5DCA8C3E69872E6.edm" hidden="1">#REF!</definedName>
    <definedName name="_bdm.E23A95A8EAC24CFF967441454AE76F10.edm" hidden="1">#REF!</definedName>
    <definedName name="_bdm.E25E4C6607824DAAB49894F304023908.edm" hidden="1">#REF!</definedName>
    <definedName name="_bdm.E28E483E07B44B4DB71EAF1918DB25A1.edm" hidden="1">#REF!</definedName>
    <definedName name="_bdm.E2B7A064C70545BDB46BDB87A58DB737.edm" hidden="1">#REF!</definedName>
    <definedName name="_bdm.E2E9FA4DAC6C4C969281D7EFDC470B77.edm" hidden="1">#REF!</definedName>
    <definedName name="_bdm.E30FFD5F9C20447FB1F2113EE297229C.edm" hidden="1">#REF!</definedName>
    <definedName name="_bdm.E36F7F714067431584CFFE81235131BA.edm" hidden="1">#REF!</definedName>
    <definedName name="_bdm.E3862F73074944A2B4843BBF320EBED1.edm" hidden="1">#REF!</definedName>
    <definedName name="_bdm.E412E144B0CA4E5C84B4B09255F8E3C1.edm" hidden="1">#REF!</definedName>
    <definedName name="_bdm.E4332F3DFA47485881D0AEDCAEB9C5BC.edm" hidden="1">#REF!</definedName>
    <definedName name="_bdm.E46F8FFF5D0C4002800C067074E9C40B.edm" hidden="1">#REF!</definedName>
    <definedName name="_bdm.E472D0A758E04892BA5091D9DB122946.edm" hidden="1">#REF!</definedName>
    <definedName name="_bdm.E4AAB8E747EC4B59AFEF1778C4289B3F.edm" hidden="1">#REF!</definedName>
    <definedName name="_bdm.E4AAF92008CC4532BA642D75EE82EED9.edm" hidden="1">#REF!</definedName>
    <definedName name="_bdm.E535D668ADB04520BF7C471EFE9621ED.edm" hidden="1">#REF!</definedName>
    <definedName name="_bdm.E5D9027B39214B26BC1B1963F0810266.edm" hidden="1">#REF!</definedName>
    <definedName name="_bdm.E6BF8EBBD06A4A7EB48F1A190A771871.edm" hidden="1">#REF!</definedName>
    <definedName name="_bdm.E6D5853A623842F29854014C5A52CDEB.edm" hidden="1">#REF!</definedName>
    <definedName name="_bdm.E75A02A49DC1413DBFB4CE41454A9DD0.edm" hidden="1">#REF!</definedName>
    <definedName name="_bdm.E761E101274848AD852B280B58CBB368.edm" hidden="1">#REF!</definedName>
    <definedName name="_bdm.E799246D86A64E73BD7A34B098365989.edm" hidden="1">#REF!</definedName>
    <definedName name="_bdm.E7A8BCC905864B3F905ED9C5FED7178D.edm" hidden="1">#REF!</definedName>
    <definedName name="_bdm.E802B55DBEF747A69DBBC80535EAD505.edm" hidden="1">#REF!</definedName>
    <definedName name="_bdm.E813B145127A4C1BA9C9AA1FAB669699.edm" hidden="1">#REF!</definedName>
    <definedName name="_bdm.E8B3ACE1990C4043992C5FE41ADA7E50.edm" hidden="1">#REF!</definedName>
    <definedName name="_bdm.E8F30B28917245CDBC8B5315B793EE9E.edm" hidden="1">#REF!</definedName>
    <definedName name="_bdm.E914D7055A2D4FAF8C207983187877A6.edm" hidden="1">#REF!</definedName>
    <definedName name="_bdm.E9A33F2258FF4DB0B07B84F2A39E159D.edm" hidden="1">#REF!</definedName>
    <definedName name="_bdm.EA54733E41604FCB825A5453ED88A574.edm" hidden="1">#REF!</definedName>
    <definedName name="_bdm.EB7A6A006DDF423BAD56A854427C5784.edm" hidden="1">#REF!</definedName>
    <definedName name="_bdm.EBD6799B2E80448FBA1CA1E9CE85DE23.edm" hidden="1">#REF!</definedName>
    <definedName name="_bdm.EC87A399A8114EF6BC474D371EDC3CEB.edm" hidden="1">#REF!</definedName>
    <definedName name="_bdm.ECA898F80C0C4296927CD94A1952D13E.edm" hidden="1">#REF!</definedName>
    <definedName name="_bdm.ECAF8AC052994DC8A40FAB1722BDA870.edm" hidden="1">#REF!</definedName>
    <definedName name="_bdm.ECC842E4FB034EAB82957A68B7A010E3.edm" hidden="1">#REF!</definedName>
    <definedName name="_bdm.ECE14A33D7AD4EA187302E198CA66957.edm" hidden="1">#REF!</definedName>
    <definedName name="_bdm.ECF92132F9EC45E3901D47A650CFE5A1.edm" hidden="1">#REF!</definedName>
    <definedName name="_bdm.ED6A892B080C4A97B3BABCE764910297.edm" hidden="1">#N/A</definedName>
    <definedName name="_bdm.EEC07206C756410AAECBDA2F45A1C322.edm" hidden="1">#REF!</definedName>
    <definedName name="_bdm.EEFC4F990EA34D1D926CF5C462B7B7A8.edm" hidden="1">#REF!</definedName>
    <definedName name="_bdm.EF1195B788484B8A9FEA81B26B4B20C5.edm" hidden="1">#REF!</definedName>
    <definedName name="_bdm.EF86ABE89935466EA2244E2CB3280C0A.edm" hidden="1">#REF!</definedName>
    <definedName name="_bdm.EFF4D71AF5984899B8AB8EB4D6BB3B7A.edm" hidden="1">#REF!</definedName>
    <definedName name="_bdm.F0279001AA6F4986AF7FF988159A9D76.edm" hidden="1">#REF!</definedName>
    <definedName name="_bdm.F0536A369A8A4B0D9E2729DFBDFC3339.edm" hidden="1">#REF!</definedName>
    <definedName name="_bdm.F062C9783F9547379644A3D8E0E82839.edm" hidden="1">#REF!</definedName>
    <definedName name="_bdm.F1A6E3E7E33646299AE42C539DF54C11.edm" hidden="1">#REF!</definedName>
    <definedName name="_bdm.F1C2B979983C40359E88903442101823.edm" hidden="1">#REF!</definedName>
    <definedName name="_bdm.F2326DD1C28E434EB8D2E7441DC41D07.edm" hidden="1">#REF!</definedName>
    <definedName name="_bdm.F2C94A2BC8954AA389CB0BC2FD8D758B.edm" hidden="1">#REF!</definedName>
    <definedName name="_bdm.F32B2741F8364C7BBE92ED2B82E11F5C.edm" hidden="1">#REF!</definedName>
    <definedName name="_bdm.F3584E8F28C64E908F9B9892F088A96B.edm" hidden="1">#REF!</definedName>
    <definedName name="_bdm.F3695F0CF07B4FA3A6E812A573B6438A.edm" hidden="1">#REF!</definedName>
    <definedName name="_bdm.F37F6340B785496BACDA155559DC74A8.edm" hidden="1">#REF!</definedName>
    <definedName name="_bdm.F3E09CB60D10421387CA36B91F50D493.edm" hidden="1">#REF!</definedName>
    <definedName name="_bdm.F3F24723E8DB4C1DA03CDFA9AAB34547.edm" hidden="1">#REF!</definedName>
    <definedName name="_bdm.F4320235F50C4CA7BF80EC1ACDD8E672.edm" hidden="1">#REF!</definedName>
    <definedName name="_bdm.F525C48CA5504FE8AB87D2E0061E176A.edm" hidden="1">#REF!</definedName>
    <definedName name="_bdm.F6CE809224B54C59AB473E97EF1EF7CF.edm" hidden="1">#REF!</definedName>
    <definedName name="_bdm.F6F12FDF8CE84CC1A263DDC7A616D709.edm" hidden="1">#REF!</definedName>
    <definedName name="_bdm.F700DFA5F9F64902BEF2E0AEC0891B36.edm" hidden="1">#REF!</definedName>
    <definedName name="_bdm.F748386559774E65B024B72991087672.edm" hidden="1">#REF!</definedName>
    <definedName name="_bdm.F76AB6C4BA884FA1B2E22C391E8CACDB.edm" hidden="1">#N/A</definedName>
    <definedName name="_bdm.F7B9B547D8E34689BC5D0027CF6055E0.edm" hidden="1">#REF!</definedName>
    <definedName name="_bdm.F7C1BBB7E9FC4431B9A33D6FB43ADB2F.edm" hidden="1">#REF!</definedName>
    <definedName name="_bdm.F83586C5467B4D8E86EF589056A3A0BE.edm" hidden="1">#REF!</definedName>
    <definedName name="_bdm.F915C1020A2148399C8E3D0EDF7C60E8.edm" hidden="1">#REF!</definedName>
    <definedName name="_bdm.F977C5EE9DF14220BCD8F94496DB0CDD.edm" hidden="1">#REF!</definedName>
    <definedName name="_bdm.F9B6F0C596914C1BA7902F7F72EBA610.edm" hidden="1">#REF!</definedName>
    <definedName name="_bdm.F9F7D871A43F42AD999AF7B67D6F5D95.edm" hidden="1">#REF!</definedName>
    <definedName name="_bdm.F9FC8F5E773840848567F3A68597B8A8.edm" hidden="1">#REF!</definedName>
    <definedName name="_bdm.FAD4F818A64246DCA5A3CC1D72F444F8.edm" hidden="1">#REF!</definedName>
    <definedName name="_bdm.FastTrackBookmark.12_12_2006_2_35_18_PM.edm" hidden="1">#N/A</definedName>
    <definedName name="_bdm.FastTrackBookmark.3_5_2007_1_51_37_PM.edm" hidden="1">#N/A</definedName>
    <definedName name="_bdm.FastTrackBookmark.3_5_2007_1_54_35_PM.edm" hidden="1">#N/A</definedName>
    <definedName name="_bdm.FB2CD2FAD96B4658934875C9A9D078AB.edm" hidden="1">#REF!</definedName>
    <definedName name="_bdm.FBD394CC11E34BE89840D56E9DF598AD.edm" hidden="1">#REF!</definedName>
    <definedName name="_bdm.FC38D76DE2424A268BA444C2C5E20136.edm" hidden="1">#REF!</definedName>
    <definedName name="_bdm.FC4798D2B08F43DB93157C1410DAC8B8.edm" hidden="1">#REF!</definedName>
    <definedName name="_bdm.FC4AF241222841578B5F4E26F6E900D0.edm" hidden="1">#REF!</definedName>
    <definedName name="_bdm.FC5CFBB0802544CE9D161CCDDF650BC2.edm" hidden="1">#REF!</definedName>
    <definedName name="_bdm.FC652EE742E74F82A3F633E4BC9279E0.edm" hidden="1">#REF!</definedName>
    <definedName name="_bdm.FC738B9A446646CAB612A88237E3EC89.edm" hidden="1">#REF!</definedName>
    <definedName name="_bdm.FD6AC686CA9747D4A45A628006334563.edm" hidden="1">#REF!</definedName>
    <definedName name="_bdm.FDBFB05C828547938E594BDA582BACF3.edm" hidden="1">#REF!</definedName>
    <definedName name="_bdm.FDE8A18FC6334ABFB8E1374F2ED65117.edm" hidden="1">#REF!</definedName>
    <definedName name="_bdm.FE12273A77A34D38BAFE9D129E9E0D55.edm" hidden="1">#REF!</definedName>
    <definedName name="_bdm.FE3B034B732A4C07A7FF9209E1543134.edm" hidden="1">#REF!</definedName>
    <definedName name="_bdm.FE414A8F9C40466F8189980278CAB3BF.edm" hidden="1">#REF!</definedName>
    <definedName name="_bdm.FE62B68B537341919ACFBD0B12D19344.edm" hidden="1">#REF!</definedName>
    <definedName name="_bdm.FEB5AA68288C47EC8E1790820EBF18DD.edm" hidden="1">#REF!</definedName>
    <definedName name="_bdm.FEB6526B98684F3289F7BC1616A71698.edm" hidden="1">#REF!</definedName>
    <definedName name="_bdm.FF9F747ADEF111D6B62C0010A4863BFD.edm" hidden="1">#REF!</definedName>
    <definedName name="_bdm.FFAF1297FB48449CB586D7B56C06F94B.edm" hidden="1">#REF!</definedName>
    <definedName name="_bdm.FFE2ACCAA2DE4113827B15FEDD6F8836.edm" hidden="1">#REF!</definedName>
    <definedName name="_bdm.FFF8C2AAE3584FC8BE721C9436700369.edm" hidden="1">#REF!</definedName>
    <definedName name="_C" hidden="1">{#N/A,#N/A,FALSE,"AESTR_K"}</definedName>
    <definedName name="_d2" hidden="1">{"Income Statement",#N/A,FALSE,"CFMODEL";"Balance Sheet",#N/A,FALSE,"CFMODEL"}</definedName>
    <definedName name="_Dec03">[3]BS!$T$7:$T$3582</definedName>
    <definedName name="_Dec04">[2]BS!$AC$7:$AC$3580</definedName>
    <definedName name="_Feb04">[2]BS!$S$7:$S$3582</definedName>
    <definedName name="_Fill" hidden="1">#REF!</definedName>
    <definedName name="_fy97" hidden="1">{#N/A,#N/A,FALSE,"FY97";#N/A,#N/A,FALSE,"FY98";#N/A,#N/A,FALSE,"FY99";#N/A,#N/A,FALSE,"FY00";#N/A,#N/A,FALSE,"FY01"}</definedName>
    <definedName name="_GSRATES_1" hidden="1">"CT300001Latest          "</definedName>
    <definedName name="_GSRATES_COUNT" hidden="1">1</definedName>
    <definedName name="_Jan04">[2]BS!$R$7:$R$3582</definedName>
    <definedName name="_jjj2" hidden="1">{"summary1",#N/A,TRUE,"Comps";"summary2",#N/A,TRUE,"Comps";"summary3",#N/A,TRUE,"Comps"}</definedName>
    <definedName name="_Jul04">[2]BS!$X$7:$X$3582</definedName>
    <definedName name="_Jun04">[2]BS!$W$7:$W$3582</definedName>
    <definedName name="_Key1" hidden="1">#REF!</definedName>
    <definedName name="_Key2" hidden="1">#N/A</definedName>
    <definedName name="_Mar04">[2]BS!$T$7:$T$3582</definedName>
    <definedName name="_May04">[2]BS!$V$7:$V$3582</definedName>
    <definedName name="_Nov03">[3]BS!$S$7:$S$3582</definedName>
    <definedName name="_Nov04">[2]BS!$AB$7:$AB$3582</definedName>
    <definedName name="_Oct03">[3]BS!$R$7:$R$3582</definedName>
    <definedName name="_Oct04">[2]BS!$AA$7:$AA$3582</definedName>
    <definedName name="_Order1" hidden="1">255</definedName>
    <definedName name="_Order2" hidden="1">255</definedName>
    <definedName name="_PG1">'[1]DebtSrvReq-Cash'!$A$1:$P$132</definedName>
    <definedName name="_r" hidden="1">{"consolidated",#N/A,FALSE,"Sheet1";"cms",#N/A,FALSE,"Sheet1";"fse",#N/A,FALSE,"Sheet1"}</definedName>
    <definedName name="_Regression_Int" hidden="1">1</definedName>
    <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sdf2" hidden="1">{#N/A,#N/A,FALSE,"Calc";#N/A,#N/A,FALSE,"Sensitivity";#N/A,#N/A,FALSE,"LT Earn.Dil.";#N/A,#N/A,FALSE,"Dil. AVP"}</definedName>
    <definedName name="_Sep03">[4]BS!$AB$7:$AB$3420</definedName>
    <definedName name="_Sep04">[2]BS!$Z$7:$Z$3582</definedName>
    <definedName name="_Sort" hidden="1">#REF!</definedName>
    <definedName name="_t3" hidden="1">#N/A</definedName>
    <definedName name="_table_out" hidden="1">#N/A</definedName>
    <definedName name="_Table2_In2" hidden="1">#REF!</definedName>
    <definedName name="_Table2_Out" hidden="1">#REF!</definedName>
    <definedName name="_Table3_In2" hidden="1">#REF!</definedName>
    <definedName name="_tst2" hidden="1">{"SourcesUses",#N/A,TRUE,"CFMODEL";"TransOverview",#N/A,TRUE,"CFMODEL"}</definedName>
    <definedName name="_tst3" hidden="1">{"SourcesUses",#N/A,TRUE,#N/A;"TransOverview",#N/A,TRUE,"CFMODEL"}</definedName>
    <definedName name="_tst4" hidden="1">{"SourcesUses",#N/A,TRUE,"FundsFlow";"TransOverview",#N/A,TRUE,"FundsFlow"}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wrn2" hidden="1">{#N/A,#N/A,FALSE,"ASSUMPTIONS";#N/A,#N/A,FALSE,"Valuation Summary";"page1",#N/A,FALSE,"PRESENTATION";"page2",#N/A,FALSE,"PRESENTATION";#N/A,#N/A,FALSE,"ORIGINAL_ROLLBACK"}</definedName>
    <definedName name="_wrn3" hidden="1">{#N/A,#N/A,FALSE,"ASSUMPTIONS";#N/A,#N/A,FALSE,"Valuation Summary";"page1",#N/A,FALSE,"PRESENTATION";"page2",#N/A,FALSE,"PRESENTATION";#N/A,#N/A,FALSE,"ORIGINAL_ROLLBACK"}</definedName>
    <definedName name="_www1" localSheetId="2" hidden="1">{#N/A,#N/A,FALSE,"schA"}</definedName>
    <definedName name="_www1" hidden="1">{#N/A,#N/A,FALSE,"schA"}</definedName>
    <definedName name="a" hidden="1">{#N/A,#N/A,FALSE,"Month ";#N/A,#N/A,FALSE,"YTD";#N/A,#N/A,FALSE,"12 mo ended"}</definedName>
    <definedName name="aaa" hidden="1">{#N/A,#N/A,FALSE,"Model";#N/A,#N/A,FALSE,"Division"}</definedName>
    <definedName name="AAA_DOCTOPS" hidden="1">"AAA_SET"</definedName>
    <definedName name="AAA_duser" hidden="1">"OFF"</definedName>
    <definedName name="AAAAAAAAAAAAAA" hidden="1">{#N/A,#N/A,FALSE,"Coversheet";#N/A,#N/A,FALSE,"QA"}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ccessDatabase" hidden="1">"I:\COMTREL\FINICLE\TradeSummary.mdb"</definedName>
    <definedName name="Acq1BookLife">'[6]Thermal Acq Inputs'!$I$46</definedName>
    <definedName name="Acq1CapPer">'[6]Thermal Acq Inputs'!$I$47</definedName>
    <definedName name="Acq1Plant">'[7]Acquisition Inputs'!$C$8</definedName>
    <definedName name="Acq1StrartDate">'[6]Thermal Acq Inputs'!$I$48</definedName>
    <definedName name="Acq2BookLife">'[6]Thermal Acq Inputs'!$I$113</definedName>
    <definedName name="Acq2CapPer">'[6]Thermal Acq Inputs'!$I$114</definedName>
    <definedName name="Acq2Plant">'[7]Acquisition Inputs'!$C$70</definedName>
    <definedName name="Acq2StartDate">'[6]Thermal Acq Inputs'!$I$115</definedName>
    <definedName name="Acq3BookLife">'[6]Thermal Acq Inputs'!$I$181</definedName>
    <definedName name="Acq3CapPer">'[6]Thermal Acq Inputs'!$I$182</definedName>
    <definedName name="Acq4BookLife">'[6]Thermal Acq Inputs'!$I$249</definedName>
    <definedName name="Acq4CapPer">'[6]Thermal Acq Inputs'!$I$250</definedName>
    <definedName name="Acq5BookLife">'[6]Thermal Acq Inputs'!$I$318</definedName>
    <definedName name="Acq5CapPer">'[6]Thermal Acq Inputs'!$I$319</definedName>
    <definedName name="AcqTherm_01">[6]LPProblem!$C$28</definedName>
    <definedName name="AcqTherm_02">[6]LPProblem!$C$29</definedName>
    <definedName name="AcqTherm_03">[6]LPProblem!$C$30</definedName>
    <definedName name="AcqTherm_04">[6]LPProblem!$C$31</definedName>
    <definedName name="AcqTherm_05">[6]LPProblem!$C$32</definedName>
    <definedName name="AcqWind_01">[6]LPProblem!$C$33</definedName>
    <definedName name="AcqWind_02">[6]LPProblem!$C$34</definedName>
    <definedName name="AcqWind_03">[6]LPProblem!$C$35</definedName>
    <definedName name="AcqWind_04">[6]LPProblem!$C$36</definedName>
    <definedName name="AcqWind_05">[6]LPProblem!$C$37</definedName>
    <definedName name="ActualType" localSheetId="2">#REF!</definedName>
    <definedName name="ActualType">#REF!</definedName>
    <definedName name="Addn">'[8]Calc Record'!$B$79</definedName>
    <definedName name="Addns">'[8]Calc Record'!$A$79:$AD$101</definedName>
    <definedName name="adfadf">'[6]Results Summary'!$D$7:$D$18,'[6]Results Summary'!#REF!</definedName>
    <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dj_rev_temp" localSheetId="2">[9]Sheet1!#REF!</definedName>
    <definedName name="adj_rev_temp">[9]Sheet1!#REF!</definedName>
    <definedName name="aeradfaereawt" hidden="1">{"var_page",#N/A,FALSE,"template"}</definedName>
    <definedName name="Aero_FOM">[6]Assumptions!$J$10</definedName>
    <definedName name="Aero_Gas_Trans">[6]Assumptions!$J$14</definedName>
    <definedName name="Aero_Trans">[6]Assumptions!$J$15</definedName>
    <definedName name="After_Tax_WACC">[10]Assumptions!$D$15</definedName>
    <definedName name="AFUDC_Rate">'[11]IP Line w Escl and AFUDC'!$B$2</definedName>
    <definedName name="altitude_units">'[12]Misc Information'!$D$2:$E$3</definedName>
    <definedName name="amort_exp" localSheetId="2">[9]Sheet1!#REF!</definedName>
    <definedName name="amort_exp">[9]Sheet1!#REF!</definedName>
    <definedName name="anscount" hidden="1">1</definedName>
    <definedName name="Apr04AMA">[2]BS!$AG$7:$AG$3582</definedName>
    <definedName name="aquila_lookup">'[13]Cabot Gas Replacement'!$B$8:$F$16</definedName>
    <definedName name="as" hidden="1">#REF!,#REF!,#REF!,#REF!,#REF!,#REF!,#REF!,#REF!,#REF!,#REF!,#REF!,#REF!,#REF!,#REF!</definedName>
    <definedName name="AS_OF_DATE" localSheetId="2">#REF!</definedName>
    <definedName name="AS_OF_DATE">#REF!</definedName>
    <definedName name="AS2DocOpenMode" hidden="1">"AS2DocumentEdit"</definedName>
    <definedName name="ASD" localSheetId="2">#REF!</definedName>
    <definedName name="ASD">#REF!</definedName>
    <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ofdate" localSheetId="2">#REF!</definedName>
    <definedName name="asofdate">#REF!</definedName>
    <definedName name="Asset_Class_Switch">[14]Assumptions!$D$5</definedName>
    <definedName name="Assumption">'[8]Calc Record'!$B$25</definedName>
    <definedName name="att3eb">'[15]LoD''s'!$D$6:$K$17</definedName>
    <definedName name="att3em">'[15]LoD''s'!$B$6:$C$17</definedName>
    <definedName name="att3fb">'[15]LoD''s'!$D$22:$E$35</definedName>
    <definedName name="att3fm">'[15]LoD''s'!$B$22:$C$31</definedName>
    <definedName name="att3g">'[15]LoD''s'!$H$21:$I$36</definedName>
    <definedName name="att3h30">'[15]LoD''s'!$B$41:$I$52</definedName>
    <definedName name="att3h45">'[15]LoD''s'!$B$55:$I$66</definedName>
    <definedName name="att3h60">'[15]LoD''s'!$B$69:$I$80</definedName>
    <definedName name="att3i30">'[15]LoD''s'!$L$41:$S$52</definedName>
    <definedName name="att3i45">'[15]LoD''s'!$L$55:$S$66</definedName>
    <definedName name="att3i60">'[15]LoD''s'!$L$69:$S$80</definedName>
    <definedName name="att3j30b">'[15]LoD''s'!$D$89:$E$109</definedName>
    <definedName name="att3j45b">'[15]LoD''s'!$F$89:$F$109</definedName>
    <definedName name="att3j60b">'[15]LoD''s'!$G$89:$G$109</definedName>
    <definedName name="att3jb">'[15]LoD''s'!$D$89:$G$109</definedName>
    <definedName name="att3jm">'[15]LoD''s'!$B$89:$C$97</definedName>
    <definedName name="att3kc">'[15]LoD''s'!$O$88:$R$99</definedName>
    <definedName name="att3kd">'[15]LoD''s'!$S$88:$T$102</definedName>
    <definedName name="Aug04AMA">[2]BS!$AK$7:$AK$3582</definedName>
    <definedName name="Aurora_Prices">"Monthly Price Summary'!$C$4:$H$63"</definedName>
    <definedName name="azzzz" hidden="1">{#N/A,#N/A,FALSE,"Coversheet";#N/A,#N/A,FALSE,"QA"}</definedName>
    <definedName name="b" hidden="1">{#N/A,#N/A,FALSE,"Coversheet";#N/A,#N/A,FALSE,"QA"}</definedName>
    <definedName name="B2_Cap_Row">[11]Resources!$R$78</definedName>
    <definedName name="balsh1stqtr97">#N/A</definedName>
    <definedName name="balshet2ndqtr">#N/A</definedName>
    <definedName name="BatteriesBookLife">[6]Assumptions!$C$19</definedName>
    <definedName name="Battery_FOM">[6]Assumptions!$Q$10</definedName>
    <definedName name="BB" localSheetId="2">[9]Sheet1!#REF!</definedName>
    <definedName name="BB">[9]Sheet1!#REF!</definedName>
    <definedName name="BBB" localSheetId="2">[9]Sheet1!#REF!</definedName>
    <definedName name="BBB">[9]Sheet1!#REF!</definedName>
    <definedName name="bcbcbcbcc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bcbcbcc" hidden="1">{#N/A,#N/A,FALSE,"BidCo Assumptions";#N/A,#N/A,FALSE,"Credit Stats";#N/A,#N/A,FALSE,"Bidco Summary";#N/A,#N/A,FALSE,"BIDCO Consolidated"}</definedName>
    <definedName name="BD">#REF!</definedName>
    <definedName name="benrate" localSheetId="2">#REF!</definedName>
    <definedName name="benrate">#REF!</definedName>
    <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FP_MODEL">[8]BFPS!$C$1:$E$29</definedName>
    <definedName name="BIO_FOM">[6]Assumptions!$N$10</definedName>
    <definedName name="Bio_RECcredit">[6]Assumptions!$N$9</definedName>
    <definedName name="Biomass_PeakCredit">[6]Assumptions!$K$31</definedName>
    <definedName name="Biomass_Plant_Transmission">'[16]Other Assumptions'!$B$14</definedName>
    <definedName name="Biomoss_lineloss">[6]Assumptions!$N$7</definedName>
    <definedName name="BioPTCLastYear">[6]Assumptions!$N$15</definedName>
    <definedName name="BioPTCLoss">[6]Assumptions!$G$20</definedName>
    <definedName name="BLPB1" hidden="1">#REF!</definedName>
    <definedName name="BLPB2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211" hidden="1">#REF!</definedName>
    <definedName name="BLPH2212" hidden="1">#REF!</definedName>
    <definedName name="BLPH2213" hidden="1">#REF!</definedName>
    <definedName name="BLPH2214" hidden="1">#REF!</definedName>
    <definedName name="BLPH2215" hidden="1">#REF!</definedName>
    <definedName name="BLPH2216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dleA">[6]LPProblem!$R$28</definedName>
    <definedName name="BndleB">[6]LPProblem!$R$29</definedName>
    <definedName name="BndleC">[6]LPProblem!$R$30</definedName>
    <definedName name="BndleD">[6]LPProblem!$R$31</definedName>
    <definedName name="BndleE">[6]LPProblem!$R$32</definedName>
    <definedName name="BndleF">[6]LPProblem!$R$33</definedName>
    <definedName name="BndleG">[6]LPProblem!$R$34</definedName>
    <definedName name="BndleH">[6]LPProblem!$R$35</definedName>
    <definedName name="BndleI">[6]LPProblem!$R$36</definedName>
    <definedName name="BndleJ">[6]LPProblem!$R$37</definedName>
    <definedName name="bnnn" hidden="1">{"consolidated",#N/A,FALSE,"Sheet1";"cms",#N/A,FALSE,"Sheet1";"fse",#N/A,FALSE,"Sheet1"}</definedName>
    <definedName name="BOPCosts">'[17]Assumptions Project XYZ'!$C$5</definedName>
    <definedName name="BPA_Inflation">'[16]Other Assumptions'!$B$5</definedName>
    <definedName name="BPAIntRate">'[11]LSR 1250 Credit-Reformat'!$H$9</definedName>
    <definedName name="BPARedirect">'[18]General Inputs'!$I$5</definedName>
    <definedName name="brdepr" localSheetId="2">#REF!</definedName>
    <definedName name="brdepr">#REF!</definedName>
    <definedName name="breval" localSheetId="2">#REF!</definedName>
    <definedName name="breval">#REF!</definedName>
    <definedName name="brfin" localSheetId="2">#REF!</definedName>
    <definedName name="brfin">#REF!</definedName>
    <definedName name="briacst" localSheetId="2">#REF!</definedName>
    <definedName name="briacst">#REF!</definedName>
    <definedName name="briact" localSheetId="2">#REF!</definedName>
    <definedName name="briact">#REF!</definedName>
    <definedName name="briash" localSheetId="2">#REF!</definedName>
    <definedName name="briash">#REF!</definedName>
    <definedName name="bricum" localSheetId="2">#REF!</definedName>
    <definedName name="bricum">#REF!</definedName>
    <definedName name="brimo" localSheetId="2">#REF!</definedName>
    <definedName name="brimo">#REF!</definedName>
    <definedName name="brimw" localSheetId="2">#REF!</definedName>
    <definedName name="brimw">#REF!</definedName>
    <definedName name="brirev" localSheetId="2">#REF!</definedName>
    <definedName name="brirev">#REF!</definedName>
    <definedName name="brisust" localSheetId="2">#REF!</definedName>
    <definedName name="brisust">#REF!</definedName>
    <definedName name="briytd" localSheetId="2">#REF!</definedName>
    <definedName name="briytd">#REF!</definedName>
    <definedName name="broinc" localSheetId="2">#REF!</definedName>
    <definedName name="broinc">#REF!</definedName>
    <definedName name="bromfuel" localSheetId="2">#REF!</definedName>
    <definedName name="bromfuel">#REF!</definedName>
    <definedName name="brshex" localSheetId="2">#REF!</definedName>
    <definedName name="brshex">#REF!</definedName>
    <definedName name="Bscrptold" hidden="1">{#N/A,#N/A,FALSE,"Valuation";#N/A,#N/A,FALSE,"Inputs";#N/A,#N/A,FALSE,"Financial Statements";#N/A,#N/A,FALSE,"MLP Impact";#N/A,#N/A,FALSE,"Revenues"}</definedName>
    <definedName name="Budget1997">#N/A</definedName>
    <definedName name="bun" localSheetId="2">#REF!</definedName>
    <definedName name="bun">#REF!</definedName>
    <definedName name="BusiLineexp">#N/A</definedName>
    <definedName name="Button_1">"TradeSummary_Ken_Finicle_List"</definedName>
    <definedName name="BUV" localSheetId="2">#REF!</definedName>
    <definedName name="BUV">#REF!</definedName>
    <definedName name="BVHRSG_Design1">'[8]HRSG Design'!$A$4:$Y$12</definedName>
    <definedName name="CA">'[19]Tx Cost Assumptions'!$B$4:$AN$4</definedName>
    <definedName name="CalcDate">'[8]Calc Record'!$N$57</definedName>
    <definedName name="calsil">[15]PIPE_TABLES!$A$72:$B$78</definedName>
    <definedName name="cancel" hidden="1">{"PARTNERS CAPITAL STMT",#N/A,FALSE,"Partners Capital"}</definedName>
    <definedName name="cancel2" hidden="1">{"PNLProjDL",#N/A,FALSE,"PROJCO";"PNLParDL",#N/A,FALSE,"Parent"}</definedName>
    <definedName name="cancel3" hidden="1">{"Summary",#N/A,FALSE,"MICMULT";"Income Statement",#N/A,FALSE,"MICMULT";"Cash Flows",#N/A,FALSE,"MICMULT"}</definedName>
    <definedName name="capacity_factor">[20]Assumptions!$E$24</definedName>
    <definedName name="capandrates">#N/A</definedName>
    <definedName name="CapEx_ITC">[6]Assumptions!$G$22</definedName>
    <definedName name="CapEx_ITC_Wind4">'[6]Renewable Acq Inputs'!$P$172</definedName>
    <definedName name="Capital_Cost_Inflation">'[21]Other Assumptions'!$B$8</definedName>
    <definedName name="Case_1">[20]Assumptions!$E$4</definedName>
    <definedName name="CaseDescription">[6]Assumptions!$A$2</definedName>
    <definedName name="cb_Add_CalloutChart_24_opts" hidden="1">"1, 9, 1, False, 2, False, False, , 0, False, False, 1, 1"</definedName>
    <definedName name="cb_Add_CalloutChart_25_opts" hidden="1">"1, 10, 1, False, 2, False, False, , 0, False, True, 1, 1"</definedName>
    <definedName name="cb_Add_CalloutChart_26_opts" hidden="1">"1, 9, 1, False, 2, False, False, , 0, False, True, 1, 1"</definedName>
    <definedName name="cb_ALT_STACKED_COLUMNChart_22_opts" hidden="1">"1, 3, 1, False, 2, True, False, , 0, False, True, 1, 2"</definedName>
    <definedName name="cb_ALT_STACKED_COLUMNChart_23_opts" hidden="1">"1, 3, 1, False, 2, True, False, , 0, False, True, 1, 2"</definedName>
    <definedName name="cb_Chart_1_opts" hidden="1">"1, 6, 1, False, 2, False, False, , 0, False, True, 1, 2"</definedName>
    <definedName name="cb_Chart_10_opts" hidden="1">"1, 8, 1, False, 2, False, False, , 0, False, False, 1, 1"</definedName>
    <definedName name="cb_Chart_100032_opts" hidden="1">"1, 10, 1, False, 2, True, False, , 0, False, False, 2, 2"</definedName>
    <definedName name="cb_Chart_10104_opts" hidden="1">"1, 5, 1, False, 2, True, False, , 0, True, False, 2, 1"</definedName>
    <definedName name="cb_Chart_10401_opts" hidden="1">"1, 5, 1, False, 2, False, False, , 0, True, False, 2, 1"</definedName>
    <definedName name="cb_Chart_10736_opts" hidden="1">"1, 10, 1, False, 2, False, False, , 0, False, False, 2, 2"</definedName>
    <definedName name="cb_Chart_11_opts" hidden="1">"1, 5, 1, False, 2, False, False, , 0, False, False, 1, 2"</definedName>
    <definedName name="cb_Chart_12_opts" hidden="1">"1, 5, 1, False, 2, True, False, , 0, True, False, 1, 2"</definedName>
    <definedName name="cb_Chart_13_opts" hidden="1">"1, 5, 1, False, 2, True, False, , 0, True, False, 1, 2"</definedName>
    <definedName name="cb_Chart_14_opts" hidden="1">"2, 2, 2, True, 2, False, False, , 0, False, True, 1, 2"</definedName>
    <definedName name="cb_Chart_15_opts" hidden="1">"2, 1, 2, True, 2, False, False, , 0, False, True, 1, 2"</definedName>
    <definedName name="cb_Chart_1501_opts" hidden="1">"1, 10, 1, False, 2, True, False, , 0, False, False, 2, 2"</definedName>
    <definedName name="cb_Chart_16_opts" hidden="1">"2, 1, 2, True, 2, False, False, , 0, False, True, 1, 2"</definedName>
    <definedName name="cb_Chart_1670_opts" hidden="1">"1, 5, 1, False, 2, True, False, , 0, False, False, 2, 1"</definedName>
    <definedName name="cb_Chart_17_opts" hidden="1">"1, 9, 1, False, 2, False, False, , 0, False, False, 1, 1"</definedName>
    <definedName name="cb_Chart_18_opts" hidden="1">"1, 9, 1, False, 2, False, False, , 0, False, False, 1, 1"</definedName>
    <definedName name="cb_Chart_19_opts" hidden="1">"1, 2, 1, False, 2, True, False, , 0, True, False, 2, 1"</definedName>
    <definedName name="cb_Chart_2_opts" hidden="1">"1, 6, 1, False, 2, False, False, , 0, False, False, 1, 2"</definedName>
    <definedName name="cb_Chart_20_opts" hidden="1">"1, 9, 1, False, 2, False, False, , 0, False, False, 1, 1"</definedName>
    <definedName name="cb_Chart_21_opts" hidden="1">"1, 2, 1, False, 2, False, False, , 0, False, False, 2, 1"</definedName>
    <definedName name="cb_Chart_22_opts" hidden="1">"1, 2, 1, False, 2, True, False, , 0, False, False, 2, 1"</definedName>
    <definedName name="cb_Chart_22784_opts" hidden="1">"1, 9, 1, False, 2, False, False, , 0, False, True, 1, 2"</definedName>
    <definedName name="cb_Chart_23" hidden="1">#REF!</definedName>
    <definedName name="cb_Chart_23_opts" hidden="1">"1, 9, 1, False, 2, False, False, , 0, False, False, 1, 1"</definedName>
    <definedName name="cb_Chart_24_opts" hidden="1">"1, 2, 1, False, 2, False, False, , 0, False, False, 2, 1"</definedName>
    <definedName name="cb_Chart_24490_opts" hidden="1">"1, 10, 1, False, 2, True, False, , 0, False, False, 2, 2"</definedName>
    <definedName name="cb_Chart_25_opts" hidden="1">"1, 3, 1, False, 2, False, False, , 0, True, True, 1, 2"</definedName>
    <definedName name="cb_Chart_26_opts" hidden="1">"1, 2, 1, False, 2, False, False, , 0, False, False, 2, 1"</definedName>
    <definedName name="cb_Chart_26476_opts" hidden="1">"1, 1, 1, False, 2, True, False, , 0, False, False, 1, 2"</definedName>
    <definedName name="cb_Chart_27_opts" hidden="1">"1, 1, 1, False, 2, True, False, , 0, False, True, 1, 2"</definedName>
    <definedName name="cb_Chart_28_opts" hidden="1">"1, 3, 1, False, 2, True, False, , 0, False, True, 1, 2"</definedName>
    <definedName name="cb_Chart_28031_opts" hidden="1">"1, 1, 1, False, 2, True, False, , 0, False, False, 1, 2"</definedName>
    <definedName name="cb_Chart_28545_opts" hidden="1">"1, 5, 1, False, 2, True, False, , 0, False, True, 2, 1"</definedName>
    <definedName name="cb_Chart_29_opts" hidden="1">"1, 3, 1, False, 2, False, False, , 0, False, False, 1, 1"</definedName>
    <definedName name="cb_Chart_29053_opts" hidden="1">"1, 10, 1, False, 2, True, False, , 0, False, False, 2, 2"</definedName>
    <definedName name="cb_Chart_29913_opts" hidden="1">"1, 1, 1, False, 2, False, False, , 0, False, False, 1, 1"</definedName>
    <definedName name="cb_Chart_3_opts" hidden="1">"1, 1, 1, False, 2, True, False, , 0, False, False, 2, 2"</definedName>
    <definedName name="cb_Chart_30_opts" hidden="1">"1, 3, 1, False, 2, True, False, , 0, False, True, 1, 2"</definedName>
    <definedName name="cb_Chart_30292_opts" hidden="1">"1, 1, 1, False, 2, False, False, , 0, False, False, 1, 2"</definedName>
    <definedName name="cb_Chart_31_opts" hidden="1">"1, 1, 1, False, 2, True, False, , 0, True, True, 2, 2"</definedName>
    <definedName name="cb_Chart_32_opts" hidden="1">"1, 1, 1, False, 2, True, False, , 0, False, False, 2, 2"</definedName>
    <definedName name="cb_Chart_33_opts" hidden="1">"1, 1, 1, False, 2, True, False, , 0, False, True, 3, 2"</definedName>
    <definedName name="cb_Chart_34_opts" hidden="1">"1, 10, 1, False, 2, True, False, , 0, False, False, 2, 2"</definedName>
    <definedName name="cb_Chart_36498_opts" hidden="1">"1, 1, 1, False, 2, True, False, , 0, False, False, 1, 2"</definedName>
    <definedName name="cb_Chart_37450_opts" hidden="1">"1, 10, 1, False, 2, True, False, , 0, False, False, 2, 2"</definedName>
    <definedName name="cb_Chart_4_opts" hidden="1">"1, 7, 1, False, 2, False, False, , 0, False, True, 1, 2"</definedName>
    <definedName name="cb_Chart_41_opts" hidden="1">"1, 10, 1, False, 2, True, False, , 0, False, False, 2, 1"</definedName>
    <definedName name="cb_Chart_41499_opts" hidden="1">"1, 10, 1, False, 2, True, False, , 0, False, False, 2, 2"</definedName>
    <definedName name="cb_Chart_42_opts" hidden="1">"1, 10, 1, False, 2, True, False, , 0, False, False, 2, 1"</definedName>
    <definedName name="cb_Chart_43" hidden="1">#REF!</definedName>
    <definedName name="cb_Chart_43_opts" hidden="1">"1, 10, 1, False, 2, True, False, , 0, False, False, 2, 1"</definedName>
    <definedName name="cb_Chart_4634_opts" hidden="1">"1, 10, 1, False, 2, True, False, , 0, False, False, 2, 2"</definedName>
    <definedName name="cb_Chart_4664_opts" hidden="1">"1, 5, 1, False, 2, True, False, , 0, False, True, 1, 2"</definedName>
    <definedName name="cb_Chart_46965_opts" hidden="1">"1, 1, 1, False, 2, False, False, , 0, False, False, 1, 1"</definedName>
    <definedName name="cb_Chart_5" hidden="1">#REF!</definedName>
    <definedName name="cb_Chart_5_opts" hidden="1">"1, 8, 1, False, 2, False, False, , 0, False, False, 1, 2"</definedName>
    <definedName name="cb_Chart_52582_opts" hidden="1">"1, 1, 1, False, 2, False, False, , 0, False, False, 1, 2"</definedName>
    <definedName name="cb_Chart_53437_opts" hidden="1">"1, 10, 1, False, 2, True, False, , 0, False, False, 2, 2"</definedName>
    <definedName name="cb_Chart_53482_opts" hidden="1">"1, 10, 1, False, 2, True, False, , 0, False, False, 2, 2"</definedName>
    <definedName name="cb_Chart_54_opts" hidden="1">"1, 3, 1, False, 2, False, False, , 0, False, True, 2, 2"</definedName>
    <definedName name="cb_Chart_5449_opts" hidden="1">"1, 1, 1, False, 2, False, False, , 0, False, False, 1, 1"</definedName>
    <definedName name="cb_Chart_5723_opts" hidden="1">"1, 1, 1, False, 2, True, False, , 0, False, True, 1, 2"</definedName>
    <definedName name="cb_Chart_57613_opts" hidden="1">"1, 5, 1, False, 2, True, False, , 0, False, True, 2, 1"</definedName>
    <definedName name="cb_Chart_58046_opts" hidden="1">"1, 10, 1, False, 2, True, False, , 0, False, False, 2, 2"</definedName>
    <definedName name="cb_Chart_59010_opts" hidden="1">"1, 2, 1, False, 2, False, False, , 0, False, False, 2, 1"</definedName>
    <definedName name="cb_Chart_59340_opts" hidden="1">"1, 1, 1, False, 2, False, False, , 0, False, False, 1, 1"</definedName>
    <definedName name="cb_Chart_6_opts" hidden="1">"1, 10, 1, False, 2, True, False, , 0, False, False, 2, 2"</definedName>
    <definedName name="cb_Chart_62364_opts" hidden="1">"1, 1, 1, False, 2, True, False, , 0, False, False, 1, 2"</definedName>
    <definedName name="cb_Chart_64876_opts" hidden="1">"1, 1, 1, False, 2, True, False, , 0, False, False, 1, 2"</definedName>
    <definedName name="cb_Chart_67711_opts" hidden="1">"1, 10, 1, False, 2, True, False, , 0, False, False, 2, 2"</definedName>
    <definedName name="cb_Chart_69605_opts" hidden="1">"1, 2, 1, False, 2, False, False, , 0, False, False, 2, 1"</definedName>
    <definedName name="cb_Chart_7_opts" hidden="1">"2, 1, 2, True, 2, False, False, , 0, False, True, 1, 2"</definedName>
    <definedName name="cb_Chart_70_opts" hidden="1">"1, 10, 1, False, 2, True, False, , 0, False, False, 1, 1"</definedName>
    <definedName name="cb_Chart_70648_opts" hidden="1">"1, 1, 1, False, 2, True, False, , 0, False, False, 2, 2"</definedName>
    <definedName name="cb_Chart_70997_opts" hidden="1">"1, 10, 1, False, 2, False, False, , 0, False, False, 1, 1"</definedName>
    <definedName name="cb_Chart_71_opts" hidden="1">"1, 10, 1, False, 2, False, False, , 0, False, False, 1, 1"</definedName>
    <definedName name="cb_Chart_72_opts" hidden="1">"1, 10, 1, False, 2, True, False, , 0, False, False, 1, 1"</definedName>
    <definedName name="cb_Chart_73_opts" hidden="1">"1, 10, 1, False, 2, False, False, , 0, False, False, 1, 1"</definedName>
    <definedName name="cb_Chart_76165_opts" hidden="1">"1, 10, 1, False, 2, True, False, , 0, False, False, 2, 2"</definedName>
    <definedName name="cb_Chart_76804_opts" hidden="1">"1, 1, 1, False, 2, False, False, , 0, False, False, 1, 1"</definedName>
    <definedName name="cb_Chart_77567_opts" hidden="1">"1, 10, 1, False, 2, False, False, , 0, False, False, 1, 1"</definedName>
    <definedName name="cb_Chart_79140_opts" hidden="1">"1, 10, 1, False, 2, True, False, , 0, False, False, 2, 2"</definedName>
    <definedName name="cb_Chart_79981_opts" hidden="1">"1, 5, 1, False, 2, True, False, , 0, True, False, 2, 1"</definedName>
    <definedName name="cb_Chart_8_opts" hidden="1">"2, 1, 2, True, 2, False, False, , 0, False, True, 1, 2"</definedName>
    <definedName name="cb_Chart_81541_opts" hidden="1">"1, 10, 1, False, 2, True, False, , 0, False, False, 2, 2"</definedName>
    <definedName name="cb_Chart_82552_opts" hidden="1">"1, 1, 1, False, 2, True, False, , 0, False, False, 1, 2"</definedName>
    <definedName name="cb_Chart_83072_opts" hidden="1">"1, 1, 1, False, 2, True, False, , 0, False, False, 1, 2"</definedName>
    <definedName name="cb_Chart_86354_opts" hidden="1">"1, 10, 1, False, 2, False, False, , 0, False, False, 1, 1"</definedName>
    <definedName name="cb_Chart_87236_opts" hidden="1">"1, 1, 1, False, 2, True, False, , 0, False, False, 1, 2"</definedName>
    <definedName name="cb_Chart_9_opts" hidden="1">"1, 8, 1, False, 2, False, False, , 0, False, False, 1, 1"</definedName>
    <definedName name="cb_Chart_91188_opts" hidden="1">"1, 8, 1, False, 2, False, False, , 0, False, False, 1, 2"</definedName>
    <definedName name="cb_Chart_95047_opts" hidden="1">"1, 1, 1, False, 2, False, False, , 0, False, False, 1, 2"</definedName>
    <definedName name="cb_Chart_96286_opts" hidden="1">"1, 10, 1, False, 2, True, False, , 0, False, False, 2, 2"</definedName>
    <definedName name="cb_Chart_98091_opts" hidden="1">"1, 2, 1, False, 2, False, False, , 0, False, False, 2, 1"</definedName>
    <definedName name="cb_Chart_98700_opts" hidden="1">"1, 8, 1, False, 2, False, False, , 0, False, False, 1, 2"</definedName>
    <definedName name="cb_Copy_Chart_w_New_DataChart_10_opts" hidden="1">"2, 1, 1, True, 4, False, False, , 0, False, False, 2, 2"</definedName>
    <definedName name="cb_Copy_Chart_w_New_DataChart_7_opts" hidden="1">"2, 1, 1, True, 4, False, False, , 0, False, False, 2, 2"</definedName>
    <definedName name="cb_Copy_Chart_w_New_DataChart_8_opts" hidden="1">"2, 1, 1, True, 4, False, False, , 0, False, False, 2, 2"</definedName>
    <definedName name="cb_Copy_Chart_w_New_DataChart_9_opts" hidden="1">"2, 1, 1, True, 4, False, False, , 0, False, False, 2, 2"</definedName>
    <definedName name="cb_Dimension_Pie_ChartsChart_1_opts" hidden="1">"1, 1, 1, False, 2, True, False, , 0, False, False, 2, 2"</definedName>
    <definedName name="cb_Dimension_Pie_ChartsChart_2_opts" hidden="1">"1, 10, 1, False, 2, True, False, , 0, False, False, 2, 2"</definedName>
    <definedName name="cb_Export_LegendChart_14_opts" hidden="1">"1, 10, 1, False, 2, True, False, , 0, False, False, 2, 2"</definedName>
    <definedName name="cb_Export_LegendChart_15_opts" hidden="1">"1, 10, 1, False, 2, True, False, , 0, False, False, 2, 2"</definedName>
    <definedName name="cb_PieChart_16_opts" hidden="1">"1, 10, 1, False, 2, True, False, , 0, False, False, 2, 2"</definedName>
    <definedName name="cb_sChart_1501_opts" hidden="1">"1, 2, 1, False, 2, False, False, , 0, False, False, 2, 1"</definedName>
    <definedName name="cb_sChart_26476_opts" hidden="1">"1, 4, 1, False, 2, True, False, , 0, False, False, 1, 2"</definedName>
    <definedName name="cb_sChart_28031_opts" hidden="1">"1, 4, 1, False, 2, True, False, , 0, False, False, 1, 1"</definedName>
    <definedName name="cb_sChart_29053_opts" hidden="1">"1, 2, 1, False, 2, False, False, , 0, False, False, 2, 1"</definedName>
    <definedName name="cb_sChart_29913_opts" hidden="1">"1, 3, 1, False, 2, False, False, , 0, False, True, 2, 2"</definedName>
    <definedName name="cb_sChart_30292_opts" hidden="1">"1, 2, 1, False, 2, False, False, , 0, False, False, 2, 1"</definedName>
    <definedName name="cb_sChart_36498_opts" hidden="1">"1, 3, 1, False, 2, False, False, , 0, False, False, 1, 2"</definedName>
    <definedName name="cb_sChart_37450_opts" hidden="1">"1, 1, 1, False, 2, True, False, , 0, False, False, 1, 2"</definedName>
    <definedName name="cb_sChart_41499_opts" hidden="1">"1, 2, 1, False, 2, False, False, , 0, False, False, 2, 1"</definedName>
    <definedName name="cb_sChart_4634_opts" hidden="1">"1, 2, 1, False, 2, False, False, , 0, False, False, 2, 1"</definedName>
    <definedName name="cb_sChart_46965_opts" hidden="1">"1, 1, 1, False, 2, False, False, , 0, False, False, 1, 1"</definedName>
    <definedName name="cb_sChart_52582_opts" hidden="1">"1, 5, 1, False, 2, False, False, , 0, False, True, 1, 2"</definedName>
    <definedName name="cb_sChart_53437_opts" hidden="1">"1, 1, 1, False, 2, True, False, , 0, False, False, 1, 2"</definedName>
    <definedName name="cb_sChart_5449_opts" hidden="1">"1, 3, 1, False, 2, False, False, , 0, False, True, 2, 2"</definedName>
    <definedName name="cb_sChart_5723_opts" hidden="1">"1, 1, 1, False, 2, True, False, , 0, False, False, 2, 1"</definedName>
    <definedName name="cb_sChart_58046_opts" hidden="1">"1, 1, 1, False, 2, True, False, , 0, False, False, 1, 2"</definedName>
    <definedName name="cb_sChart_59010_opts" hidden="1">"1, 5, 1, False, 2, True, False, , 0, False, False, 2, 1"</definedName>
    <definedName name="cb_sChart_59340_opts" hidden="1">"1, 3, 1, False, 2, False, False, , 0, False, True, 2, 2"</definedName>
    <definedName name="cb_sChart_62364_opts" hidden="1">"1, 3, 1, False, 2, False, False, , 0, False, True, 2, 2"</definedName>
    <definedName name="cb_sChart_64876_opts" hidden="1">"1, 5, 1, False, 2, True, False, , 0, False, False, 2, 2"</definedName>
    <definedName name="cb_sChart_70648_opts" hidden="1">"1, 1, 1, False, 2, False, False, , 0, False, False, 1, 1"</definedName>
    <definedName name="cb_sChart_70997_opts" hidden="1">"1, 2, 1, False, 2, False, False, , 0, False, False, 2, 1"</definedName>
    <definedName name="cb_sChart_76165_opts" hidden="1">"1, 2, 1, False, 2, False, False, , 0, False, False, 2, 1"</definedName>
    <definedName name="cb_sChart_76804_opts" hidden="1">"1, 3, 1, False, 2, False, False, , 0, False, True, 2, 2"</definedName>
    <definedName name="cb_sChart_77567_opts" hidden="1">"1, 2, 1, False, 2, False, False, , 0, False, False, 2, 1"</definedName>
    <definedName name="cb_sChart_79140_opts" hidden="1">"1, 1, 1, False, 2, True, False, , 0, False, False, 1, 2"</definedName>
    <definedName name="cb_sChart_81541_opts" hidden="1">"1, 2, 1, False, 2, False, False, , 0, False, False, 2, 1"</definedName>
    <definedName name="cb_sChart_82552_opts" hidden="1">"1, 4, 1, False, 2, True, False, , 0, False, False, 2, 1"</definedName>
    <definedName name="cb_sChart_83072_opts" hidden="1">"1, 4, 1, False, 2, True, False, , 0, False, False, 2, 1"</definedName>
    <definedName name="cb_sChart_86354_opts" hidden="1">"1, 1, 1, False, 2, True, False, , 0, False, False, 1, 2"</definedName>
    <definedName name="cb_sChart_87236_opts" hidden="1">"1, 2, 1, False, 2, False, False, , 0, False, False, 2, 1"</definedName>
    <definedName name="cb_sChart_95047_opts" hidden="1">"1, 3, 1, False, 2, False, False, , 0, False, False, 1, 2"</definedName>
    <definedName name="cb_sChart_96286_opts" hidden="1">"1, 2, 1, False, 2, False, False, , 0, False, False, 2, 1"</definedName>
    <definedName name="cb_sChart11DCFB24_opts" hidden="1">"1, 9, 1, False, 2, False, False, , 0, False, True, 1, 1"</definedName>
    <definedName name="cb_sChart11EADA92_opts" hidden="1">"1, 1, 1, False, 2, False, False, , 0, False, True, 2, 2"</definedName>
    <definedName name="cb_sChart11EAED4A_opts" hidden="1">"1, 1, 1, False, 2, False, False, , 0, False, True, 2, 2"</definedName>
    <definedName name="cb_sChart11EB049E_opts" hidden="1">"1, 1, 1, False, 2, False, False, , 0, False, True, 2, 2"</definedName>
    <definedName name="cb_sChart11FB1BDC_opts" hidden="1">"1, 1, 1, False, 2, True, False, , 0, False, True, 2, 2"</definedName>
    <definedName name="cb_sChart11FB2467_opts" hidden="1">"1, 1, 1, False, 2, True, False, , 0, False, True, 2, 2"</definedName>
    <definedName name="cb_sChart11FB271E_opts" hidden="1">"1, 1, 1, False, 2, True, False, , 0, False, True, 2, 2"</definedName>
    <definedName name="cb_sChart11FB296C_opts" hidden="1">"1, 1, 1, False, 2, True, False, , 0, False, True, 2, 2"</definedName>
    <definedName name="cb_sChart11FB4DE8_opts" hidden="1">"1, 9, 1, False, 2, False, False, , 0, False, True, 1, 2"</definedName>
    <definedName name="cb_sChart11FCA363_opts" hidden="1">"2, 1, 2, True, 2, False, False, , 0, False, True, 2, 2"</definedName>
    <definedName name="cb_sChart11FCA851_opts" hidden="1">"2, 1, 2, True, 2, False, False, , 0, False, True, 2, 2"</definedName>
    <definedName name="cb_sChart11FCE81C_opts" hidden="1">"1, 9, 1, False, 2, False, False, , 0, False, True, 2, 2"</definedName>
    <definedName name="cb_sChart12073B79_opts" hidden="1">"1, 9, 1, False, 2, False, False, , 0, False, True, 2, 2"</definedName>
    <definedName name="cb_sChart12074F69_opts" hidden="1">"1, 9, 1, False, 2, False, False, , 0, False, True, 2, 2"</definedName>
    <definedName name="cb_sChart1216F828_opts" hidden="1">"2, 1, 1, False, 2, False, False, , 0, False, True, 2, 2"</definedName>
    <definedName name="cb_sChart122574E1_opts" hidden="1">"1, 1, 1, False, 2, False, False, , 0, False, True, 2, 2"</definedName>
    <definedName name="cb_sChart12285211_opts" hidden="1">"1, 9, 1, False, 2, False, False, , 0, False, False, 1, 2"</definedName>
    <definedName name="cb_sChart12291B1F_opts" hidden="1">"2, 1, 1, True, 3, False, False, , 0, False, False, 1, 2"</definedName>
    <definedName name="cb_sChart1248DE96_opts" hidden="1">"1, 9, 1, False, 2, False, False, , 0, False, False, 1, 2"</definedName>
    <definedName name="cb_sChart1248E206_opts" hidden="1">"1, 9, 1, False, 2, False, False, , 0, False, False, 1, 2"</definedName>
    <definedName name="cb_sChart15CA0E0A_opts" hidden="1">"1, 9, 1, False, 2, False, False, , 0, False, False, 1, 2"</definedName>
    <definedName name="cb_sChart15CA1FFD_opts" hidden="1">"1, 10, 1, False, 2, False, False, , 0, False, False, 1, 1"</definedName>
    <definedName name="cb_sChart15CA20AB_opts" hidden="1">"1, 9, 1, False, 2, False, False, , 0, False, False, 1, 1"</definedName>
    <definedName name="cb_sChart15CA2F5C_opts" hidden="1">"1, 9, 1, False, 2, False, False, , 0, False, False, 1, 1"</definedName>
    <definedName name="cb_sChart15CA30C3_opts" hidden="1">"1, 9, 1, False, 2, False, False, , 0, False, True, 1, 1"</definedName>
    <definedName name="cb_sChart1A3873A1_opts" hidden="1">"1, 1, 1, False, 2, True, False, , 0, False, True, 1, 1"</definedName>
    <definedName name="cb_sChart1A3875D8_opts" hidden="1">"1, 1, 1, False, 2, False, False, , 0, False, False, 1, 1"</definedName>
    <definedName name="cb_sChart1A3877BF_opts" hidden="1">"1, 1, 1, False, 2, True, False, , 0, False, True, 1, 1"</definedName>
    <definedName name="cb_sChart1A387878_opts" hidden="1">"1, 1, 1, False, 2, True, False, , 0, False, True, 1, 1"</definedName>
    <definedName name="cb_sChart1A387AF4_opts" hidden="1">"1, 3, 1, False, 2, False, False, , 0, False, False, 1, 1"</definedName>
    <definedName name="cb_sChart1A38BEAE_opts" hidden="1">"1, 10, 1, False, 2, True, False, , 0, False, False, 1, 1"</definedName>
    <definedName name="cb_sChart1A43A019_opts" hidden="1">"1, 1, 1, False, 2, True, False, , 0, False, False, 1, 1"</definedName>
    <definedName name="cb_sChart1A4414D6_opts" hidden="1">"1, 1, 1, False, 2, True, False, , 0, False, False, 1, 1"</definedName>
    <definedName name="cb_sChart1A4416BC_opts" hidden="1">"1, 1, 1, False, 2, True, False, , 0, False, False, 1, 1"</definedName>
    <definedName name="cb_sChart1A4418D0_opts" hidden="1">"1, 1, 1, False, 2, True, False, , 0, False, False, 1, 1"</definedName>
    <definedName name="cb_sChart1A4419DA_opts" hidden="1">"1, 1, 1, False, 2, True, False, , 0, False, False, 1, 1"</definedName>
    <definedName name="cb_sChart7F59C8D_opts" hidden="1">"1, 4, 1, False, 2, False, False, , 0, False, False, 1, 1"</definedName>
    <definedName name="cb_sChart7F59D80_opts" hidden="1">"1, 1, 1, False, 2, True, False, , 0, False, False, 1, 1"</definedName>
    <definedName name="cb_sChart7F5A913_opts" hidden="1">"1, 1, 1, False, 2, True, False, , 0, False, False, 3, 1"</definedName>
    <definedName name="cb_sChart7F5AA63_opts" hidden="1">"1, 1, 1, False, 2, False, False, , 0, False, False, 3, 1"</definedName>
    <definedName name="cb_sChart7F5AB6D_opts" hidden="1">"1, 1, 1, False, 2, False, False, , 0, False, False, 3, 1"</definedName>
    <definedName name="cb_sChart7F5AED1_opts" hidden="1">"1, 1, 1, False, 2, False, False, , 0, False, False, 3, 1"</definedName>
    <definedName name="cb_sChartD68BCC9_opts" hidden="1">"1, 1, 1, False, 2, True, False, , 0, False, True, 1, 1"</definedName>
    <definedName name="cb_sChartD6B06A2_opts" hidden="1">"1, 1, 1, False, 2, False, False, , 0, False, False, 2, 2"</definedName>
    <definedName name="cb_sChartD6B1FA3_opts" hidden="1">"1, 1, 1, False, 2, False, False, , 0, False, False, 2, 2"</definedName>
    <definedName name="cb_sChartD6B69B1_opts" hidden="1">"1, 1, 1, False, 2, False, False, , 0, False, False, 1, 2"</definedName>
    <definedName name="cb_sChartD6B76F0_opts" hidden="1">"2, 1, 1, False, 2, False, False, , 0, False, False, 1, 2"</definedName>
    <definedName name="cb_sChartD6B943C_opts" hidden="1">"2, 1, 1, False, 3, False, False, , 0, False, False, 1, 2"</definedName>
    <definedName name="cb_sChartD6C1C01_opts" hidden="1">"2, 1, 1, True, 2, False, False, , 0, False, False, 1, 2"</definedName>
    <definedName name="cb_sChartD6FD60D_opts" hidden="1">"1, 1, 1, False, 2, False, False, , 0, False, False, 1, 1"</definedName>
    <definedName name="cb_sChartD78B484_opts" hidden="1">"2, 1, 1, False, 2, True, False, , 0, False, False, 1, 2"</definedName>
    <definedName name="cb_sChartD78C2AA_opts" hidden="1">"2, 1, 1, True, 2, True, False, , 0, False, False, 1, 2"</definedName>
    <definedName name="cb_sChartD78C76A_opts" hidden="1">"2, 1, 1, True, 2, True, False, , 0, False, False, 1, 1"</definedName>
    <definedName name="cb_sChartD78CF99_opts" hidden="1">"2, 1, 3, True, 2, False, False, , 0, False, False, 1, 1"</definedName>
    <definedName name="cb_sChartD78D2CE_opts" hidden="1">"1, 1, 1, False, 2, False, False, , 0, False, False, 1, 2"</definedName>
    <definedName name="cb_sChartD78D365_opts" hidden="1">"1, 1, 1, False, 2, False, False, , 0, False, False, 1, 2"</definedName>
    <definedName name="cb_sChartD78D5B3_opts" hidden="1">"1, 1, 1, False, 2, False, False, , 0, False, False, 1, 2"</definedName>
    <definedName name="cb_sChartD78D655_opts" hidden="1">"1, 1, 1, False, 2, True, False, , 0, False, False, 1, 2"</definedName>
    <definedName name="cb_sChartD78DFD4_opts" hidden="1">"2, 1, 1, True, 2, False, False, , 0, False, False, 1, 2"</definedName>
    <definedName name="cb_sChartD78E27F_opts" hidden="1">"2, 1, 1, True, 2, False, False, , 0, False, False, 1, 2"</definedName>
    <definedName name="cb_sChartD78E924_opts" hidden="1">"2, 1, 1, True, 3, False, False, , 0, False, False, 1, 2"</definedName>
    <definedName name="cb_sChartD7A9852_opts" hidden="1">"2, 1, 1, True, 3, False, False, , 0, False, False, 1, 2"</definedName>
    <definedName name="cb_Size_by_height_and_widthChart_16_opts" hidden="1">"1, 4, 1, False, 2, False, False, , 0, False, False, 1, 1"</definedName>
    <definedName name="cb_Size_by_height_and_widthChart_7_opts" hidden="1">"1, 4, 1, False, 2, False, False, , 0, False, False, 1, 1"</definedName>
    <definedName name="cb_Size_by_height_and_widthChart_8_opts" hidden="1">"1, 4, 1, False, 2, False, False, , 0, False, False, 1, 1"</definedName>
    <definedName name="cbc" hidden="1">{"value box",#N/A,TRUE,"DPL Inc. Fin Statements";"unlevered free cash flows",#N/A,TRUE,"DPL Inc. Fin Statements"}</definedName>
    <definedName name="cbcb" hidden="1">{"FCB_ALL",#N/A,FALSE,"FCB"}</definedName>
    <definedName name="cbcbc" hidden="1">{#N/A,#N/A,FALSE,"Income Statement";#N/A,#N/A,FALSE,"Balance Sheet";#N/A,#N/A,FALSE,"Cash Flows";#N/A,#N/A,FALSE,"Ratios"}</definedName>
    <definedName name="cbcbcbc" hidden="1">{"FCB_ALL",#N/A,FALSE,"FCB";"GREY_ALL",#N/A,FALSE,"GREY"}</definedName>
    <definedName name="cbcbcbcbcbcc" hidden="1">{"PA1",#N/A,TRUE,"BORDMW";"pa2",#N/A,TRUE,"BORDMW";"PA3",#N/A,TRUE,"BORDMW";"PA4",#N/A,TRUE,"BORDMW"}</definedName>
    <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BWorkbookPriority" hidden="1">-1894858854</definedName>
    <definedName name="ccc" hidden="1">{#N/A,#N/A,FALSE,"Calc";#N/A,#N/A,FALSE,"Sensitivity";#N/A,#N/A,FALSE,"LT Earn.Dil.";#N/A,#N/A,FALSE,"Dil. AVP"}</definedName>
    <definedName name="CCGT_FOM">[6]Assumptions!$G$10</definedName>
    <definedName name="CCGT_HeatRate">[7]Assumptions!$H$23</definedName>
    <definedName name="CCGTPrice">[7]Assumptions!$H$22</definedName>
    <definedName name="cfef" hidden="1">{#N/A,#N/A,FALSE,"Admin";#N/A,#N/A,FALSE,"Other"}</definedName>
    <definedName name="Choices_Wrapper">#N/A</definedName>
    <definedName name="CI_interval_hours">'[22]Overhaul 7EA'!$H$7</definedName>
    <definedName name="CIQWBGuid" hidden="1">"b8d3fceb-6199-4dec-8317-9bf11e617481"</definedName>
    <definedName name="CL_RT2">'[23]Transp Data'!$A$6:$C$81</definedName>
    <definedName name="Client">'[8]Calc Record'!$E$9</definedName>
    <definedName name="ClosingDate">'[24]General Inputs'!$E$4</definedName>
    <definedName name="cmolwt">'[25]Calcs-Defaults^^^'!$E$63</definedName>
    <definedName name="Coal_Plant_Transmission">'[21]Other Assumptions'!$B$13</definedName>
    <definedName name="Coal_Prices">[26]Summary!$A$49</definedName>
    <definedName name="coalplant">'[21]New Coal 2013'!$H$17</definedName>
    <definedName name="Colstrip_Add_Share">'[6]Colstrip Inputs'!$M$199</definedName>
    <definedName name="common" localSheetId="2">#REF!</definedName>
    <definedName name="common">#REF!</definedName>
    <definedName name="Common_Lbr12" localSheetId="2">#REF!</definedName>
    <definedName name="Common_Lbr12">#REF!</definedName>
    <definedName name="Common_Lbr34" localSheetId="2">#REF!</definedName>
    <definedName name="Common_Lbr34">#REF!</definedName>
    <definedName name="Common_TB12" localSheetId="2">#REF!</definedName>
    <definedName name="Common_TB12">#REF!</definedName>
    <definedName name="Common_TB34" localSheetId="2">#REF!</definedName>
    <definedName name="Common_TB34">#REF!</definedName>
    <definedName name="Common12">'[27]1-4 Capital Index'!$J$33</definedName>
    <definedName name="Common34" localSheetId="2">#REF!</definedName>
    <definedName name="Common34">#REF!</definedName>
    <definedName name="Commoncost">[28]Sheet2!$B$12</definedName>
    <definedName name="Commoncost1">[28]Sheet2!$C$12</definedName>
    <definedName name="compltold" hidden="1">{#N/A,#N/A,FALSE,"VOLUMES";#N/A,#N/A,FALSE,"REVENUES";#N/A,#N/A,FALSE,"VALUATION"}</definedName>
    <definedName name="cono_yes" localSheetId="2">[9]Sheet1!#REF!</definedName>
    <definedName name="cono_yes">[9]Sheet1!#REF!</definedName>
    <definedName name="cont" hidden="1">{#N/A,#N/A,FALSE,"Contribution Analysis"}</definedName>
    <definedName name="ConversionFactor">[6]Assumptions!$C$25</definedName>
    <definedName name="Costdebt" localSheetId="2">#REF!</definedName>
    <definedName name="Costdebt">#REF!</definedName>
    <definedName name="costeq" localSheetId="2">#REF!</definedName>
    <definedName name="costeq">#REF!</definedName>
    <definedName name="costpref" localSheetId="2">#REF!</definedName>
    <definedName name="costpref">#REF!</definedName>
    <definedName name="CostSwitch" localSheetId="2">[6]Assumptions!#REF!</definedName>
    <definedName name="CostSwitch">[6]Assumptions!#REF!</definedName>
    <definedName name="Create_Easton_Cost_Report" localSheetId="2">[26]!Create_Easton_Cost_Report</definedName>
    <definedName name="Create_Easton_Cost_Report">[26]!Create_Easton_Cost_Report</definedName>
    <definedName name="CreditTable" localSheetId="2">#REF!</definedName>
    <definedName name="CreditTable">#REF!</definedName>
    <definedName name="crit" localSheetId="2">#REF!</definedName>
    <definedName name="crit">#REF!</definedName>
    <definedName name="CSIssue" localSheetId="2">#REF!</definedName>
    <definedName name="CSIssue">#REF!</definedName>
    <definedName name="ctacst" localSheetId="2">#REF!</definedName>
    <definedName name="ctacst">#REF!</definedName>
    <definedName name="ctact" localSheetId="2">#REF!</definedName>
    <definedName name="ctact">#REF!</definedName>
    <definedName name="ctash" localSheetId="2">#REF!</definedName>
    <definedName name="ctash">#REF!</definedName>
    <definedName name="ctgcum" localSheetId="2">#REF!</definedName>
    <definedName name="ctgcum">#REF!</definedName>
    <definedName name="ctgmo" localSheetId="2">#REF!</definedName>
    <definedName name="ctgmo">#REF!</definedName>
    <definedName name="ctgmw" localSheetId="2">#REF!</definedName>
    <definedName name="ctgmw">#REF!</definedName>
    <definedName name="ctlook">'[8]CTG Data'!$C$75:$AP$176</definedName>
    <definedName name="ctlook3">'[8]CTG Data'!$C$1:$AD$73</definedName>
    <definedName name="ctrev" localSheetId="2">#REF!</definedName>
    <definedName name="ctrev">#REF!</definedName>
    <definedName name="ctsust" localSheetId="2">#REF!</definedName>
    <definedName name="ctsust">#REF!</definedName>
    <definedName name="ctytd" localSheetId="2">#REF!</definedName>
    <definedName name="ctytd">#REF!</definedName>
    <definedName name="CurveNumbers" localSheetId="2">'[29]Forward Curves'!#REF!</definedName>
    <definedName name="CurveNumbers">'[29]Forward Curves'!#REF!</definedName>
    <definedName name="Cwvu.GREY_ALL." hidden="1">#REF!</definedName>
    <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ata">[30]log!$A$2:$D$512</definedName>
    <definedName name="DATLOOKUP">'[8]Dat File Calc'!$C$799:$C$1008</definedName>
    <definedName name="DaysPerYear">'[11]LSR 1250 Credit-Reformat'!$H$8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DD" hidden="1">{"ORIG",#N/A,FALSE,"5101";"ORIG",#N/A,FALSE,"5120";"ORIG",#N/A,FALSE,"5130";"ORIG",#N/A,FALSE,"5140";"ORIG",#N/A,FALSE,"5150";"ORIG",#N/A,FALSE,"5160";"ORIG",#N/A,FALSE,"5170"}</definedName>
    <definedName name="DE">[6]LPProblem!$K$47</definedName>
    <definedName name="Debt">[28]Sheet3!$B$2</definedName>
    <definedName name="Debtcost">[28]Sheet2!$B$10</definedName>
    <definedName name="Debtcost1">[28]Sheet2!$C$10</definedName>
    <definedName name="DebtPerc">[6]Assumptions!$O$21</definedName>
    <definedName name="Dec03AMA">[3]BS!$AJ$7:$AJ$3582</definedName>
    <definedName name="Dec04AMA">[2]BS!$AO$7:$AO$3582</definedName>
    <definedName name="decomm_a" localSheetId="2">[9]Sheet1!#REF!</definedName>
    <definedName name="decomm_a">[9]Sheet1!#REF!</definedName>
    <definedName name="decomm_b" localSheetId="2">[9]Sheet1!#REF!</definedName>
    <definedName name="decomm_b">[9]Sheet1!#REF!</definedName>
    <definedName name="def_tax_adder" localSheetId="2">[9]Sheet1!#REF!</definedName>
    <definedName name="def_tax_adder">[9]Sheet1!#REF!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" hidden="1">{"BALANCE SHEET ACCTS",#N/A,TRUE,"Working Trial Balance";"INCOME STMT ACCTS",#N/A,TRUE,"Working Trial Balance"}</definedName>
    <definedName name="Delete21" hidden="1">{#N/A,#N/A,FALSE,"Coversheet";#N/A,#N/A,FALSE,"QA"}</definedName>
    <definedName name="DemandResponse" localSheetId="2">[6]LPProblem!#REF!</definedName>
    <definedName name="DemandResponse">[6]LPProblem!#REF!</definedName>
    <definedName name="DemandResponse1">[6]LPProblem!$U$28</definedName>
    <definedName name="DemandResponse2">[6]LPProblem!$U$29</definedName>
    <definedName name="DemandResponse3">[6]LPProblem!$U$30</definedName>
    <definedName name="DemandResponse4">[6]LPProblem!$U$31</definedName>
    <definedName name="DemandResponse5">[6]LPProblem!$U$32</definedName>
    <definedName name="Depreciation">#N/A</definedName>
    <definedName name="DetailData" localSheetId="2">#REF!</definedName>
    <definedName name="DetailData">#REF!</definedName>
    <definedName name="DF_HeatRate">[7]Assumptions!$L$23</definedName>
    <definedName name="DFDelta">#REF!</definedName>
    <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IT" hidden="1">{#N/A,#N/A,FALSE,"Coversheet";#N/A,#N/A,FALSE,"QA"}</definedName>
    <definedName name="DFPurchase">#REF!</definedName>
    <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IR">'[8]Heat Balance'!$E$2</definedName>
    <definedName name="Discount_for_Revenue_Reqmt">'[31]Assumptions of Purchase'!$B$45</definedName>
    <definedName name="Discount_Rate">'[32]Cash Flow'!$D$3</definedName>
    <definedName name="DivRate" localSheetId="2">#REF!</definedName>
    <definedName name="DivRate">#REF!</definedName>
    <definedName name="DJE" localSheetId="2">#REF!</definedName>
    <definedName name="DJE">#REF!</definedName>
    <definedName name="DOCKET">#REF!</definedName>
    <definedName name="drate_nuc" localSheetId="2">[9]Sheet1!#REF!</definedName>
    <definedName name="drate_nuc">[9]Sheet1!#REF!</definedName>
    <definedName name="drate_oth_new" localSheetId="2">[9]Sheet1!#REF!</definedName>
    <definedName name="drate_oth_new">[9]Sheet1!#REF!</definedName>
    <definedName name="dsg" hidden="1">{#N/A,#N/A,FALSE,"Calc";#N/A,#N/A,FALSE,"Sensitivity";#N/A,#N/A,FALSE,"LT Earn.Dil.";#N/A,#N/A,FALSE,"Dil. AVP"}</definedName>
    <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SR">[6]LPProblem!$R$28:$R$37</definedName>
    <definedName name="DSR_PeakCredit">[6]Assumptions!$K$28</definedName>
    <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e" hidden="1">{#N/A,#N/A,FALSE,"Month ";#N/A,#N/A,FALSE,"YTD";#N/A,#N/A,FALSE,"12 mo ended"}</definedName>
    <definedName name="EffTaxRate">[6]Assumptions!$C$26</definedName>
    <definedName name="Electric">[33]Electric!$A$1:$K$65</definedName>
    <definedName name="Electric_Prices">'[34]Monthly Price Summary'!$B$4:$E$27</definedName>
    <definedName name="ElecWC_LineItems">[4]BS!$AO$7:$AO$3420</definedName>
    <definedName name="ElRBLine">[4]BS!$AP$7:$AP$3141</definedName>
    <definedName name="Elw_USB" hidden="1">{"orixcsc",#N/A,FALSE,"ORIX CSC";"orixcsc2",#N/A,FALSE,"ORIX CSC"}</definedName>
    <definedName name="emc797act">#N/A</definedName>
    <definedName name="EMC797sum">#N/A</definedName>
    <definedName name="EMC97budget">#N/A</definedName>
    <definedName name="EMCeva2ndqtr">#N/A</definedName>
    <definedName name="emily" hidden="1">{#N/A,#N/A,FALSE,"Calc";#N/A,#N/A,FALSE,"Sensitivity";#N/A,#N/A,FALSE,"LT Earn.Dil.";#N/A,#N/A,FALSE,"Dil. AVP"}</definedName>
    <definedName name="emissallo">#N/A</definedName>
    <definedName name="Emission_Dispatch_switch">[35]Assumptions!$C$80</definedName>
    <definedName name="emp_ann_pct" localSheetId="2">[9]Sheet1!#REF!</definedName>
    <definedName name="emp_ann_pct">[9]Sheet1!#REF!</definedName>
    <definedName name="EndDate">[6]Assumptions!$C$9</definedName>
    <definedName name="EndPrintDate">[36]Settings!$E$19</definedName>
    <definedName name="ener_lp4" localSheetId="2">[9]Sheet1!#REF!</definedName>
    <definedName name="ener_lp4">[9]Sheet1!#REF!</definedName>
    <definedName name="ener_lp5" localSheetId="2">[9]Sheet1!#REF!</definedName>
    <definedName name="ener_lp5">[9]Sheet1!#REF!</definedName>
    <definedName name="ener_oth" localSheetId="2">[9]Sheet1!#REF!</definedName>
    <definedName name="ener_oth">[9]Sheet1!#REF!</definedName>
    <definedName name="ener_res" localSheetId="2">[9]Sheet1!#REF!</definedName>
    <definedName name="ener_res">[9]Sheet1!#REF!</definedName>
    <definedName name="enercost" localSheetId="2">[9]Sheet1!#REF!</definedName>
    <definedName name="enercost">[9]Sheet1!#REF!</definedName>
    <definedName name="eq_employees" localSheetId="2">[9]Sheet1!#REF!</definedName>
    <definedName name="eq_employees">[9]Sheet1!#REF!</definedName>
    <definedName name="EquityCost">[6]Assumptions!$O$20</definedName>
    <definedName name="EquityPerc">[6]Assumptions!$O$23</definedName>
    <definedName name="errrr" hidden="1">{"CSC_1",#N/A,FALSE,"CSC Outputs";"CSC_2",#N/A,FALSE,"CSC Outputs"}</definedName>
    <definedName name="Escalator">1.025</definedName>
    <definedName name="etet" hidden="1">{#N/A,#N/A,FALSE,"Calc";#N/A,#N/A,FALSE,"Sensitivity";#N/A,#N/A,FALSE,"LT Earn.Dil.";#N/A,#N/A,FALSE,"Dil. AVP"}</definedName>
    <definedName name="ev.Calculation" hidden="1">-4135</definedName>
    <definedName name="ev.Initialized" hidden="1">FALSE</definedName>
    <definedName name="ewgw" hidden="1">{#N/A,#N/A,FALSE,"Admin";#N/A,#N/A,FALSE,"Other"}</definedName>
    <definedName name="ExistingRPSResources">'[37]Last IRP'!$F$5</definedName>
    <definedName name="ext_funds" localSheetId="2">[9]Sheet1!#REF!</definedName>
    <definedName name="ext_funds">[9]Sheet1!#REF!</definedName>
    <definedName name="f">#REF!</definedName>
    <definedName name="f_needs" localSheetId="2">[9]Sheet1!#REF!</definedName>
    <definedName name="f_needs">[9]Sheet1!#REF!</definedName>
    <definedName name="f_sources" localSheetId="2">[9]Sheet1!#REF!</definedName>
    <definedName name="f_sources">[9]Sheet1!#REF!</definedName>
    <definedName name="FACTORS">#REF!</definedName>
    <definedName name="fas_106_ret" localSheetId="2">[9]Sheet1!#REF!</definedName>
    <definedName name="fas_106_ret">[9]Sheet1!#REF!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D_57_10" hidden="1">"A34334"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4AMA">[2]BS!$AE$7:$AE$3582</definedName>
    <definedName name="Fed_Cap_Tax">[38]Inputs!$E$112</definedName>
    <definedName name="FederalTaxRate">'[39]Assume and Allocate'!$D$19</definedName>
    <definedName name="FedTaxRate" localSheetId="2">[6]Assumptions!$C$27</definedName>
    <definedName name="FedTaxRate">[40]Assumptions!$C$27</definedName>
    <definedName name="FERC_Lookup">'[41]Map Table'!$E$2:$F$58</definedName>
    <definedName name="FF">#REF!</definedName>
    <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sg" hidden="1">{"consolidated",#N/A,FALSE,"Sheet1";"cms",#N/A,FALSE,"Sheet1";"fse",#N/A,FALSE,"Sheet1"}</definedName>
    <definedName name="Field_Names">[26]MC1!$V$3</definedName>
    <definedName name="File">'[8]Calc Record'!$G$76</definedName>
    <definedName name="FileNumber">'[8]Calc Record'!$Y$13</definedName>
    <definedName name="fincosts">#N/A</definedName>
    <definedName name="FinDecisionBio">[6]Assumptions!$N$12</definedName>
    <definedName name="FinDecisionWind">[6]Assumptions!$L$12</definedName>
    <definedName name="FinMonth">[42]Ass!$F$17</definedName>
    <definedName name="FirstYearofStratPlan">[11]Resources!$E$70</definedName>
    <definedName name="FIT">#REF!</definedName>
    <definedName name="FIT_Rate">'[43]Allowed WACC'!$C$5</definedName>
    <definedName name="FITRate">'[44]Financial Basics'!$G$11</definedName>
    <definedName name="Fixed_OM_Inflation">'[21]Other Assumptions'!$B$4</definedName>
    <definedName name="FixedPPA_01">[6]LPProblem!$C$38</definedName>
    <definedName name="FixedPPA_02">[6]LPProblem!$C$39</definedName>
    <definedName name="FixedPPA_03">[6]LPProblem!$C$40</definedName>
    <definedName name="FixedPPA_04">[6]LPProblem!$C$41</definedName>
    <definedName name="FixedPPA_05">[6]LPProblem!$C$42</definedName>
    <definedName name="FixedPPA_06">[6]LPProblem!$C$43</definedName>
    <definedName name="FixedPPA_07">[6]LPProblem!$C$44</definedName>
    <definedName name="FixedPPA_08">[6]LPProblem!$C$45</definedName>
    <definedName name="FixedPPA_09">[6]LPProblem!$C$46</definedName>
    <definedName name="FixedPPA_10">[6]LPProblem!$C$47</definedName>
    <definedName name="FixedPPA_PeakCredit">[45]Assumptions!$K$27</definedName>
    <definedName name="FixedPPA1_CapPer">'[6]Fixed Price PPA Inputs'!$E$25</definedName>
    <definedName name="FixedPPA1_RECcredit">'[6]Fixed Price PPA Inputs'!$E$26</definedName>
    <definedName name="FixedPPA1_RPSMult">'[6]Fixed Price PPA Inputs'!$E$27</definedName>
    <definedName name="FixedPPA10_CapPer">'[6]Fixed Price PPA Inputs'!$E$304</definedName>
    <definedName name="FixedPPA10_RECcredit">'[6]Fixed Price PPA Inputs'!$E$305</definedName>
    <definedName name="FixedPPA10_RPSMult">'[6]Fixed Price PPA Inputs'!$E$306</definedName>
    <definedName name="FixedPPA2_CapPer">'[6]Fixed Price PPA Inputs'!$E$56</definedName>
    <definedName name="FixedPPA2_RECcredit">'[6]Fixed Price PPA Inputs'!$E$57</definedName>
    <definedName name="FixedPPA2_RPSMult">'[6]Fixed Price PPA Inputs'!$E$58</definedName>
    <definedName name="FixedPPA3_CapPer">'[6]Fixed Price PPA Inputs'!$E$87</definedName>
    <definedName name="FixedPPA3_RECcredit">'[6]Fixed Price PPA Inputs'!$E$88</definedName>
    <definedName name="FixedPPA3_RPSMult">'[6]Fixed Price PPA Inputs'!$E$89</definedName>
    <definedName name="FixedPPA4_CapPer">'[6]Fixed Price PPA Inputs'!$E$118</definedName>
    <definedName name="FixedPPA4_RECcredit">'[6]Fixed Price PPA Inputs'!$E$119</definedName>
    <definedName name="FixedPPA4_RPSMult">'[6]Fixed Price PPA Inputs'!$E$120</definedName>
    <definedName name="FixedPPA5_CapPer">'[6]Fixed Price PPA Inputs'!$E$149</definedName>
    <definedName name="FixedPPA5_RECcredit">'[6]Fixed Price PPA Inputs'!$E$150</definedName>
    <definedName name="FixedPPA5_RPSMult">'[6]Fixed Price PPA Inputs'!$E$151</definedName>
    <definedName name="FixedPPA6_CapPer">'[6]Fixed Price PPA Inputs'!$E$180</definedName>
    <definedName name="FixedPPA6_RECcredit">'[6]Fixed Price PPA Inputs'!$E$181</definedName>
    <definedName name="FixedPPA6_RPSMult">'[6]Fixed Price PPA Inputs'!$E$182</definedName>
    <definedName name="FixedPPA7_CapPer">'[6]Fixed Price PPA Inputs'!$E$211</definedName>
    <definedName name="FixedPPA7_RECcredit">'[6]Fixed Price PPA Inputs'!$E$212</definedName>
    <definedName name="FixedPPA7_RPSMult">'[6]Fixed Price PPA Inputs'!$E$213</definedName>
    <definedName name="FixedPPA8_CapPer">'[6]Fixed Price PPA Inputs'!$E$242</definedName>
    <definedName name="FixedPPA8_RECcredit">'[6]Fixed Price PPA Inputs'!$E$243</definedName>
    <definedName name="FixedPPA8_RPSMult">'[6]Fixed Price PPA Inputs'!$E$244</definedName>
    <definedName name="FixedPPA9_CapPer">'[6]Fixed Price PPA Inputs'!$E$273</definedName>
    <definedName name="FixedPPA9_RECcredit">'[6]Fixed Price PPA Inputs'!$E$274</definedName>
    <definedName name="FixedPPA9_RPSMult">'[6]Fixed Price PPA Inputs'!$E$275</definedName>
    <definedName name="FixPPA10IDSwitch">'[6]Fixed Price PPA Inputs'!$E$307</definedName>
    <definedName name="FixPPA1IDSwitch">'[6]Fixed Price PPA Inputs'!$E$28</definedName>
    <definedName name="FixPPA2IDSwitch">'[6]Fixed Price PPA Inputs'!$E$59</definedName>
    <definedName name="FixPPA3IDSwitch">'[6]Fixed Price PPA Inputs'!$E$90</definedName>
    <definedName name="FixPPA4IDSwitch">'[6]Fixed Price PPA Inputs'!$E$121</definedName>
    <definedName name="FixPPA5IDSwitch">'[6]Fixed Price PPA Inputs'!$E$152</definedName>
    <definedName name="FixPPA6IDSwitch">'[6]Fixed Price PPA Inputs'!$E$183</definedName>
    <definedName name="FixPPA7IDSwitch">'[6]Fixed Price PPA Inputs'!$E$214</definedName>
    <definedName name="FixPPA8IDSwitch">'[6]Fixed Price PPA Inputs'!$E$245</definedName>
    <definedName name="FixPPA9IDSwitch">'[6]Fixed Price PPA Inputs'!$E$276</definedName>
    <definedName name="FlexPlanCapacity">[46]Menu!$B$13</definedName>
    <definedName name="Flow4_PeakCredit">[6]Assumptions!$K$25</definedName>
    <definedName name="Flow6_PeakCredit">[6]Assumptions!$K$26</definedName>
    <definedName name="FlowBatteryBookLife">[6]Assumptions!$C$35</definedName>
    <definedName name="flowchart">#N/A</definedName>
    <definedName name="FOMEsc">[6]Assumptions!$C$14</definedName>
    <definedName name="Forecast" localSheetId="2">#REF!</definedName>
    <definedName name="Forecast">#REF!</definedName>
    <definedName name="fourth_alternative" hidden="1">{"by_month",#N/A,TRUE,"template";"destec_month",#N/A,TRUE,"template";"by_quarter",#N/A,TRUE,"template";"destec_quarter",#N/A,TRUE,"template";"by_year",#N/A,TRUE,"template";"destec_annual",#N/A,TRUE,"template"}</definedName>
    <definedName name="Frame_FOM">[6]Assumptions!$H$10</definedName>
    <definedName name="fs" hidden="1">{"Contracts",#N/A,FALSE,"Contracts";"cccont",#N/A,FALSE,"Contracts"}</definedName>
    <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fs" hidden="1">{#N/A,#N/A,FALSE,"Calc";#N/A,#N/A,FALSE,"Sensitivity";#N/A,#N/A,FALSE,"LT Earn.Dil.";#N/A,#N/A,FALSE,"Dil. AVP"}</definedName>
    <definedName name="FSoPacific" hidden="1">{"BS",#N/A,FALSE,"USA"}</definedName>
    <definedName name="fuel_ferc" localSheetId="2">[9]Sheet1!#REF!</definedName>
    <definedName name="fuel_ferc">[9]Sheet1!#REF!</definedName>
    <definedName name="fuel_lp4" localSheetId="2">[9]Sheet1!#REF!</definedName>
    <definedName name="fuel_lp4">[9]Sheet1!#REF!</definedName>
    <definedName name="fuel_lp5" localSheetId="2">[9]Sheet1!#REF!</definedName>
    <definedName name="fuel_lp5">[9]Sheet1!#REF!</definedName>
    <definedName name="fuel_oth" localSheetId="2">[9]Sheet1!#REF!</definedName>
    <definedName name="fuel_oth">[9]Sheet1!#REF!</definedName>
    <definedName name="fuel_puc" localSheetId="2">[9]Sheet1!#REF!</definedName>
    <definedName name="fuel_puc">[9]Sheet1!#REF!</definedName>
    <definedName name="fuel_res" localSheetId="2">[9]Sheet1!#REF!</definedName>
    <definedName name="fuel_res">[9]Sheet1!#REF!</definedName>
    <definedName name="fuel_ugi" localSheetId="2">[9]Sheet1!#REF!</definedName>
    <definedName name="fuel_ugi">[9]Sheet1!#REF!</definedName>
    <definedName name="Fuel_Unit">[26]MC1!$V$4:$AG$11</definedName>
    <definedName name="fuelco_wrn.test1." hidden="1">{"Income Statement",#N/A,FALSE,"CFMODEL";"Balance Sheet",#N/A,FALSE,"CFMODEL"}</definedName>
    <definedName name="fuelco_wrn.test2." hidden="1">{"SourcesUses",#N/A,TRUE,"CFMODEL";"TransOverview",#N/A,TRUE,"CFMODEL"}</definedName>
    <definedName name="fuelco_wrn.test3." hidden="1">{"SourcesUses",#N/A,TRUE,#N/A;"TransOverview",#N/A,TRUE,"CFMODEL"}</definedName>
    <definedName name="fuelco_wrn.test4." hidden="1">{"SourcesUses",#N/A,TRUE,"FundsFlow";"TransOverview",#N/A,TRUE,"FundsFlow"}</definedName>
    <definedName name="Fuelexp">#N/A</definedName>
    <definedName name="FWEg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rr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" hidden="1">{#N/A,#N/A,FALSE,"Month ";#N/A,#N/A,FALSE,"YTD";#N/A,#N/A,FALSE,"12 mo ended"}</definedName>
    <definedName name="Gas">[33]Gas!$A$1:$K$65</definedName>
    <definedName name="Gas_Plant_Transmission">'[21]Other Assumptions'!$B$11</definedName>
    <definedName name="Gas_Prices">[26]Summary!$A$142</definedName>
    <definedName name="GAS_TRANSPORT_CCGT">[6]Assumptions!$G$14</definedName>
    <definedName name="Gas_Transport_Inflation">'[21]Other Assumptions'!$B$7</definedName>
    <definedName name="GasRBLine">[2]BS!$AS$7:$AS$3631</definedName>
    <definedName name="GasTranspEsc">[6]Assumptions!$C$31</definedName>
    <definedName name="GasWC_LineItem">[2]BS!$AR$7:$AR$3631</definedName>
    <definedName name="gen_emp_red" localSheetId="2">[9]Sheet1!#REF!</definedName>
    <definedName name="gen_emp_red">[9]Sheet1!#REF!</definedName>
    <definedName name="Geo_RECcredit">[6]Assumptions!$M$9</definedName>
    <definedName name="getp_data">'[8]Heat Balance'!$E$26:$H$1738</definedName>
    <definedName name="geww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ggg" hidden="1">{"SourcesUses",#N/A,TRUE,#N/A;"TransOverview",#N/A,TRUE,"CFMODEL"}</definedName>
    <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r12_rate_up" localSheetId="2">[9]Sheet1!#REF!</definedName>
    <definedName name="ghr12_rate_up">[9]Sheet1!#REF!</definedName>
    <definedName name="ghr66_rate_up" localSheetId="2">[9]Sheet1!#REF!</definedName>
    <definedName name="ghr66_rate_up">[9]Sheet1!#REF!</definedName>
    <definedName name="ghsl_rate_up" localSheetId="2">[9]Sheet1!#REF!</definedName>
    <definedName name="ghsl_rate_up">[9]Sheet1!#REF!</definedName>
    <definedName name="ghugi_rate_up" localSheetId="2">[9]Sheet1!#REF!</definedName>
    <definedName name="ghugi_rate_up">[9]Sheet1!#REF!</definedName>
    <definedName name="gilb.wrn.test2." hidden="1">{"SourcesUses",#N/A,TRUE,"CFMODEL";"TransOverview",#N/A,TRUE,"CFMODEL"}</definedName>
    <definedName name="gilb.wrn.test3." hidden="1">{"SourcesUses",#N/A,TRUE,#N/A;"TransOverview",#N/A,TRUE,"CFMODEL"}</definedName>
    <definedName name="gilb.wrn.test4." hidden="1">{"SourcesUses",#N/A,TRUE,"FundsFlow";"TransOverview",#N/A,TRUE,"FundsFlow"}</definedName>
    <definedName name="gilb_wrn.test1" hidden="1">{"Income Statement",#N/A,FALSE,"CFMODEL";"Balance Sheet",#N/A,FALSE,"CFMODEL"}</definedName>
    <definedName name="GlobalCell">[36]Settings!$E$15</definedName>
    <definedName name="GlobalScenario">[36]Settings!$F$15</definedName>
    <definedName name="GrifCallData" localSheetId="2">#REF!</definedName>
    <definedName name="GrifCallData">#REF!</definedName>
    <definedName name="GrifDuctData" localSheetId="2">#REF!</definedName>
    <definedName name="GrifDuctData">#REF!</definedName>
    <definedName name="GrifGenData" localSheetId="2">#REF!</definedName>
    <definedName name="GrifGenData">#REF!</definedName>
    <definedName name="grtax" localSheetId="2">#REF!</definedName>
    <definedName name="grtax">#REF!</definedName>
    <definedName name="gsdg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GTInsRate">[6]Assumptions!$C$29</definedName>
    <definedName name="GTratio">[6]Assumptions!$C$33</definedName>
    <definedName name="ha" hidden="1">{"Reader",#N/A,FALSE,"Summary";"Reader",#N/A,FALSE,"Buildup";"Reader",#N/A,FALSE,"Financials";"Reader",#N/A,FALSE,"Debt &amp; Other"}</definedName>
    <definedName name="HB_DATA_FOR_EMISSIONS">'[8]Heat Balance'!$P$1:$P$87</definedName>
    <definedName name="hb_row_data">'[8]Heat Balance'!$E$281:$L$1738</definedName>
    <definedName name="HEATBALANCE_dATA">'[8]Heat Balance'!$P$1:$P$1254</definedName>
    <definedName name="Heatrate_DF">'[47]General Inputs'!$E$12</definedName>
    <definedName name="Heatrate_Primary">'[47]General Inputs'!$E$11</definedName>
    <definedName name="hhcum" localSheetId="2">#REF!</definedName>
    <definedName name="hhcum">#REF!</definedName>
    <definedName name="hhmo" localSheetId="2">#REF!</definedName>
    <definedName name="hhmo">#REF!</definedName>
    <definedName name="hhmw" localSheetId="2">#REF!</definedName>
    <definedName name="hhmw">#REF!</definedName>
    <definedName name="hhydact" localSheetId="2">#REF!</definedName>
    <definedName name="hhydact">#REF!</definedName>
    <definedName name="hhytd" localSheetId="2">#REF!</definedName>
    <definedName name="hhytd">#REF!</definedName>
    <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K" hidden="1">{"Reader",#N/A,FALSE,"Summary";"Reader",#N/A,FALSE,"Buildup";"Reader",#N/A,FALSE,"Financials";"Reader",#N/A,FALSE,"Debt &amp; Other"}</definedName>
    <definedName name="hka" hidden="1">{"Reader",#N/A,FALSE,"Summary";"Reader",#N/A,FALSE,"Buildup";"Reader",#N/A,FALSE,"Financials";"Reader",#N/A,FALSE,"Debt &amp; Other"}</definedName>
    <definedName name="hltacst" localSheetId="2">#REF!</definedName>
    <definedName name="hltacst">#REF!</definedName>
    <definedName name="hltact" localSheetId="2">#REF!</definedName>
    <definedName name="hltact">#REF!</definedName>
    <definedName name="hltash" localSheetId="2">#REF!</definedName>
    <definedName name="hltash">#REF!</definedName>
    <definedName name="hltcum" localSheetId="2">#REF!</definedName>
    <definedName name="hltcum">#REF!</definedName>
    <definedName name="hltmo" localSheetId="2">#REF!</definedName>
    <definedName name="hltmo">#REF!</definedName>
    <definedName name="hltmw" localSheetId="2">#REF!</definedName>
    <definedName name="hltmw">#REF!</definedName>
    <definedName name="hltrev" localSheetId="2">#REF!</definedName>
    <definedName name="hltrev">#REF!</definedName>
    <definedName name="hltsust" localSheetId="2">#REF!</definedName>
    <definedName name="hltsust">#REF!</definedName>
    <definedName name="hltytd" localSheetId="2">#REF!</definedName>
    <definedName name="hltytd">#REF!</definedName>
    <definedName name="hmolwt">'[25]Calcs-Defaults^^^'!$E$64</definedName>
    <definedName name="hn.Delete015" hidden="1">#N/A</definedName>
    <definedName name="hn.NoUpload" hidden="1">0</definedName>
    <definedName name="holidays" localSheetId="2">#REF!</definedName>
    <definedName name="holidays">#REF!</definedName>
    <definedName name="HoursInServiceAtClosing">'[47]General Inputs'!$E$15</definedName>
    <definedName name="hp" hidden="1">{"Reader",#N/A,FALSE,"Summary";"Reader",#N/A,FALSE,"Buildup";"Reader",#N/A,FALSE,"Financials";"Reader",#N/A,FALSE,"Debt &amp; Other"}</definedName>
    <definedName name="hrepair">'[20]Overhaul 7FA'!$BB$80</definedName>
    <definedName name="hreplace">'[20]Overhaul 7FA'!$BC$80</definedName>
    <definedName name="HRSG_DATA">'[8]HRSG OD'!$A$4:$N$21</definedName>
    <definedName name="HRSG_DATA1">'[8]HRSG OD'!$A$4:$N$22</definedName>
    <definedName name="HTML_CodePage" hidden="1">1252</definedName>
    <definedName name="HTML_Control" hidden="1">{"'PlantRpt'!$A$5:$K$67"}</definedName>
    <definedName name="html_control_1" hidden="1">{"'IG3Q99'!$A$306:$I$356"}</definedName>
    <definedName name="HTML_Control_a" hidden="1">{"'IG3Q99'!$A$306:$I$356"}</definedName>
    <definedName name="HTML_Description" hidden="1">""</definedName>
    <definedName name="HTML_Email" hidden="1">""</definedName>
    <definedName name="HTML_Header" hidden="1">"Attachment 3P"</definedName>
    <definedName name="HTML_LastUpdate" hidden="1">"09/20/2000"</definedName>
    <definedName name="HTML_LineAfter" hidden="1">FALSE</definedName>
    <definedName name="HTML_LineBefore" hidden="1">FALSE</definedName>
    <definedName name="HTML_Name" hidden="1">"BV"</definedName>
    <definedName name="HTML_OBDlg2" hidden="1">TRUE</definedName>
    <definedName name="HTML_OBDlg4" hidden="1">TRUE</definedName>
    <definedName name="HTML_OS" hidden="1">0</definedName>
    <definedName name="HTML_PathFile" hidden="1">"E:\BV Users_D\a50 - Design Engineering\50.2000, Guidelines\MyHTML.htm"</definedName>
    <definedName name="HTML_Title" hidden="1">"51_2101, a3"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hydacst" localSheetId="2">#REF!</definedName>
    <definedName name="hydacst">#REF!</definedName>
    <definedName name="hydash" localSheetId="2">#REF!</definedName>
    <definedName name="hydash">#REF!</definedName>
    <definedName name="hydrev" localSheetId="2">#REF!</definedName>
    <definedName name="hydrev">#REF!</definedName>
    <definedName name="hydsust" localSheetId="2">#REF!</definedName>
    <definedName name="hydsust">#REF!</definedName>
    <definedName name="i8uy" hidden="1">{"PA1",#N/A,TRUE,"BORDMW";"pa2",#N/A,TRUE,"BORDMW";"PA3",#N/A,TRUE,"BORDMW";"PA4",#N/A,TRUE,"BORDMW"}</definedName>
    <definedName name="ID_sorted">#REF!</definedName>
    <definedName name="IDN" localSheetId="2">#REF!</definedName>
    <definedName name="IDN">#REF!</definedName>
    <definedName name="IDSolar_LineLoss">[6]Assumptions!$P$7</definedName>
    <definedName name="IFCSubregion">'[15]Stm Tables'!$L$12:$M$18</definedName>
    <definedName name="iiiii" hidden="1">{#N/A,#N/A,FALSE,"Calc";#N/A,#N/A,FALSE,"Sensitivity";#N/A,#N/A,FALSE,"LT Earn.Dil.";#N/A,#N/A,FALSE,"Dil. AVP"}</definedName>
    <definedName name="image_files">'[8]Heat Balance'!$AO$3:$AO$3</definedName>
    <definedName name="inctaxrate">0.4</definedName>
    <definedName name="indytd" localSheetId="2">#REF!</definedName>
    <definedName name="indytd">#REF!</definedName>
    <definedName name="inflation" localSheetId="2">#REF!</definedName>
    <definedName name="inflation">#REF!</definedName>
    <definedName name="Inflation_rate">'[48]General Inputs'!$E$36</definedName>
    <definedName name="inflation1" localSheetId="2">#REF!</definedName>
    <definedName name="inflation1">#REF!</definedName>
    <definedName name="init_book_depr" localSheetId="2">[9]Sheet1!#REF!</definedName>
    <definedName name="init_book_depr">[9]Sheet1!#REF!</definedName>
    <definedName name="InsRate">[6]Assumptions!$C$24</definedName>
    <definedName name="insul_id">[15]PIPE_TABLES!$A$85:$B$118</definedName>
    <definedName name="int_real" localSheetId="2">[9]Sheet1!#REF!</definedName>
    <definedName name="int_real">[9]Sheet1!#REF!</definedName>
    <definedName name="INTRESEXCH">[49]Sheet1!$AG$1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"IQ_EBIT_GROWTH_1"</definedName>
    <definedName name="IQ_EBIT_GROWTH_2" hidden="1">"IQ_EBIT_GROWTH_2"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"IQ_EBITDA_GROWTH_1"</definedName>
    <definedName name="IQ_EBITDA_GROWTH_2" hidden="1">"IQ_EBITDA_GROWTH_2"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"IQ_EPS_EST_1"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V_OVER_REVENUE_EST" hidden="1">"IQ_EV_OVER_REVENUE_EST"</definedName>
    <definedName name="IQ_EV_OVER_REVENUE_EST_1" hidden="1">"IQ_EV_OVER_REVENUE_EST_1"</definedName>
    <definedName name="IQ_EXPENSE_CODE_" hidden="1">"019802400"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_DATE" hidden="1">"IQ_LTM_DATE"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41198.5202083333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"IQ_NET_INC_GROWTH_1"</definedName>
    <definedName name="IQ_NET_INC_GROWTH_2" hidden="1">"IQ_NET_INC_GROWTH_2"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NED55" hidden="1">1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MINING_REVENUE_COAL" hidden="1">"c15931"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"IQ_PRICE_OVER_EPS_EST"</definedName>
    <definedName name="IQ_PRICE_OVER_EPS_EST_1" hidden="1">"IQ_PRICE_OVER_EPS_EST_1"</definedName>
    <definedName name="IQ_PRICEDATETIME" hidden="1">"IQ_PRICEDATETIME"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OLVING_SECURED_1_–4_NON_ACCRUAL_FFIEC" hidden="1">"c15565"</definedName>
    <definedName name="IQ_RISK_WEIGHTED_ASSETS_FDIC" hidden="1">"c6370"</definedName>
    <definedName name="IQ_ROYALTY_REVENUE_COAL" hidden="1">"c15932"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TC_AMORT_WIND1">'[6]Renewable Acq Inputs'!$P$39</definedName>
    <definedName name="ITC_AMORT_WIND2">'[6]Renewable Acq Inputs'!$P$84</definedName>
    <definedName name="ITC_AMORT_WIND3">'[6]Renewable Acq Inputs'!$P$128</definedName>
    <definedName name="ITC_AMORT_WIND4">'[6]Renewable Acq Inputs'!$P$171</definedName>
    <definedName name="ITC_BASIS_WIND2">'[6]Renewable Acq Inputs'!$P$83</definedName>
    <definedName name="ITC_BASIS_WIND3">'[6]Renewable Acq Inputs'!$P$127</definedName>
    <definedName name="ITC_BASIS_WIND4">'[6]Renewable Acq Inputs'!$P$170</definedName>
    <definedName name="ITC_BASIS_WIND5">'[6]Renewable Acq Inputs'!$P$214</definedName>
    <definedName name="ITC_PERCENT_Wind1">'[6]Renewable Acq Inputs'!$P$37</definedName>
    <definedName name="ITC_PERCENT_WIND2">'[6]Renewable Acq Inputs'!$P$82</definedName>
    <definedName name="ITC_PERCENT_WIND3">'[6]Renewable Acq Inputs'!$P$126</definedName>
    <definedName name="ITC_PERCENT_WIND4">'[6]Renewable Acq Inputs'!$P$169</definedName>
    <definedName name="ITC_PERCENT_WIND5">'[6]Renewable Acq Inputs'!$P$213</definedName>
    <definedName name="ITC_Rate">[6]Assumptions!$G$23</definedName>
    <definedName name="ITC_TaxBasisAdj">[6]Assumptions!$G$24</definedName>
    <definedName name="iuyhg" hidden="1">{"sales",#N/A,FALSE,"Sales";"sales existing",#N/A,FALSE,"Sales";"sales rd1",#N/A,FALSE,"Sales";"sales rd2",#N/A,FALSE,"Sales"}</definedName>
    <definedName name="Jan04AMA">[2]BS!$AD$7:$AD$3582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JJ" hidden="1">{"summary1",#N/A,TRUE,"Comps";"summary2",#N/A,TRUE,"Comps";"summary3",#N/A,TRUE,"Comps"}</definedName>
    <definedName name="jk" hidden="1">{#N/A,#N/A,FALSE,"FY97";#N/A,#N/A,FALSE,"FY98";#N/A,#N/A,FALSE,"FY99";#N/A,#N/A,FALSE,"FY00";#N/A,#N/A,FALSE,"FY01"}</definedName>
    <definedName name="JPosData" localSheetId="2">#REF!</definedName>
    <definedName name="JPosData">#REF!</definedName>
    <definedName name="Jul04AMA">[2]BS!$AJ$7:$AJ$3582</definedName>
    <definedName name="Jun04AMA">[2]BS!$AI$7:$AI$3582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asy" hidden="1">{"Contracts",#N/A,FALSE,"Contracts";"cccont",#N/A,FALSE,"Contracts"}</definedName>
    <definedName name="Kate" hidden="1">{"CASHFLOW",#N/A,FALSE,"CF";"TAX",#N/A,FALSE,"CF"}</definedName>
    <definedName name="kate2" hidden="1">{"Contracts",#N/A,FALSE,"Contracts";"cccont",#N/A,FALSE,"Contracts"}</definedName>
    <definedName name="kate3" hidden="1">{"BALANCESHEET",#N/A,FALSE,"BS"}</definedName>
    <definedName name="katie" hidden="1">{"CASHFLOW",#N/A,FALSE,"CF";"TAX",#N/A,FALSE,"CF"}</definedName>
    <definedName name="key" hidden="1">#N/A</definedName>
    <definedName name="KickOffDate">'[24]General Inputs'!$E$3</definedName>
    <definedName name="kijh" hidden="1">{"FCB_ALL",#N/A,FALSE,"FCB";"GREY_ALL",#N/A,FALSE,"GREY"}</definedName>
    <definedName name="KIT" hidden="1">{"equity comps",#N/A,FALSE,"CS Comps";"equity comps",#N/A,FALSE,"PS Comps";"equity comps",#N/A,FALSE,"GIC_Comps";"equity comps",#N/A,FALSE,"GIC2_Comps"}</definedName>
    <definedName name="kjh" hidden="1">{"Area1",#N/A,FALSE,"OREWACC";"Area2",#N/A,FALSE,"OREWACC"}</definedName>
    <definedName name="kl" hidden="1">{#N/A,#N/A,FALSE,"FY97";#N/A,#N/A,FALSE,"FY98";#N/A,#N/A,FALSE,"FY99";#N/A,#N/A,FALSE,"FY00";#N/A,#N/A,FALSE,"FY01"}</definedName>
    <definedName name="kol" hidden="1">{"away stand alones",#N/A,FALSE,"Target"}</definedName>
    <definedName name="KwMap">[50]KWMapping!$B$3:$C$81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nd">'[51]Assumptions Project XYZ'!$C$3</definedName>
    <definedName name="LATEPAY">[49]Sheet1!$E$3:$E$25</definedName>
    <definedName name="LiIon2_PeakCredit">[6]Assumptions!$K$23</definedName>
    <definedName name="LiIon4_PeakCredit">[6]Assumptions!$K$24</definedName>
    <definedName name="limcount" hidden="1">1</definedName>
    <definedName name="LineLoss">[6]Assumptions!$C$13</definedName>
    <definedName name="ljlj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lklkl" hidden="1">{"consolidated",#N/A,FALSE,"Sheet1";"cms",#N/A,FALSE,"Sheet1";"fse",#N/A,FALSE,"Sheet1"}</definedName>
    <definedName name="LoadArray">'[52]Load Source Data'!$C$78:$X$89</definedName>
    <definedName name="lookup" hidden="1">{#N/A,#N/A,FALSE,"Coversheet";#N/A,#N/A,FALSE,"QA"}</definedName>
    <definedName name="LOSS_UCOR">'[8]HRSG Design'!$A$74:$E$96</definedName>
    <definedName name="LossUnits">'[12]Misc Information'!$A$2:$B$7</definedName>
    <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TPPADebtPerc">[6]Assumptions!$G$30</definedName>
    <definedName name="M42_PIPING_DATA">'[8]As Built Piping'!$B$114:$D$134</definedName>
    <definedName name="m42file">'[8]Heat Balance'!$E$6</definedName>
    <definedName name="Macro1">#N/A</definedName>
    <definedName name="macro2">#N/A</definedName>
    <definedName name="MACRS">[6]Assumptions!$I$34:$I$34</definedName>
    <definedName name="Magnolia_Alstom_CDS103_020403">'[8]HRSG Design'!$A$43:$AB$69</definedName>
    <definedName name="major_interval_hrs">'[20]Overhaul 7FA'!$AW$83</definedName>
    <definedName name="major_interval_starts">'[20]Overhaul 7FA'!$AW$54</definedName>
    <definedName name="Managemnt" hidden="1">{#N/A,"Faber45",FALSE,"LBPROFOR";#N/A,"Faber50",FALSE,"LBPROFOR";#N/A,"Faber55",FALSE,"LBPROFOR";#N/A,"Faber60",FALSE,"LBPROFOR"}</definedName>
    <definedName name="Mar04AMA">[2]BS!$AF$7:$AF$3582</definedName>
    <definedName name="market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mason?" hidden="1">{#N/A,#N/A,FALSE,"Data &amp; Key Results";#N/A,#N/A,FALSE,"Summary Template";#N/A,#N/A,FALSE,"Budget";#N/A,#N/A,FALSE,"Present Value Comparison";#N/A,#N/A,FALSE,"Cashflow";#N/A,#N/A,FALSE,"Income";#N/A,#N/A,FALSE,"Inputs"}</definedName>
    <definedName name="mason2" hidden="1">{#N/A,#N/A,FALSE,"Data &amp; Key Results";#N/A,#N/A,FALSE,"Summary Template";#N/A,#N/A,FALSE,"Budget";#N/A,#N/A,FALSE,"Present Value Comparison";#N/A,#N/A,FALSE,"Cashflow";#N/A,#N/A,FALSE,"Income";#N/A,#N/A,FALSE,"Inputs"}</definedName>
    <definedName name="mason3" hidden="1">{#N/A,#N/A,FALSE,"Data &amp; Key Results";#N/A,#N/A,FALSE,"Summary Template";#N/A,#N/A,FALSE,"Budget";#N/A,#N/A,FALSE,"Present Value Comparison";#N/A,#N/A,FALSE,"Cashflow";#N/A,#N/A,FALSE,"Income";#N/A,#N/A,FALSE,"Inputs"}</definedName>
    <definedName name="mason4" hidden="1">{#N/A,#N/A,FALSE,"Data &amp; Key Results";#N/A,#N/A,FALSE,"Summary Template";#N/A,#N/A,FALSE,"Budget";#N/A,#N/A,FALSE,"Present Value Comparison";#N/A,#N/A,FALSE,"Cashflow";#N/A,#N/A,FALSE,"Income";#N/A,#N/A,FALSE,"Inputs"}</definedName>
    <definedName name="mason5" hidden="1">{#N/A,#N/A,FALSE,"Data &amp; Key Results";#N/A,#N/A,FALSE,"Summary Template";#N/A,#N/A,FALSE,"Budget";#N/A,#N/A,FALSE,"Present Value Comparison";#N/A,#N/A,FALSE,"Cashflow";#N/A,#N/A,FALSE,"Income";#N/A,#N/A,FALSE,"Inputs"}</definedName>
    <definedName name="masonII" hidden="1">{#N/A,#N/A,FALSE,"Data &amp; Key Results";#N/A,#N/A,FALSE,"Summary Template";#N/A,#N/A,FALSE,"Budget";#N/A,#N/A,FALSE,"Present Value Comparison";#N/A,#N/A,FALSE,"Cashflow";#N/A,#N/A,FALSE,"Income";#N/A,#N/A,FALSE,"Inputs"}</definedName>
    <definedName name="materials">[15]PIPE_TABLES!$A$54:$A$60</definedName>
    <definedName name="May04AMA">[2]BS!$AH$7:$AH$3582</definedName>
    <definedName name="mccacst" localSheetId="2">#REF!</definedName>
    <definedName name="mccacst">#REF!</definedName>
    <definedName name="mccact" localSheetId="2">#REF!</definedName>
    <definedName name="mccact">#REF!</definedName>
    <definedName name="mccash" localSheetId="2">#REF!</definedName>
    <definedName name="mccash">#REF!</definedName>
    <definedName name="mcccum" localSheetId="2">#REF!</definedName>
    <definedName name="mcccum">#REF!</definedName>
    <definedName name="mccmo" localSheetId="2">#REF!</definedName>
    <definedName name="mccmo">#REF!</definedName>
    <definedName name="mccmw" localSheetId="2">#REF!</definedName>
    <definedName name="mccmw">#REF!</definedName>
    <definedName name="mccrev" localSheetId="2">#REF!</definedName>
    <definedName name="mccrev">#REF!</definedName>
    <definedName name="mccsust" localSheetId="2">#REF!</definedName>
    <definedName name="mccsust">#REF!</definedName>
    <definedName name="mccytd" localSheetId="2">#REF!</definedName>
    <definedName name="mccytd">#REF!</definedName>
    <definedName name="mcoacst" localSheetId="2">#REF!</definedName>
    <definedName name="mcoacst">#REF!</definedName>
    <definedName name="mcoact" localSheetId="2">#REF!</definedName>
    <definedName name="mcoact">#REF!</definedName>
    <definedName name="mcoash" localSheetId="2">#REF!</definedName>
    <definedName name="mcoash">#REF!</definedName>
    <definedName name="mcocum" localSheetId="2">#REF!</definedName>
    <definedName name="mcocum">#REF!</definedName>
    <definedName name="mcomo" localSheetId="2">#REF!</definedName>
    <definedName name="mcomo">#REF!</definedName>
    <definedName name="mcomw" localSheetId="2">#REF!</definedName>
    <definedName name="mcomw">#REF!</definedName>
    <definedName name="mcorev" localSheetId="2">#REF!</definedName>
    <definedName name="mcorev">#REF!</definedName>
    <definedName name="mcosust" localSheetId="2">#REF!</definedName>
    <definedName name="mcosust">#REF!</definedName>
    <definedName name="mcoytd" localSheetId="2">#REF!</definedName>
    <definedName name="mcoytd">#REF!</definedName>
    <definedName name="MERGER_COST">[49]Sheet1!$AF$3:$AJ$28</definedName>
    <definedName name="Mgmt." hidden="1">{#N/A,"Faber45",FALSE,"LBPROFOR";#N/A,"Faber50",FALSE,"LBPROFOR";#N/A,"Faber55",FALSE,"LBPROFOR";#N/A,"Faber60",FALSE,"LBPROFOR"}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j" hidden="1">{#N/A,#N/A,FALSE,"FY97";#N/A,#N/A,FALSE,"FY98";#N/A,#N/A,FALSE,"FY99";#N/A,#N/A,FALSE,"FY00";#N/A,#N/A,FALSE,"FY01"}</definedName>
    <definedName name="Mktsize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mmmmm" hidden="1">{#N/A,#N/A,FALSE,"Calc";#N/A,#N/A,FALSE,"Sensitivity";#N/A,#N/A,FALSE,"LT Earn.Dil.";#N/A,#N/A,FALSE,"Dil. AVP"}</definedName>
    <definedName name="mode">[20]Assumptions!$C$25</definedName>
    <definedName name="Model_years">'[53]Gen Inputs'!$B$21</definedName>
    <definedName name="mohrs" localSheetId="2">#REF!</definedName>
    <definedName name="mohrs">#REF!</definedName>
    <definedName name="monacst" localSheetId="2">#REF!</definedName>
    <definedName name="monacst">#REF!</definedName>
    <definedName name="monact" localSheetId="2">#REF!</definedName>
    <definedName name="monact">#REF!</definedName>
    <definedName name="monash" localSheetId="2">#REF!</definedName>
    <definedName name="monash">#REF!</definedName>
    <definedName name="moncum" localSheetId="2">#REF!</definedName>
    <definedName name="moncum">#REF!</definedName>
    <definedName name="monmo" localSheetId="2">#REF!</definedName>
    <definedName name="monmo">#REF!</definedName>
    <definedName name="monmw" localSheetId="2">#REF!</definedName>
    <definedName name="monmw">#REF!</definedName>
    <definedName name="monrev" localSheetId="2">#REF!</definedName>
    <definedName name="monrev">#REF!</definedName>
    <definedName name="monsust" localSheetId="2">#REF!</definedName>
    <definedName name="monsust">#REF!</definedName>
    <definedName name="Months">[42]Ass!$F$22</definedName>
    <definedName name="MonthsInFirstYear">'[48]General Inputs'!$E$5</definedName>
    <definedName name="monytd" localSheetId="2">#REF!</definedName>
    <definedName name="monytd">#REF!</definedName>
    <definedName name="MOTANA">#REF!</definedName>
    <definedName name="MT">#REF!</definedName>
    <definedName name="MT_WIND_TRANMISSION">[6]Assumptions!$M$15</definedName>
    <definedName name="MTD_Format">[54]Mthly!$B$11:$D$11,[54]Mthly!$B$35:$D$35</definedName>
    <definedName name="MTWind_LineLoss">[6]Assumptions!$M$7</definedName>
    <definedName name="MTWind_PeakCredit">[6]Assumptions!$K$33</definedName>
    <definedName name="MWAdd">'[6]Book Life'!$B$80</definedName>
    <definedName name="mwhoutlookdata">'[55]pivoted data'!$D$3:$R$42</definedName>
    <definedName name="MWTABLE">[8]Emissions!$A$3:$B$18</definedName>
    <definedName name="Name">'[8]Calc Record'!$I$57</definedName>
    <definedName name="name2" hidden="1">{#N/A,#N/A,FALSE,"Valuation";#N/A,#N/A,FALSE,"MLP Impact"}</definedName>
    <definedName name="name3" hidden="1">{#N/A,#N/A,FALSE,"VOLUMES";#N/A,#N/A,FALSE,"REVENUES";#N/A,#N/A,FALSE,"VALUATION"}</definedName>
    <definedName name="name4" hidden="1">{"SourcesUses",#N/A,TRUE,"CFMODEL";"TransOverview",#N/A,TRUE,"CFMODEL"}</definedName>
    <definedName name="Nameplate_DF">'[47]General Inputs'!$E$10</definedName>
    <definedName name="Nameplate_net">'[48]General Inputs'!$E$12</definedName>
    <definedName name="Nameplate_plant">'[24]General Inputs'!$E$9</definedName>
    <definedName name="Nameplate_Primary">'[47]General Inputs'!$E$9</definedName>
    <definedName name="names">'[56]Project Data'!$B$3:$B$39</definedName>
    <definedName name="NetAnnualGeneration">[44]Expenses!$G$24</definedName>
    <definedName name="new.Print.var" hidden="1">{"var_page",#N/A,FALSE,"template"}</definedName>
    <definedName name="new.Print_Earn" hidden="1">{"by_month",#N/A,TRUE,"template";"destec_month",#N/A,TRUE,"template";"by_quarter",#N/A,TRUE,"template";"destec_quarter",#N/A,TRUE,"template";"by_year",#N/A,TRUE,"template";"destec_annual",#N/A,TRUE,"template"}</definedName>
    <definedName name="new_debt" localSheetId="2">[9]Sheet1!#REF!</definedName>
    <definedName name="new_debt">[9]Sheet1!#REF!</definedName>
    <definedName name="new_debt_total" localSheetId="2">[9]Sheet1!#REF!</definedName>
    <definedName name="new_debt_total">[9]Sheet1!#REF!</definedName>
    <definedName name="new_equity" localSheetId="2">[9]Sheet1!#REF!</definedName>
    <definedName name="new_equity">[9]Sheet1!#REF!</definedName>
    <definedName name="new_pref" localSheetId="2">[9]Sheet1!#REF!</definedName>
    <definedName name="new_pref">[9]Sheet1!#REF!</definedName>
    <definedName name="newaera" hidden="1">{"var_page",#N/A,FALSE,"template"}</definedName>
    <definedName name="newsdfgrsta" hidden="1">{"var_page",#N/A,FALSE,"template"}</definedName>
    <definedName name="newtwert" hidden="1">{"by_month",#N/A,TRUE,"template";"destec_month",#N/A,TRUE,"template";"by_quarter",#N/A,TRUE,"template";"destec_quarter",#N/A,TRUE,"template";"by_year",#N/A,TRUE,"template";"destec_annual",#N/A,TRUE,"template"}</definedName>
    <definedName name="newwrn.printall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newxx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newxxxxxxx" hidden="1">{"var_page",#N/A,FALSE,"template"}</definedName>
    <definedName name="newzzzzzz" hidden="1">{"var_page",#N/A,FALSE,"template"}</definedName>
    <definedName name="nghcr">'[25]Calcs-Defaults^^^'!$E$22</definedName>
    <definedName name="NIM_Fixed_Fuel">[11]Resources!$R$79</definedName>
    <definedName name="No_Turbines">'[48]General Inputs'!$E$11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v03AMA">[3]BS!$AI$7:$AI$3582</definedName>
    <definedName name="Nov04AMA">[2]BS!$AN$7:$AN$3582</definedName>
    <definedName name="nuc_emp_red" localSheetId="2">[9]Sheet1!#REF!</definedName>
    <definedName name="nuc_emp_red">[9]Sheet1!#REF!</definedName>
    <definedName name="nuc_sf_depr_a" localSheetId="2">[9]Sheet1!#REF!</definedName>
    <definedName name="nuc_sf_depr_a">[9]Sheet1!#REF!</definedName>
    <definedName name="nuc_sf_depr_b" localSheetId="2">[9]Sheet1!#REF!</definedName>
    <definedName name="nuc_sf_depr_b">[9]Sheet1!#REF!</definedName>
    <definedName name="nuc_sf_depr_c" localSheetId="2">[9]Sheet1!#REF!</definedName>
    <definedName name="nuc_sf_depr_c">[9]Sheet1!#REF!</definedName>
    <definedName name="nuc_sf_depr_d" localSheetId="2">[9]Sheet1!#REF!</definedName>
    <definedName name="nuc_sf_depr_d">[9]Sheet1!#REF!</definedName>
    <definedName name="nuc_wage_0" localSheetId="2">[9]Sheet1!#REF!</definedName>
    <definedName name="nuc_wage_0">[9]Sheet1!#REF!</definedName>
    <definedName name="nuc797act">#N/A</definedName>
    <definedName name="NUC797sum">#N/A</definedName>
    <definedName name="nuc97budget">#N/A</definedName>
    <definedName name="NUCEVA2ndqtr">#N/A</definedName>
    <definedName name="Nuclear_Prices">[26]Summary!$A$189</definedName>
    <definedName name="nugd_lp4" localSheetId="2">[9]Sheet1!#REF!</definedName>
    <definedName name="nugd_lp4">[9]Sheet1!#REF!</definedName>
    <definedName name="nugd_lp5" localSheetId="2">[9]Sheet1!#REF!</definedName>
    <definedName name="nugd_lp5">[9]Sheet1!#REF!</definedName>
    <definedName name="nugd_oth" localSheetId="2">[9]Sheet1!#REF!</definedName>
    <definedName name="nugd_oth">[9]Sheet1!#REF!</definedName>
    <definedName name="nugd_res" localSheetId="2">[9]Sheet1!#REF!</definedName>
    <definedName name="nugd_res">[9]Sheet1!#REF!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'[57]Operations(Input)'!$B$6:$AO$9,'[57]Operations(Input)'!$B$14:$AO$14,'[57]Operations(Input)'!$B$16:$B$18,'[57]Operations(Input)'!$B$18:$AO$18,'[57]Operations(Input)'!$B$16:$AO$16</definedName>
    <definedName name="OBCLEASE">[49]Sheet1!$AF$4:$AI$23</definedName>
    <definedName name="Objective">'[8]Calc Record'!$A$21</definedName>
    <definedName name="Oct03AMA">[3]BS!$AH$7:$AH$3582</definedName>
    <definedName name="Oct04AMA">[2]BS!$AM$7:$AM$3582</definedName>
    <definedName name="OffPeak">[50]Total!$A$200:$CA$285</definedName>
    <definedName name="offpeak_hours" localSheetId="2">#REF!</definedName>
    <definedName name="offpeak_hours">#REF!</definedName>
    <definedName name="Oil_Prices">[26]Summary!$A$96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nPeak">[50]Total!$A$100:$CA$185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pnStartDate">[42]Ass!$F$25</definedName>
    <definedName name="OPR" localSheetId="2">#REF!</definedName>
    <definedName name="OPR">#REF!</definedName>
    <definedName name="oth_wage_0" localSheetId="2">[9]Sheet1!#REF!</definedName>
    <definedName name="oth_wage_0">[9]Sheet1!#REF!</definedName>
    <definedName name="Other_Taxes">[10]Assumptions!$B$45</definedName>
    <definedName name="outlookdata">'[58]pivoted data'!$D$3:$Q$90</definedName>
    <definedName name="OutYearEsc">[6]Assumptions!$C$23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2" localSheetId="2">#REF!</definedName>
    <definedName name="page2">#REF!</definedName>
    <definedName name="panther_wrn.test1." hidden="1">{"Income Statement",#N/A,FALSE,"CFMODEL";"Balance Sheet",#N/A,FALSE,"CFMODEL"}</definedName>
    <definedName name="panther_wrn.test2." hidden="1">{"SourcesUses",#N/A,TRUE,"CFMODEL";"TransOverview",#N/A,TRUE,"CFMODEL"}</definedName>
    <definedName name="panther_wrn.test3." hidden="1">{"SourcesUses",#N/A,TRUE,#N/A;"TransOverview",#N/A,TRUE,"CFMODEL"}</definedName>
    <definedName name="panther_wrn.test4." hidden="1">{"SourcesUses",#N/A,TRUE,"FundsFlow";"TransOverview",#N/A,TRUE,"FundsFlow"}</definedName>
    <definedName name="pcm42dir">'[8]Heat Balance'!$E$4</definedName>
    <definedName name="pcorc">'[59]Exhibit A-1 Original'!$A$77</definedName>
    <definedName name="pct_apply_ehh" localSheetId="2">[9]Sheet1!#REF!</definedName>
    <definedName name="pct_apply_ehh">[9]Sheet1!#REF!</definedName>
    <definedName name="pct_apply_gh" localSheetId="2">[9]Sheet1!#REF!</definedName>
    <definedName name="pct_apply_gh">[9]Sheet1!#REF!</definedName>
    <definedName name="pct_apply_gh1" localSheetId="2">[9]Sheet1!#REF!</definedName>
    <definedName name="pct_apply_gh1">[9]Sheet1!#REF!</definedName>
    <definedName name="pct_apply_grs" localSheetId="2">[9]Sheet1!#REF!</definedName>
    <definedName name="pct_apply_grs">[9]Sheet1!#REF!</definedName>
    <definedName name="pct_apply_gs1" localSheetId="2">[9]Sheet1!#REF!</definedName>
    <definedName name="pct_apply_gs1">[9]Sheet1!#REF!</definedName>
    <definedName name="pct_apply_gs3" localSheetId="2">[9]Sheet1!#REF!</definedName>
    <definedName name="pct_apply_gs3">[9]Sheet1!#REF!</definedName>
    <definedName name="pct_apply_lp4" localSheetId="2">[9]Sheet1!#REF!</definedName>
    <definedName name="pct_apply_lp4">[9]Sheet1!#REF!</definedName>
    <definedName name="pct_apply_lp5" localSheetId="2">[9]Sheet1!#REF!</definedName>
    <definedName name="pct_apply_lp5">[9]Sheet1!#REF!</definedName>
    <definedName name="pct_apply_sl" localSheetId="2">[9]Sheet1!#REF!</definedName>
    <definedName name="pct_apply_sl">[9]Sheet1!#REF!</definedName>
    <definedName name="peak_hours" localSheetId="2">#REF!</definedName>
    <definedName name="peak_hours">#REF!</definedName>
    <definedName name="peak_new_table">'[60]2008 Extreme Peaks - 080403'!$E$5:$AD$8</definedName>
    <definedName name="peak_table">'[60]Peaks-F01'!$C$5:$E$243</definedName>
    <definedName name="PED" localSheetId="2">#REF!</definedName>
    <definedName name="PED">#REF!</definedName>
    <definedName name="Percent_debt">[38]Inputs!$E$129</definedName>
    <definedName name="PIPING_MODEL">'[8]As Built Piping'!$B$1:$D$112</definedName>
    <definedName name="PlanMargin">[6]Assumptions!$K$19</definedName>
    <definedName name="Plant_Input">'[57]Plant(Input)'!$B$7:$AP$9,'[57]Plant(Input)'!$B$11,'[57]Plant(Input)'!$B$15:$AP$15,'[57]Plant(Input)'!$B$18,'[57]Plant(Input)'!$B$20:$AP$20</definedName>
    <definedName name="Plant_Name">[20]Assumptions!$C$4</definedName>
    <definedName name="PlantFuelFactor">'[61]CB Assumptions'!$C$16:$W$16</definedName>
    <definedName name="PlantReplacementCost">'[47]General Inputs'!$E$30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rtfolio_Screening_Model">[6]Assumptions!$A$1</definedName>
    <definedName name="poso_wrn.test1." hidden="1">{"Income Statement",#N/A,FALSE,"CFMODEL";"Balance Sheet",#N/A,FALSE,"CFMODEL"}</definedName>
    <definedName name="poso_wrn.test2." hidden="1">{"SourcesUses",#N/A,TRUE,"CFMODEL";"TransOverview",#N/A,TRUE,"CFMODEL"}</definedName>
    <definedName name="poso_wrn.test3." hidden="1">{"SourcesUses",#N/A,TRUE,#N/A;"TransOverview",#N/A,TRUE,"CFMODEL"}</definedName>
    <definedName name="poso_wrn.test4." hidden="1">{"SourcesUses",#N/A,TRUE,"FundsFlow";"TransOverview",#N/A,TRUE,"FundsFlow"}</definedName>
    <definedName name="pp" hidden="1">{#N/A,#N/A,FALSE,"Calc";#N/A,#N/A,FALSE,"Sensitivity";#N/A,#N/A,FALSE,"LT Earn.Dil.";#N/A,#N/A,FALSE,"Dil. AVP"}</definedName>
    <definedName name="PPAEscPerc">[6]Assumptions!$G$32</definedName>
    <definedName name="PPE797act">#N/A</definedName>
    <definedName name="ppe797sum">#N/A</definedName>
    <definedName name="PPEEVA2ndqtr">#N/A</definedName>
    <definedName name="PPL_dividends" localSheetId="2">[9]Sheet1!#REF!</definedName>
    <definedName name="PPL_dividends">[9]Sheet1!#REF!</definedName>
    <definedName name="Pre_Tax_Rate_of_Return">[10]Assumptions!$D$17</definedName>
    <definedName name="Pref">[28]Sheet3!$B$3</definedName>
    <definedName name="Prefcost">[28]Sheet2!$B$11</definedName>
    <definedName name="Prefcost1">[28]Sheet2!$C$11</definedName>
    <definedName name="Presentation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sure_units">'[12]Misc Information'!$G$2:$H$5</definedName>
    <definedName name="PreTaxDebtCost">[6]Assumptions!$O$19</definedName>
    <definedName name="PreTaxWACC">[6]Assumptions!$O$25</definedName>
    <definedName name="price_input_range">'[50]2ndary Analysis 2006'!$H$7:$CB$147</definedName>
    <definedName name="Prices_Aurora">'[34]Monthly Price Summary'!$C$4:$H$63</definedName>
    <definedName name="PRINT_3" localSheetId="2">#REF!</definedName>
    <definedName name="PRINT_3">#REF!</definedName>
    <definedName name="PRINT_4" localSheetId="2">#REF!</definedName>
    <definedName name="PRINT_4">#REF!</definedName>
    <definedName name="_xlnm.Print_Area" localSheetId="1">'5-year Comparison'!$A$1:$H$28</definedName>
    <definedName name="_xlnm.Print_Area" localSheetId="2">'Continuing Operations'!$A$1:$I$27</definedName>
    <definedName name="_xlnm.Print_Area" localSheetId="4">Hedge!$A$1:$G$31</definedName>
    <definedName name="_xlnm.Print_Area" localSheetId="3">'No Hedge'!$A$1:$G$31</definedName>
    <definedName name="_xlnm.Print_Area" localSheetId="0">'NPV savings comparison'!$A$1:$D$16</definedName>
    <definedName name="_xlnm.Print_Area">#REF!</definedName>
    <definedName name="Print_Area_MI">[62]fuelbudg!$A$1:$P$1792</definedName>
    <definedName name="Print_CSC_Report_2" hidden="1">{"CSC_1",#N/A,FALSE,"CSC Outputs";"CSC_2",#N/A,FALSE,"CSC Outputs"}</definedName>
    <definedName name="_xlnm.Print_Titles" localSheetId="2">'Continuing Operations'!$1:$1</definedName>
    <definedName name="_xlnm.Print_Titles">#REF!</definedName>
    <definedName name="print3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Project">'[51]Assumptions Project XYZ'!$A$1</definedName>
    <definedName name="project_number">'[8]Heat Balance'!$F$3</definedName>
    <definedName name="ProjectName">'[8]Calc Record'!$E$11</definedName>
    <definedName name="ProjectNumber">'[8]Calc Record'!$E$13</definedName>
    <definedName name="Projects">[63]Sheet1!$A$1147:$B$1887</definedName>
    <definedName name="Property_Insurance_Percent">'[21]Other Assumptions'!$B$17</definedName>
    <definedName name="Property_Tax_Percent">'[21]Other Assumptions'!$B$16</definedName>
    <definedName name="Property_Tax_Rate">[10]Assumptions!$B$25</definedName>
    <definedName name="PropTaxDiscountRate">'[48]General Inputs'!$E$24</definedName>
    <definedName name="PropTaxRate">[6]Assumptions!$C$21</definedName>
    <definedName name="PropTaxRatio">[6]Assumptions!$C$22</definedName>
    <definedName name="Protege_Data_Range" localSheetId="2">#REF!</definedName>
    <definedName name="Protege_Data_Range">#REF!</definedName>
    <definedName name="Protege_Heading_Range" localSheetId="2">#REF!</definedName>
    <definedName name="Protege_Heading_Range">#REF!</definedName>
    <definedName name="Protege_Title_Range" localSheetId="2">#REF!</definedName>
    <definedName name="Protege_Title_Range">#REF!</definedName>
    <definedName name="prout" hidden="1">{"comp1",#N/A,FALSE,"COMPS";"footnotes",#N/A,FALSE,"COMPS"}</definedName>
    <definedName name="Prov_Cap_Tax">[38]Inputs!$E$111</definedName>
    <definedName name="prtallold1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Prtnold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PSE">'[64]4.04'!$A$6</definedName>
    <definedName name="PSE_Pre_Tax_Equity_Rate">'[31]Assumptions of Purchase'!$B$42</definedName>
    <definedName name="PSEPaysREET">'[65]General Inputs'!$I$4</definedName>
    <definedName name="PSPL">#REF!</definedName>
    <definedName name="PTCesc">[6]Assumptions!$G$21</definedName>
    <definedName name="PTCLoss_Wind1">'[6]Renewable Acq Inputs'!$L$38</definedName>
    <definedName name="PTCLoss_Wind2">'[6]Renewable Acq Inputs'!$L$83</definedName>
    <definedName name="PTCLoss_Wind3">'[6]Renewable Acq Inputs'!$L$127</definedName>
    <definedName name="PWRCSTRS">#REF!</definedName>
    <definedName name="pyearg" hidden="1">{#N/A,#N/A,FALSE,"FY97";#N/A,#N/A,FALSE,"FY98";#N/A,#N/A,FALSE,"FY99";#N/A,#N/A,FALSE,"FY00";#N/A,#N/A,FALSE,"FY01"}</definedName>
    <definedName name="qewreqrqwer" hidden="1">{"comp1",#N/A,FALSE,"COMPS";"footnotes",#N/A,FALSE,"COMPS"}</definedName>
    <definedName name="qq" hidden="1">{"equity comps",#N/A,FALSE,"CS Comps";"equity comps",#N/A,FALSE,"PS Comps";"equity comps",#N/A,FALSE,"GIC_Comps";"equity comps",#N/A,FALSE,"GIC2_Comps"}</definedName>
    <definedName name="qqq" localSheetId="2" hidden="1">{#N/A,#N/A,FALSE,"schA"}</definedName>
    <definedName name="qqq" hidden="1">{#N/A,#N/A,FALSE,"schA"}</definedName>
    <definedName name="qqqqqq" hidden="1">{"FCB_ALL",#N/A,FALSE,"FCB"}</definedName>
    <definedName name="QTD_Format">[54]QTD!$B$11:$D$11,[54]QTD!$B$35:$D$35</definedName>
    <definedName name="qwe" hidden="1">{"assumption cash",#N/A,TRUE,"Merger";"has gets cash",#N/A,TRUE,"Merger";"accretion dilution",#N/A,TRUE,"Merger";"comparison credit stats",#N/A,TRUE,"Merger";"pf credit stats",#N/A,TRUE,"Merger";"pf sheets",#N/A,TRUE,"Merger"}</definedName>
    <definedName name="qwer" hidden="1">{"hiden",#N/A,FALSE,"14";"hidden",#N/A,FALSE,"16";"hidden",#N/A,FALSE,"18";"hidden",#N/A,FALSE,"20"}</definedName>
    <definedName name="qwerqewr" hidden="1">{#N/A,#N/A,FALSE,"Calc";#N/A,#N/A,FALSE,"Sensitivity";#N/A,#N/A,FALSE,"LT Earn.Dil.";#N/A,#N/A,FALSE,"Dil. AVP"}</definedName>
    <definedName name="qwerqwerq" hidden="1">{"assumption 50 50",#N/A,TRUE,"Merger";"has gets cash",#N/A,TRUE,"Merger";"accretion dilution",#N/A,TRUE,"Merger";"comparison credit stats",#N/A,TRUE,"Merger";"pf credit stats",#N/A,TRUE,"Merger";"pf sheets",#N/A,TRUE,"Merger"}</definedName>
    <definedName name="R_needs" localSheetId="2">[9]Sheet1!#REF!</definedName>
    <definedName name="R_needs">[9]Sheet1!#REF!</definedName>
    <definedName name="R_new_interest" localSheetId="2">[9]Sheet1!#REF!</definedName>
    <definedName name="R_new_interest">[9]Sheet1!#REF!</definedName>
    <definedName name="R_old_interest" localSheetId="2">[9]Sheet1!#REF!</definedName>
    <definedName name="R_old_interest">[9]Sheet1!#REF!</definedName>
    <definedName name="R_tot_equity" localSheetId="2">[9]Sheet1!#REF!</definedName>
    <definedName name="R_tot_equity">[9]Sheet1!#REF!</definedName>
    <definedName name="RATE2">'[23]Transp Data'!$A$8:$I$112</definedName>
    <definedName name="RATEBASE">#REF!</definedName>
    <definedName name="RBN" localSheetId="2">#REF!</definedName>
    <definedName name="RBN">#REF!</definedName>
    <definedName name="RBU" localSheetId="2">#REF!</definedName>
    <definedName name="RBU">#REF!</definedName>
    <definedName name="RBV" localSheetId="2">#REF!</definedName>
    <definedName name="RBV">#REF!</definedName>
    <definedName name="rc_reg_other_a" localSheetId="2">[9]Sheet1!#REF!</definedName>
    <definedName name="rc_reg_other_a">[9]Sheet1!#REF!</definedName>
    <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EC_Credit">[6]Assumptions!$C$30</definedName>
    <definedName name="REC_value">[66]Assumptions!$K$15</definedName>
    <definedName name="Recip_FOM">[6]Assumptions!$I$10</definedName>
    <definedName name="RECIP_GAS_TRANS">[6]Assumptions!$I$14</definedName>
    <definedName name="RECIP_TRANS">[6]Assumptions!$I$15</definedName>
    <definedName name="Reconsolidation" hidden="1">{"var_page",#N/A,FALSE,"template"}</definedName>
    <definedName name="_xlnm.Recorder">#REF!</definedName>
    <definedName name="reg_ror_1" localSheetId="2">[9]Sheet1!#REF!</definedName>
    <definedName name="reg_ror_1">[9]Sheet1!#REF!</definedName>
    <definedName name="RenewableBookLife">'[6]Renewable Acq Inputs'!$E$37</definedName>
    <definedName name="Report_ID__BMI_RID" localSheetId="2">#REF!</definedName>
    <definedName name="Report_ID__BMI_RID">#REF!</definedName>
    <definedName name="res797act">#N/A</definedName>
    <definedName name="res797sum">#N/A</definedName>
    <definedName name="RES97budget">#N/A</definedName>
    <definedName name="RESALE">#REF!</definedName>
    <definedName name="resale_jcpl_yes" localSheetId="2">[9]Sheet1!#REF!</definedName>
    <definedName name="resale_jcpl_yes">[9]Sheet1!#REF!</definedName>
    <definedName name="resEVA2ndqtr">#N/A</definedName>
    <definedName name="resource_lookup">'[67]#REF'!$B$3:$C$112</definedName>
    <definedName name="resource_summary_lookup">'[68]Map Table'!$B$2:$C$339</definedName>
    <definedName name="RESTATING">#REF!</definedName>
    <definedName name="Results" localSheetId="2">'[6]Results Summary'!$D$7:$D$18,'[6]Results Summary'!#REF!</definedName>
    <definedName name="Results">'[6]Results Summary'!$D$7:$D$18,'[6]Results Summary'!#REF!</definedName>
    <definedName name="retain_earn" localSheetId="2">[9]Sheet1!#REF!</definedName>
    <definedName name="retain_earn">[9]Sheet1!#REF!</definedName>
    <definedName name="RETRUN_TO_SUMARY_2">#N/A</definedName>
    <definedName name="rev_reduct_a" localSheetId="2">[9]Sheet1!#REF!</definedName>
    <definedName name="rev_reduct_a">[9]Sheet1!#REF!</definedName>
    <definedName name="rev_reduct_b" localSheetId="2">[9]Sheet1!#REF!</definedName>
    <definedName name="rev_reduct_b">[9]Sheet1!#REF!</definedName>
    <definedName name="REVADJ">#REF!</definedName>
    <definedName name="Revenue_Gross_Up">[10]Assumptions!$B$47</definedName>
    <definedName name="RI_License_Studies_OM">[69]Inputs!$F$51</definedName>
    <definedName name="RID" localSheetId="2">#REF!</definedName>
    <definedName name="RID">#REF!</definedName>
    <definedName name="RockiesGas">'[70]Tariff, Gas Price Inputs'!$B$33:$U$46</definedName>
    <definedName name="ror" localSheetId="2">[9]Sheet1!#REF!</definedName>
    <definedName name="ror">[9]Sheet1!#REF!</definedName>
    <definedName name="Round5" localSheetId="2">[71]!Round5</definedName>
    <definedName name="Round5">[71]!Round5</definedName>
    <definedName name="row_NIM_Fix_Fuel">[11]Resources!$R$79</definedName>
    <definedName name="RowAvgCF">[11]Resources!$R$77</definedName>
    <definedName name="RowB2CF">[11]Resources!$R$76</definedName>
    <definedName name="RowCapCost">[11]Resources!$R$69</definedName>
    <definedName name="RowFOM">[11]Resources!$R$71</definedName>
    <definedName name="RowNIMF">[11]Resources!$R$73</definedName>
    <definedName name="RowNIMV">[11]Resources!$R$74</definedName>
    <definedName name="RowPPAPrice">[11]Resources!$R$75</definedName>
    <definedName name="RowVOM">[11]Resources!$R$72</definedName>
    <definedName name="RowY0">[11]Resources!$R$70</definedName>
    <definedName name="rrrer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rrrr" hidden="1">{"comp1",#N/A,FALSE,"COMPS";"footnotes",#N/A,FALSE,"COMPS"}</definedName>
    <definedName name="rrrrrr" hidden="1">{"SourcesUses",#N/A,TRUE,"FundsFlow";"TransOverview",#N/A,TRUE,"FundsFlow"}</definedName>
    <definedName name="RT_common_ratio" localSheetId="2">[9]Sheet1!#REF!</definedName>
    <definedName name="RT_common_ratio">[9]Sheet1!#REF!</definedName>
    <definedName name="RT_debt_ratio" localSheetId="2">[9]Sheet1!#REF!</definedName>
    <definedName name="RT_debt_ratio">[9]Sheet1!#REF!</definedName>
    <definedName name="RT_pref_ratio" localSheetId="2">[9]Sheet1!#REF!</definedName>
    <definedName name="RT_pref_ratio">[9]Sheet1!#REF!</definedName>
    <definedName name="Rtot_interest" localSheetId="2">[9]Sheet1!#REF!</definedName>
    <definedName name="Rtot_interest">[9]Sheet1!#REF!</definedName>
    <definedName name="rty" hidden="1">{#N/A,#N/A,TRUE,"Pro Forma";#N/A,#N/A,TRUE,"PF_Bal";#N/A,#N/A,TRUE,"PF_INC";#N/A,#N/A,TRUE,"CBE";#N/A,#N/A,TRUE,"SWK"}</definedName>
    <definedName name="s">[72]Offer_Value!$B$15:$AE$15</definedName>
    <definedName name="saaaaaaaaaaaaaaa" hidden="1">{"up stand alones",#N/A,FALSE,"Acquiror"}</definedName>
    <definedName name="sad" hidden="1">{#N/A,#N/A,FALSE,"FY97";#N/A,#N/A,FALSE,"FY98";#N/A,#N/A,FALSE,"FY99";#N/A,#N/A,FALSE,"FY00";#N/A,#N/A,FALSE,"FY01"}</definedName>
    <definedName name="sadfsdfsdfsaf" hidden="1">{"wpocash",#N/A,FALSE,"WPOALLT";"wpoinc",#N/A,FALSE,"WPOALLT";"wpobroad",#N/A,FALSE,"WPOALLT";"wpocable",#N/A,FALSE,"WPOALLT";"wpoexcl",#N/A,FALSE,"WPOALLT";"wponwsweek",#N/A,FALSE,"WPOALLT";"wpopost",#N/A,FALSE,"WPOALLT"}</definedName>
    <definedName name="sak" hidden="1">{"vi1",#N/A,FALSE,"Financial Statements";"vi2",#N/A,FALSE,"Financial Statements";#N/A,#N/A,FALSE,"DCF"}</definedName>
    <definedName name="SalesTaxKittitas">'[48]General Inputs'!$E$21</definedName>
    <definedName name="SalesTaxRate">'[65]General Inputs'!$E$22</definedName>
    <definedName name="SalesTaxWA">'[48]General Inputs'!$E$20</definedName>
    <definedName name="SAPBEXrevision" hidden="1">12</definedName>
    <definedName name="SAPBEXsysID" hidden="1">"BW1"</definedName>
    <definedName name="SAPBEXwbID" hidden="1">"EXVQ7024UZF98DYY6FAM7GVXF"</definedName>
    <definedName name="sbyacst" localSheetId="2">#REF!</definedName>
    <definedName name="sbyacst">#REF!</definedName>
    <definedName name="sbyact" localSheetId="2">#REF!</definedName>
    <definedName name="sbyact">#REF!</definedName>
    <definedName name="sbyash" localSheetId="2">#REF!</definedName>
    <definedName name="sbyash">#REF!</definedName>
    <definedName name="sbycum" localSheetId="2">#REF!</definedName>
    <definedName name="sbycum">#REF!</definedName>
    <definedName name="sbymo" localSheetId="2">#REF!</definedName>
    <definedName name="sbymo">#REF!</definedName>
    <definedName name="sbymw" localSheetId="2">#REF!</definedName>
    <definedName name="sbymw">#REF!</definedName>
    <definedName name="sbyrev" localSheetId="2">#REF!</definedName>
    <definedName name="sbyrev">#REF!</definedName>
    <definedName name="sbysust" localSheetId="2">#REF!</definedName>
    <definedName name="sbysust">#REF!</definedName>
    <definedName name="sbyytd" localSheetId="2">#REF!</definedName>
    <definedName name="sbyytd">#REF!</definedName>
    <definedName name="Scenarios" hidden="1">{#N/A,"ICF Downside",FALSE,"Inputs";#N/A,"High Inflation",FALSE,"Inputs"}</definedName>
    <definedName name="Sch194Rlfwd">'[73]Sch94 Rlfwd'!$B$11</definedName>
    <definedName name="sdafsdafsaf" hidden="1">{"wpocash",#N/A,FALSE,"WPOALLT";"wpoinc",#N/A,FALSE,"WPOALLT";"wpobroad",#N/A,FALSE,"WPOALLT";"wpocable",#N/A,FALSE,"WPOALLT";"wpoexcl",#N/A,FALSE,"WPOALLT";"wponwsweek",#N/A,FALSE,"WPOALLT";"wpopost",#N/A,FALSE,"WPOALLT"}</definedName>
    <definedName name="sdc" hidden="1">{#N/A,#N/A,TRUE,"ProFormaProfit";#N/A,#N/A,TRUE,"ProFormaCash";#N/A,#N/A,TRUE,"Depreciation";#N/A,#N/A,TRUE,"Assets";#N/A,#N/A,TRUE,"Revenue";#N/A,#N/A,TRUE,"EstimatedPurchase"}</definedName>
    <definedName name="SDData" localSheetId="2">#REF!</definedName>
    <definedName name="SDData">#REF!</definedName>
    <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grsta" hidden="1">{"var_page",#N/A,FALSE,"template"}</definedName>
    <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sdfsafsdf" hidden="1">{"FCB_ALL",#N/A,FALSE,"FCB"}</definedName>
    <definedName name="sdgdfghfhgfjhgfjhjjjg" hidden="1">{"general",#N/A,FALSE,"Assumptions"}</definedName>
    <definedName name="sdhdhfdfhh" hidden="1">{#N/A,#N/A,FALSE,"Balance Sheet";#N/A,#N/A,FALSE,"Income Statement";#N/A,#N/A,FALSE,"Changes in Financial Position"}</definedName>
    <definedName name="sds" hidden="1">{#N/A,#N/A,TRUE,"ProFormaProfit";#N/A,#N/A,TRUE,"ProFormaCash";#N/A,#N/A,TRUE,"Depreciation";#N/A,#N/A,TRUE,"Assets";#N/A,#N/A,TRUE,"Revenue";#N/A,#N/A,TRUE,"EstimatedPurchase"}</definedName>
    <definedName name="se" hidden="1">{"consolidated",#N/A,FALSE,"Sheet1";"cms",#N/A,FALSE,"Sheet1";"fse",#N/A,FALSE,"Sheet1"}</definedName>
    <definedName name="sencount" hidden="1">1</definedName>
    <definedName name="Sep03AMA">[4]BS!$AN$7:$AN$3420</definedName>
    <definedName name="Sep04AMA">[2]BS!$AL$7:$AL$3582</definedName>
    <definedName name="sf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sfd" localSheetId="2">#REF!</definedName>
    <definedName name="sfd">#REF!</definedName>
    <definedName name="sfds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gv" hidden="1">{"consolidated",#N/A,FALSE,"Sheet1";"cms",#N/A,FALSE,"Sheet1";"fse",#N/A,FALSE,"Sheet1"}</definedName>
    <definedName name="sfn" localSheetId="2">#REF!</definedName>
    <definedName name="sfn">#REF!</definedName>
    <definedName name="sfq" hidden="1">{#N/A,#N/A,FALSE,"Calc";#N/A,#N/A,FALSE,"Sensitivity";#N/A,#N/A,FALSE,"LT Earn.Dil.";#N/A,#N/A,FALSE,"Dil. AVP"}</definedName>
    <definedName name="sfs" hidden="1">{"comps",#N/A,FALSE,"HANDPACK";"footnotes",#N/A,FALSE,"HANDPACK"}</definedName>
    <definedName name="sfv" localSheetId="2">#REF!</definedName>
    <definedName name="sfv">#REF!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hareCol1">[6]Assumptions!$C$82</definedName>
    <definedName name="ShareCol2">[6]Assumptions!$C$83</definedName>
    <definedName name="ShareCol3">[6]Assumptions!$C$84</definedName>
    <definedName name="ShareCol4">[6]Assumptions!$C$85</definedName>
    <definedName name="ShareFredDF">[6]Assumptions!$C$86</definedName>
    <definedName name="ShareFredP">[6]Assumptions!$C$87</definedName>
    <definedName name="Sht">'[8]Calc Record'!$B$103</definedName>
    <definedName name="Shts">'[8]Calc Record'!$A$103:$AD$125</definedName>
    <definedName name="Solar_FOM">[6]Assumptions!$P$10</definedName>
    <definedName name="Solar_PeakCredit">[6]Assumptions!$K$32</definedName>
    <definedName name="Solar_RECcredit">[6]Assumptions!$P$9</definedName>
    <definedName name="Solar_Trans">[6]Assumptions!$P$15</definedName>
    <definedName name="SolarBookLife">[6]Assumptions!$C$34</definedName>
    <definedName name="solver_adj" hidden="1">#REF!</definedName>
    <definedName name="solver_adj1" hidden="1">#REF!</definedName>
    <definedName name="solver_eval" hidden="1">0</definedName>
    <definedName name="solver_lin" hidden="1">0</definedName>
    <definedName name="solver_ntri" hidden="1">1000</definedName>
    <definedName name="solver_num" hidden="1">0</definedName>
    <definedName name="solver_opt" hidden="1">#REF!</definedName>
    <definedName name="solver_opt1" hidden="1">#REF!</definedName>
    <definedName name="solver_rel1" hidden="1">1</definedName>
    <definedName name="solver_rhs1" hidden="1">0.15</definedName>
    <definedName name="solver_rsmp" hidden="1">1</definedName>
    <definedName name="solver_seed" hidden="1">0</definedName>
    <definedName name="solver_tmp" hidden="1">0.15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0" hidden="1">2</definedName>
    <definedName name="solver_typ" hidden="1">3</definedName>
    <definedName name="solver_val" hidden="1">0.6</definedName>
    <definedName name="solver_ver" localSheetId="1" hidden="1">17</definedName>
    <definedName name="solver_ver" localSheetId="2" hidden="1">17</definedName>
    <definedName name="solver_ver" localSheetId="3" hidden="1">17</definedName>
    <definedName name="solver_ver" localSheetId="0" hidden="1">17</definedName>
    <definedName name="SPS" hidden="1">{#N/A,#N/A,TRUE,"financial";#N/A,#N/A,TRUE,"plants"}</definedName>
    <definedName name="srepair">'[20]Overhaul 7FA'!$BB$53</definedName>
    <definedName name="sreplace">'[20]Overhaul 7FA'!$BC$53</definedName>
    <definedName name="ss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stackarea">'[74]Calcs-Defaults^'!$E$4</definedName>
    <definedName name="Start_year">'[53]Gen Inputs'!$B$20</definedName>
    <definedName name="StartDate">[6]Assumptions!$C$7</definedName>
    <definedName name="StartOfOperation">'[44]General Inputs'!$G$6</definedName>
    <definedName name="STRESS">[15]PIPE_TABLES!$B$53:$T$60</definedName>
    <definedName name="Strike_days">[72]Offer_Value!$B$36:$AE$36</definedName>
    <definedName name="Summary_Curr_vs_Prior">'[50]Outlook Summary Sheet'!$R$2:$AG$75</definedName>
    <definedName name="Summary_Current_v_Budget">'[50]Outlook Summary Sheet'!$A$1:$P$75</definedName>
    <definedName name="summaryYTD" hidden="1">{#N/A,#N/A,FALSE,"INC";#N/A,#N/A,FALSE,"incytd";#N/A,#N/A,FALSE,"incmo";#N/A,#N/A,FALSE,"incqtr"}</definedName>
    <definedName name="svfs" hidden="1">{"comps2",#N/A,FALSE,"AERO";"footnotes",#N/A,FALSE,"AERO"}</definedName>
    <definedName name="T">[72]Offer_Value!$B$14:$AE$14</definedName>
    <definedName name="T_common_ratio" localSheetId="2">[9]Sheet1!#REF!</definedName>
    <definedName name="T_common_ratio">[9]Sheet1!#REF!</definedName>
    <definedName name="T_cost_common" localSheetId="2">[9]Sheet1!#REF!</definedName>
    <definedName name="T_cost_common">[9]Sheet1!#REF!</definedName>
    <definedName name="T_cost_debt" localSheetId="2">[9]Sheet1!#REF!</definedName>
    <definedName name="T_cost_debt">[9]Sheet1!#REF!</definedName>
    <definedName name="T_cost_pref" localSheetId="2">[9]Sheet1!#REF!</definedName>
    <definedName name="T_cost_pref">[9]Sheet1!#REF!</definedName>
    <definedName name="T_debt_ratio" localSheetId="2">[9]Sheet1!#REF!</definedName>
    <definedName name="T_debt_ratio">[9]Sheet1!#REF!</definedName>
    <definedName name="T_pref_ratio" localSheetId="2">[9]Sheet1!#REF!</definedName>
    <definedName name="T_pref_ratio">[9]Sheet1!#REF!</definedName>
    <definedName name="TAXBENEFIT">#REF!</definedName>
    <definedName name="taxes">#N/A</definedName>
    <definedName name="TAXEXCISE">#REF!</definedName>
    <definedName name="TAXINCOME">#REF!</definedName>
    <definedName name="Taxrate" localSheetId="2">#REF!</definedName>
    <definedName name="Taxrate">#REF!</definedName>
    <definedName name="tblecontents">#N/A</definedName>
    <definedName name="TCASE">'[75]Pro Forma'!$C$6</definedName>
    <definedName name="td_emp_red" localSheetId="2">[9]Sheet1!#REF!</definedName>
    <definedName name="td_emp_red">[9]Sheet1!#REF!</definedName>
    <definedName name="TEMPADJ">[49]Sheet1!$A$4:$E$40</definedName>
    <definedName name="temperatures">[15]PIPE_TABLES!$C$53:$T$53</definedName>
    <definedName name="TEST">2000</definedName>
    <definedName name="test3" hidden="1">{"Income Statement",#N/A,FALSE,"CFMODEL";"Balance Sheet",#N/A,FALSE,"CFMODEL"}</definedName>
    <definedName name="TESTYEAR">#REF!</definedName>
    <definedName name="TextRefCopyRangeCount" hidden="1">1</definedName>
    <definedName name="Thermal_PeakCredit">[6]Assumptions!$K$22</definedName>
    <definedName name="ThermalBookLife">[6]Assumptions!$C$17</definedName>
    <definedName name="thth" hidden="1">{#N/A,#N/A,FALSE,"Calc";#N/A,#N/A,FALSE,"Sensitivity";#N/A,#N/A,FALSE,"LT Earn.Dil.";#N/A,#N/A,FALSE,"Dil. AVP"}</definedName>
    <definedName name="ththt" hidden="1">{#N/A,"DR",FALSE,"increm pf";#N/A,"MAMSI",FALSE,"increm pf";#N/A,"MAXI",FALSE,"increm pf";#N/A,"PCAM",FALSE,"increm pf";#N/A,"PHSV",FALSE,"increm pf";#N/A,"SIE",FALSE,"increm pf"}</definedName>
    <definedName name="Title">[6]Assumptions!$A$1</definedName>
    <definedName name="TollPPA_01">[6]LPProblem!$K$28</definedName>
    <definedName name="TollPPA_02">[6]LPProblem!$K$29</definedName>
    <definedName name="TollPPA_03">[6]LPProblem!$K$30</definedName>
    <definedName name="TollPPA_04">[6]LPProblem!$K$31</definedName>
    <definedName name="TollPPA_05">[6]LPProblem!$K$32</definedName>
    <definedName name="TollPPA_06">[6]LPProblem!$K$33</definedName>
    <definedName name="TollPPA_07">[6]LPProblem!$K$34</definedName>
    <definedName name="TollPPA_08">[6]LPProblem!$K$35</definedName>
    <definedName name="TollPPA_09">[6]LPProblem!$K$36</definedName>
    <definedName name="TollPPA_10">[6]LPProblem!$K$37</definedName>
    <definedName name="TollPPA1_CapPer">'[6]Toll PPA Inputs'!$E$33</definedName>
    <definedName name="TollPPA1_RECcredit">'[6]Toll PPA Inputs'!$E$34</definedName>
    <definedName name="TollPPA1_RPSMult">'[6]Toll PPA Inputs'!$E$35</definedName>
    <definedName name="TollPPA10_CapPer">'[6]Toll PPA Inputs'!$E$375</definedName>
    <definedName name="TollPPA10_RECcredit">'[6]Toll PPA Inputs'!$E$376</definedName>
    <definedName name="TollPPA10_RPSMult">'[6]Toll PPA Inputs'!$E$377</definedName>
    <definedName name="TollPPA2_CapPer">'[6]Toll PPA Inputs'!$E$71</definedName>
    <definedName name="TollPPA2_RECcredit">'[6]Toll PPA Inputs'!$E$72</definedName>
    <definedName name="TollPPA2_RPSMult">'[6]Toll PPA Inputs'!$E$73</definedName>
    <definedName name="TollPPA3_CapPer">'[6]Toll PPA Inputs'!$E$109</definedName>
    <definedName name="TollPPA3_RECcredit">'[6]Toll PPA Inputs'!$E$110</definedName>
    <definedName name="TollPPA3_RPSMult">'[6]Toll PPA Inputs'!$E$111</definedName>
    <definedName name="TollPPA4_CapPer">'[6]Toll PPA Inputs'!$E$147</definedName>
    <definedName name="TollPPA4_RECcredit">'[6]Toll PPA Inputs'!$E$148</definedName>
    <definedName name="TollPPA4_RPSMult">'[6]Toll PPA Inputs'!$E$149</definedName>
    <definedName name="TollPPA5_CapPer">'[6]Toll PPA Inputs'!$E$185</definedName>
    <definedName name="TollPPA5_RECcredit">'[6]Toll PPA Inputs'!$E$186</definedName>
    <definedName name="TollPPA5_RPSMult">'[6]Toll PPA Inputs'!$E$187</definedName>
    <definedName name="TollPPA6_CapPer">'[6]Toll PPA Inputs'!$E$223</definedName>
    <definedName name="TollPPA6_RECcredit">'[6]Toll PPA Inputs'!$E$224</definedName>
    <definedName name="TollPPA6_RPSMult">'[6]Toll PPA Inputs'!$E$225</definedName>
    <definedName name="TollPPA7_CapPer">'[6]Toll PPA Inputs'!$E$261</definedName>
    <definedName name="TollPPA7_RECcredit">'[6]Toll PPA Inputs'!$E$262</definedName>
    <definedName name="TollPPA7_RPSMult">'[6]Toll PPA Inputs'!$E$263</definedName>
    <definedName name="TollPPA8_CapPer">'[6]Toll PPA Inputs'!$E$299</definedName>
    <definedName name="TollPPA8_RECcredit">'[6]Toll PPA Inputs'!$E$300</definedName>
    <definedName name="TollPPA8_RPSMult">'[6]Toll PPA Inputs'!$E$301</definedName>
    <definedName name="TollPPA9_CapPer">'[6]Toll PPA Inputs'!$E$337</definedName>
    <definedName name="TollPPA9_RECcredit">'[6]Toll PPA Inputs'!$E$338</definedName>
    <definedName name="TollPPA9_RPSMult">'[6]Toll PPA Inputs'!$E$339</definedName>
    <definedName name="tot_emp_red" localSheetId="2">[9]Sheet1!#REF!</definedName>
    <definedName name="tot_emp_red">[9]Sheet1!#REF!</definedName>
    <definedName name="Total">[50]Total!$A$1:$CA$87</definedName>
    <definedName name="total_rev_temp" localSheetId="2">[9]Sheet1!#REF!</definedName>
    <definedName name="total_rev_temp">[9]Sheet1!#REF!</definedName>
    <definedName name="TotalCapEx">[44]CapEx!$G$97</definedName>
    <definedName name="TotalEquity">'[44]Financial Basics'!$I$22</definedName>
    <definedName name="TotalREC20">[6]LPProblem!$AA$32</definedName>
    <definedName name="totcum" localSheetId="2">#REF!</definedName>
    <definedName name="totcum">#REF!</definedName>
    <definedName name="totmo" localSheetId="2">#REF!</definedName>
    <definedName name="totmo">#REF!</definedName>
    <definedName name="totytd" localSheetId="2">#REF!</definedName>
    <definedName name="totytd">#REF!</definedName>
    <definedName name="TP_Footer_Path" hidden="1">"S:\74639\03RET\(417) 2004 Cost Projection\"</definedName>
    <definedName name="TP_Footer_User" hidden="1">"Mary Lou Barrios"</definedName>
    <definedName name="TPactuals">#N/A</definedName>
    <definedName name="TPbudget">#N/A</definedName>
    <definedName name="TrancheBMarginTable">[42]Ass!$B$1405:$F$1407</definedName>
    <definedName name="TRANS_CCGT">[6]Assumptions!$G$15</definedName>
    <definedName name="transcost">'[21]New Coal 2013'!$H$18</definedName>
    <definedName name="TransEsc">[6]Assumptions!$C$32</definedName>
    <definedName name="treretre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tss" hidden="1">{#N/A,#N/A,TRUE,"ProFormaProfit";#N/A,#N/A,TRUE,"ProFormaCash";#N/A,#N/A,TRUE,"Depreciation";#N/A,#N/A,TRUE,"Assets";#N/A,#N/A,TRUE,"Revenue";#N/A,#N/A,TRUE,"EstimatedPurchase"}</definedName>
    <definedName name="tst" hidden="1">{"Income Statement",#N/A,FALSE,"CFMODEL";"Balance Sheet",#N/A,FALSE,"CFMODEL"}</definedName>
    <definedName name="ttrttr" hidden="1">{#N/A,#N/A,FALSE,"FY97";#N/A,#N/A,FALSE,"FY98";#N/A,#N/A,FALSE,"FY99";#N/A,#N/A,FALSE,"FY00";#N/A,#N/A,FALSE,"FY01"}</definedName>
    <definedName name="ttt" hidden="1">{#N/A,#N/A,FALSE,"summ";#N/A,#N/A,FALSE,"q1";#N/A,#N/A,FALSE,"summ_alt";#N/A,#N/A,FALSE,"stock_nozero";#N/A,#N/A,FALSE,"1995"}</definedName>
    <definedName name="tttt" hidden="1">{"Reader",#N/A,FALSE,"Summary";"Reader",#N/A,FALSE,"Buildup";"Reader",#N/A,FALSE,"Financials";"Reader",#N/A,FALSE,"Debt &amp; Other"}</definedName>
    <definedName name="TurbineCosts">'[51]Assumptions Project XYZ'!$C$4</definedName>
    <definedName name="tut" hidden="1">{#N/A,#N/A,TRUE,"ProFormaProfit";#N/A,#N/A,TRUE,"ProFormaCash";#N/A,#N/A,TRUE,"Depreciation";#N/A,#N/A,TRUE,"Assets";#N/A,#N/A,TRUE,"Revenue";#N/A,#N/A,TRUE,"EstimatedPurchase"}</definedName>
    <definedName name="twert" hidden="1">{"by_month",#N/A,TRUE,"template";"destec_month",#N/A,TRUE,"template";"by_quarter",#N/A,TRUE,"template";"destec_quarter",#N/A,TRUE,"template";"by_year",#N/A,TRUE,"template";"destec_annual",#N/A,TRUE,"template"}</definedName>
    <definedName name="Tx_PeakCredit">[6]Assumptions!$K$34</definedName>
    <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tyu" hidden="1">{"consolidated",#N/A,FALSE,"Sheet1";"cms",#N/A,FALSE,"Sheet1";"fse",#N/A,FALSE,"Sheet1"}</definedName>
    <definedName name="UI_Entity_Groups">#REF!</definedName>
    <definedName name="UI_Reports">#REF!</definedName>
    <definedName name="UNI_AA_VERSION" hidden="1">"150.2.0"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1</definedName>
    <definedName name="UNI_RET_EVENT" hidden="1">4096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">'[8]Calc Record'!$Y$11</definedName>
    <definedName name="units">[8]Units!$A$2:$H$349</definedName>
    <definedName name="UTG">#REF!</definedName>
    <definedName name="UTN">#REF!</definedName>
    <definedName name="uu" hidden="1">{"away stand alones",#N/A,FALSE,"Target"}</definedName>
    <definedName name="Variable_OM_Inflation">'[16]Other Assumptions'!$B$6</definedName>
    <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date">'[8]Calc Record'!$R$70</definedName>
    <definedName name="View_Graph3" localSheetId="2">[26]!View_Graph3</definedName>
    <definedName name="View_Graph3">[26]!View_Graph3</definedName>
    <definedName name="vname">'[8]Calc Record'!$E$70</definedName>
    <definedName name="vo" hidden="1">{"consolidated",#N/A,FALSE,"Sheet1";"cms",#N/A,FALSE,"Sheet1";"fse",#N/A,FALSE,"Sheet1"}</definedName>
    <definedName name="VOMEsc">[6]Assumptions!$C$15</definedName>
    <definedName name="vsv" hidden="1">{"comp",#N/A,FALSE,"SPEC";"footnotes",#N/A,FALSE,"SPEC"}</definedName>
    <definedName name="w" hidden="1">{#N/A,#N/A,FALSE,"Coversheet";#N/A,#N/A,FALSE,"QA"}</definedName>
    <definedName name="WA_LineLoss">[6]Assumptions!$L$7</definedName>
    <definedName name="WACC">[6]Assumptions!$O$24</definedName>
    <definedName name="wartsila_nameplate">'[11]Recip Peakers'!$N$6</definedName>
    <definedName name="wc" localSheetId="2">[9]Sheet1!#REF!</definedName>
    <definedName name="wc">[9]Sheet1!#REF!</definedName>
    <definedName name="wc_frac" localSheetId="2">[9]Sheet1!#REF!</definedName>
    <definedName name="wc_frac">[9]Sheet1!#REF!</definedName>
    <definedName name="we" hidden="1">{#N/A,#N/A,FALSE,"Pg 6b CustCount_Gas";#N/A,#N/A,FALSE,"QA";#N/A,#N/A,FALSE,"Report";#N/A,#N/A,FALSE,"forecast"}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e" hidden="1">{#N/A,#N/A,FALSE,"EXP97"}</definedName>
    <definedName name="west_offpeak_hours" localSheetId="2">#REF!</definedName>
    <definedName name="west_offpeak_hours">#REF!</definedName>
    <definedName name="west_peak_hours" localSheetId="2">#REF!</definedName>
    <definedName name="west_peak_hours">#REF!</definedName>
    <definedName name="where" hidden="1">{"inputs raw data",#N/A,TRUE,"INPUT"}</definedName>
    <definedName name="Wind_Acq1_Start_Date">'[6]Renewable Acq Inputs'!$E$42</definedName>
    <definedName name="Wind_Acq2_Start_Date">'[6]Renewable Acq Inputs'!$E$87</definedName>
    <definedName name="Wind_Acq3_Start_Date">'[6]Renewable Acq Inputs'!$E$131</definedName>
    <definedName name="Wind_Acq4_Start_Date">'[6]Renewable Acq Inputs'!$E$174</definedName>
    <definedName name="Wind_Acq5_Start_Date">'[6]Renewable Acq Inputs'!$E$218</definedName>
    <definedName name="Wind_FOM">[6]Assumptions!$L$10</definedName>
    <definedName name="Wind_NamePlate">'[11]Wind Own'!$B$7</definedName>
    <definedName name="Wind_PeakCredit">[6]Assumptions!$K$21</definedName>
    <definedName name="Wind_Plant_Transmission">'[16]Other Assumptions'!$B$12</definedName>
    <definedName name="Wind_RECcredit">[6]Assumptions!$L$9</definedName>
    <definedName name="WIND_TRANSMISSION">[6]Assumptions!$L$15</definedName>
    <definedName name="Wind1_PeakCredit">'[6]Renewable Acq Inputs'!$E$38</definedName>
    <definedName name="Wind1_RECcredit">'[6]Renewable Acq Inputs'!$E$39</definedName>
    <definedName name="Wind1_RPSMult">'[6]Renewable Acq Inputs'!$E$40</definedName>
    <definedName name="Wind2_PeakCredit">'[6]Renewable Acq Inputs'!$E$83</definedName>
    <definedName name="Wind2_RECcredit">'[6]Renewable Acq Inputs'!$E$84</definedName>
    <definedName name="Wind2_RPSMult">'[6]Renewable Acq Inputs'!$E$85</definedName>
    <definedName name="Wind2BookLife">'[6]Renewable Acq Inputs'!$E$82</definedName>
    <definedName name="Wind3_PeakCredit">'[6]Renewable Acq Inputs'!$E$127</definedName>
    <definedName name="Wind3_RECcredit">'[6]Renewable Acq Inputs'!$E$128</definedName>
    <definedName name="Wind3_RPSMult">'[6]Renewable Acq Inputs'!$E$129</definedName>
    <definedName name="Wind3BookLife">'[6]Renewable Acq Inputs'!$E$126</definedName>
    <definedName name="Wind4_PeakCredit">'[6]Renewable Acq Inputs'!$E$170</definedName>
    <definedName name="Wind4_RECcredit">'[6]Renewable Acq Inputs'!$E$171</definedName>
    <definedName name="Wind4_RPSMult">'[6]Renewable Acq Inputs'!$E$172</definedName>
    <definedName name="Wind4BookLife">'[6]Renewable Acq Inputs'!$E$169</definedName>
    <definedName name="Wind5_PeakCredit">'[6]Renewable Acq Inputs'!$E$214</definedName>
    <definedName name="Wind5_RECcredit">'[6]Renewable Acq Inputs'!$E$215</definedName>
    <definedName name="Wind5_RPSMult">'[6]Renewable Acq Inputs'!$E$216</definedName>
    <definedName name="Wind5BookLife">'[6]Renewable Acq Inputs'!$E$213</definedName>
    <definedName name="WindBookLife">[6]Assumptions!$C$18</definedName>
    <definedName name="WindMT_FOM">[6]Assumptions!$M$10</definedName>
    <definedName name="WindPPA_01">[6]LPProblem!$K$38</definedName>
    <definedName name="WindPPA_02">[6]LPProblem!$K$39</definedName>
    <definedName name="WindPPA_03">[6]LPProblem!$K$40</definedName>
    <definedName name="WindPPA_04">[6]LPProblem!$K$41</definedName>
    <definedName name="WindPPA_05">[6]LPProblem!$K$42</definedName>
    <definedName name="WindPPA_PeakCredit">'[6]Renewable PPA Inputs'!$E$24</definedName>
    <definedName name="WindPPA1_RECcredit">'[6]Renewable PPA Inputs'!$E$25</definedName>
    <definedName name="WindPPA1_REConly">'[6]Renewable PPA Inputs'!$E$27</definedName>
    <definedName name="WindPPA1_RPSMult">'[6]Renewable PPA Inputs'!$E$26</definedName>
    <definedName name="WindPPA2_PeakCredit">'[6]Renewable PPA Inputs'!$E$55</definedName>
    <definedName name="WindPPA2_RECcredit">'[6]Renewable PPA Inputs'!$E$56</definedName>
    <definedName name="WindPPA2_REConly">'[6]Renewable PPA Inputs'!$E$58</definedName>
    <definedName name="WindPPA2_RPSMult">'[6]Renewable PPA Inputs'!$E$57</definedName>
    <definedName name="WindPPA3_PeakCredit">'[6]Renewable PPA Inputs'!$E$86</definedName>
    <definedName name="WindPPA3_RECcredit">'[6]Renewable PPA Inputs'!$E$87</definedName>
    <definedName name="WindPPA3_REConly">'[6]Renewable PPA Inputs'!$E$89</definedName>
    <definedName name="WindPPA3_RPSMult">'[6]Renewable PPA Inputs'!$E$88</definedName>
    <definedName name="WindPPA4_PeakCredit">'[6]Renewable PPA Inputs'!$E$117</definedName>
    <definedName name="WindPPA4_RECcredit">'[6]Renewable PPA Inputs'!$E$118</definedName>
    <definedName name="WindPPA4_REConly">'[6]Renewable PPA Inputs'!$E$120</definedName>
    <definedName name="WindPPA4_RPSMult">'[6]Renewable PPA Inputs'!$E$119</definedName>
    <definedName name="WindPPA5_PeakCredit">'[6]Renewable PPA Inputs'!$E$148</definedName>
    <definedName name="WindPPA5_RECcredit">'[6]Renewable PPA Inputs'!$E$149</definedName>
    <definedName name="WindPPA5_REConly">'[6]Renewable PPA Inputs'!$E$151</definedName>
    <definedName name="WindPPA5_RPSMult">'[6]Renewable PPA Inputs'!$E$150</definedName>
    <definedName name="WindPTCLoss">[6]Assumptions!$G$19</definedName>
    <definedName name="WindTransCost">[11]Resources!$D$79</definedName>
    <definedName name="Working_Capital">[10]Assumptions!$B$23</definedName>
    <definedName name="wpkacst" localSheetId="2">#REF!</definedName>
    <definedName name="wpkacst">#REF!</definedName>
    <definedName name="wpkact" localSheetId="2">#REF!</definedName>
    <definedName name="wpkact">#REF!</definedName>
    <definedName name="wpkash" localSheetId="2">#REF!</definedName>
    <definedName name="wpkash">#REF!</definedName>
    <definedName name="wpkcum" localSheetId="2">#REF!</definedName>
    <definedName name="wpkcum">#REF!</definedName>
    <definedName name="wpkmo" localSheetId="2">#REF!</definedName>
    <definedName name="wpkmo">#REF!</definedName>
    <definedName name="wpkmw" localSheetId="2">#REF!</definedName>
    <definedName name="wpkmw">#REF!</definedName>
    <definedName name="wpkrev" localSheetId="2">#REF!</definedName>
    <definedName name="wpkrev">#REF!</definedName>
    <definedName name="wpksust" localSheetId="2">#REF!</definedName>
    <definedName name="wpksust">#REF!</definedName>
    <definedName name="wpkytd" localSheetId="2">#REF!</definedName>
    <definedName name="wpkytd">#REF!</definedName>
    <definedName name="wrn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2._.pagers." hidden="1">{"Cover",#N/A,FALSE,"Cover";"Summary",#N/A,FALSE,"Summarpage"}</definedName>
    <definedName name="wrn.20._.year._.indices." hidden="1">{#N/A,#N/A,FALSE,"20 yrindrefema";#N/A,#N/A,FALSE,"20yrindloema";#N/A,#N/A,FALSE,"20yrindhiema"}</definedName>
    <definedName name="wrn.3._.Scenarios." hidden="1">{"full model","100% Stock",FALSE,"PROFORMA";"full model","50/50",FALSE,"PROFORMA";"full model","100% Cash",FALSE,"PROFORMA"}</definedName>
    <definedName name="wrn.3cases." hidden="1">{#N/A,"Base",FALSE,"Dividend";#N/A,"Conservative",FALSE,"Dividend";#N/A,"Downside",FALSE,"Dividend"}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2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ccounts." hidden="1">{"turnover",#N/A,FALSE;"profits",#N/A,FALSE;"cash",#N/A,FALSE}</definedName>
    <definedName name="wrn.Accretion." hidden="1">{"Accretion",#N/A,FALSE,"Assum"}</definedName>
    <definedName name="wrn.adj95." hidden="1">{"adj95mult",#N/A,FALSE,"COMPCO";"adj95est",#N/A,FALSE,"COMPCO"}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{"Intermediate Calc.",#N/A,FALSE,"Merger Plan";"Merger Inputs",#N/A,FALSE,"Merger Plan";"PF Analysis",#N/A,FALSE,"Merger Plan"}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rint.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Reports." hidden="1">{"BS",#N/A,FALSE,"NGC";"PL",#N/A,FALSE,"NGC";"CF",#N/A,FALSE,"NGC"}</definedName>
    <definedName name="wrn.ALL._.STATEMENTS." hidden="1">{"BALANCE SHEET",#N/A,FALSE,"Balance Sheet";"INCOME STATEMENT",#N/A,FALSE,"Income Statement";"STMT OF CASH FLOWS",#N/A,FALSE,"Cash Flows Indirect";"PARTNERS CAPITAL STMT",#N/A,FALSE,"Partners Capital"}</definedName>
    <definedName name="wrn.All._.Total._.Costsl." hidden="1">{"Help Desk",#N/A,FALSE,"Total Costs";"Server Management",#N/A,FALSE,"Total Costs";"Application Management",#N/A,FALSE,"Total Costs"}</definedName>
    <definedName name="wrn.All._.Up." hidden="1">{"All Up",#N/A,FALSE,"Feedstock"}</definedName>
    <definedName name="wrn.All._.Worksheets.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.new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4" hidden="1">{#N/A,#N/A,FALSE,"ASSUMPTIONS";#N/A,#N/A,FALSE,"Valuation Summary";"page1",#N/A,FALSE,"PRESENTATION";"page2",#N/A,FALSE,"PRESENTATION";#N/A,#N/A,FALSE,"ORIGINAL_ROLLBACK"}</definedName>
    <definedName name="wrn.ALL5" hidden="1">{#N/A,#N/A,FALSE,"ASSUMPTIONS";#N/A,#N/A,FALSE,"Valuation Summary";"page1",#N/A,FALSE,"PRESENTATION";"page2",#N/A,FALSE,"PRESENTATION";#N/A,#N/A,FALSE,"ORIGINAL_ROLLBACK"}</definedName>
    <definedName name="wrn.ALL6" hidden="1">{#N/A,#N/A,FALSE,"ASSUMPTIONS";#N/A,#N/A,FALSE,"Valuation Summary";"page1",#N/A,FALSE,"PRESENTATION";"page2",#N/A,FALSE,"PRESENTATION";#N/A,#N/A,FALSE,"ORIGINAL_ROLLBACK"}</definedName>
    <definedName name="wrn.ALL8" hidden="1">{#N/A,#N/A,FALSE,"ASSUMPTIONS";#N/A,#N/A,FALSE,"Valuation Summary";"page1",#N/A,FALSE,"PRESENTATION";"page2",#N/A,FALSE,"PRESENTATION";#N/A,#N/A,FALSE,"ORIGINAL_ROLLBACK"}</definedName>
    <definedName name="wrn.AllDataPages." hidden="1">{#N/A,#N/A,FALSE,"Balance Sheet";#N/A,#N/A,FALSE,"Income Statement";#N/A,#N/A,FALSE,"Changes in Financial Position"}</definedName>
    <definedName name="wrn.allpages." hidden="1">{#N/A,#N/A,TRUE,"Historicals";#N/A,#N/A,TRUE,"Charts";#N/A,#N/A,TRUE,"Forecasts"}</definedName>
    <definedName name="wrn.ANADARKO." hidden="1">{"Table1",#N/A,FALSE,"ANADARKO";"Table2",#N/A,FALSE,"ANADARKO";"Table3",#N/A,FALSE,"ANADARKO";"Table3c",#N/A,FALSE,"ANADARKO";"Table3c2",#N/A,FALSE,"ANADARKO";"Table5",#N/A,FALSE,"ANADARKO"}</definedName>
    <definedName name="wrn.Application._.Management._.Total._.Costs." hidden="1">{"Application Management",#N/A,FALSE,"Total Costs"}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hidden="1">{"Assumptions",#N/A,FALSE,"Assum"}</definedName>
    <definedName name="wrn.Auto._.Comp." hidden="1">{#N/A,#N/A,FALSE,"Sheet1"}</definedName>
    <definedName name="wrn.away." hidden="1">{"away stand alones",#N/A,FALSE,"Target"}</definedName>
    <definedName name="wrn.Back._.Page." hidden="1">{"Back Page",#N/A,FALSE,"Front and Back"}</definedName>
    <definedName name="wrn.Backup._.print." hidden="1">{#N/A,#N/A,FALSE,"total";#N/A,#N/A,FALSE,"mine";#N/A,#N/A,FALSE,"admin";#N/A,#N/A,FALSE,"prep";#N/A,#N/A,FALSE,"cons";#N/A,#N/A,FALSE,"backup";#N/A,#N/A,FALSE,"salary";#N/A,#N/A,FALSE,"hourly";#N/A,#N/A,FALSE,"contracts"}</definedName>
    <definedName name="wrn.balance._.sheet." hidden="1">{"bs",#N/A,FALSE,"SCF"}</definedName>
    <definedName name="wrn.Basic._.Print._.Value._.MLP." hidden="1">{#N/A,#N/A,FALSE,"Valuation";#N/A,#N/A,FALSE,"MLP Impact"}</definedName>
    <definedName name="wrn.Basic._.Report." hidden="1">{#N/A,#N/A,FALSE,"Valuation";#N/A,#N/A,FALSE,"Inputs";#N/A,#N/A,FALSE,"Financial Statements";#N/A,#N/A,FALSE,"MLP Impact";#N/A,#N/A,FALSE,"Revenues"}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BidCo." hidden="1">{#N/A,#N/A,FALSE,"BidCo Assumptions";#N/A,#N/A,FALSE,"Credit Stats";#N/A,#N/A,FALSE,"Bidco Summary";#N/A,#N/A,FALSE,"BIDCO Consolidated"}</definedName>
    <definedName name="wrn.BidCo.2" hidden="1">{#N/A,#N/A,FALSE,"BidCo Assumptions";#N/A,#N/A,FALSE,"Credit Stats";#N/A,#N/A,FALSE,"Bidco Summary";#N/A,#N/A,FALSE,"BIDCO Consolidated"}</definedName>
    <definedName name="wrn.Book." hidden="1">{"EVA",#N/A,FALSE,"SMT2";#N/A,#N/A,FALSE,"Summary";#N/A,#N/A,FALSE,"Graphs";#N/A,#N/A,FALSE,"4 Panel"}</definedName>
    <definedName name="wrn.brian." hidden="1">{#N/A,#N/A,FALSE,"output";#N/A,#N/A,FALSE,"contrib";#N/A,#N/A,FALSE,"profile";#N/A,#N/A,FALSE,"comps"}</definedName>
    <definedName name="wrn.Budget." hidden="1">{"Budget",#N/A,FALSE,"Summary"}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V._.Matrix." hidden="1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CAG." hidden="1">{#N/A,#N/A,FALSE,"CAG"}</definedName>
    <definedName name="wrn.calc_all.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CO." hidden="1">{"Page1",#N/A,FALSE,"CompCo";"Page2",#N/A,FALSE,"CompCo"}</definedName>
    <definedName name="wrn.Compco._.Only." hidden="1">{"vi1",#N/A,FALSE,"6_30_96";"vi2",#N/A,FALSE,"6_30_96";"vi3",#N/A,FALSE,"6_30_96"}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MPLEX." hidden="1">{"CASHFLOW",#N/A,FALSE,"CF";"COSOL",#N/A,FALSE,"Consol";"CONTRACTS",#N/A,FALSE,"Contracts";"CCOPSTAT",#N/A,FALSE,"CoalCreek";"CCPROD",#N/A,FALSE,"CC PROD";"BTOPSTAT",#N/A,FALSE,"BlackThunder";"BTPROD",#N/A,FALSE,"BT PROD";"capital",#N/A,FALSE,"capital"}</definedName>
    <definedName name="wrn.COMPLEX_BALANCE_SHEET." hidden="1">{"BALANCESHEET",#N/A,FALSE,"BS"}</definedName>
    <definedName name="wrn.COMPLEX_SALES." hidden="1">{"Contracts",#N/A,FALSE,"Contracts";"cccont",#N/A,FALSE,"Contracts"}</definedName>
    <definedName name="wrn.COMPLEX_TAX." hidden="1">{"CASHFLOW",#N/A,FALSE,"CF";"TAX",#N/A,FALSE,"CF"}</definedName>
    <definedName name="wrn.comps." hidden="1">{"comps",#N/A,FALSE,"comps";"notes",#N/A,FALSE,"comps"}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ribution." hidden="1">{#N/A,#N/A,FALSE,"Contribution Analysis"}</definedName>
    <definedName name="wrn.cooper." hidden="1">{#N/A,#N/A,TRUE,"Pro Forma";#N/A,#N/A,TRUE,"PF_Bal";#N/A,#N/A,TRUE,"PF_INC";#N/A,#N/A,TRUE,"CBE";#N/A,#N/A,TRUE,"SWK"}</definedName>
    <definedName name="wrn.cotop." hidden="1">{"ReportTop",#N/A,FALSE,"report top"}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hidden="1">{#N/A,#N/A,FALSE,"CPB"}</definedName>
    <definedName name="wrn.Credit._.Summary." hidden="1">{#N/A,#N/A,FALSE,"Credit Summary"}</definedName>
    <definedName name="wrn.csc." hidden="1">{"orixcsc",#N/A,FALSE,"ORIX CSC";"orixcsc2",#N/A,FALSE,"ORIX CSC"}</definedName>
    <definedName name="wrn.csc2." hidden="1">{#N/A,#N/A,FALSE,"ORIX CSC"}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AILY._.SALES." hidden="1">{"New York",#N/A,FALSE,"NY";"London Et Al",#N/A,FALSE,"NY";"Cash Balance",#N/A,FALSE,"NY"}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.Valuation." hidden="1">{"value box",#N/A,TRUE,"DPL Inc. Fin Statements";"unlevered free cash flows",#N/A,TRUE,"DPL Inc. Fin Statements"}</definedName>
    <definedName name="wrn.DCF._.Valuation.2" hidden="1">{"value box",#N/A,TRUE,"DPL Inc. Fin Statements";"unlevered free cash flows",#N/A,TRUE,"DPL Inc. Fin Statements"}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bt." hidden="1">{"debt summary",#N/A,FALSE,"Debt";"loan details",#N/A,FALSE,"Debt"}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hidden="1">{"P and L Detail Page 1",#N/A,FALSE,"Data";"P and L Detail Page 2",#N/A,FALSE,"Data"}</definedName>
    <definedName name="wrn.DetailThru2007." hidden="1">{"SummThru2007",#N/A,TRUE,"NetIncome";"DetailThru2007",#N/A,TRUE,"Cashflow";"DetailThru2007",#N/A,TRUE,"Reserves";"PPAThru2007",#N/A,TRUE,"Assumptions";"DowAndOtherThru2007",#N/A,TRUE,"Assumptions";"FuelThru2007",#N/A,TRUE,"Assumptions";"DetailThru2007",#N/A,TRUE,"NetIncome";"DetailThru2007",#N/A,TRUE,"PPARevenue";"RevenueThru2007",#N/A,TRUE,"DowRevenue";"RatesThru2007",#N/A,TRUE,"DowRevenue";"DetailThru2007",#N/A,TRUE,"HeatRate";"DetailThru2007",#N/A,TRUE,"PlantO&amp;M";"DetailThru2007",#N/A,TRUE,"WACOG";"DetailThru2007",#N/A,TRUE,"Transportation";"DetailThru2007",#N/A,TRUE,"GasOptimizer";"Detailthru2007",#N/A,TRUE,"SpareParts";"DetailThru2007",#N/A,TRUE,"Depreciation"}</definedName>
    <definedName name="wrn.DetailThru2015." hidden="1">{"PPAThru2015",#N/A,TRUE,"Assumptions";"DowAndOtherThru2015",#N/A,TRUE,"Assumptions";"FuelThru2015",#N/A,TRUE,"Assumptions";"Detailthru2015",#N/A,TRUE,"Cashflow";"DetailThru2015",#N/A,TRUE,"Reserves";"DetailThru2015",#N/A,TRUE,"NetIncome";"PartnerEconThru2015",#N/A,TRUE,"NetIncome";"DetailThru2015",#N/A,TRUE,"PPARevenue";"RevenueThru2015",#N/A,TRUE,"DowRevenue";"RatesThru2015",#N/A,TRUE,"DowRevenue";"DetailThru2015",#N/A,TRUE,"HeatRate";"DetailThru2015",#N/A,TRUE,"PlantO&amp;M";"DetailThru2015",#N/A,TRUE,"Taxes";"DetailThru2015",#N/A,TRUE,"WACOG";"DetailThru2015",#N/A,TRUE,"GasOptimizer";"DetailThru2015",#N/A,TRUE,"SpareParts";"DetailThru2015",#N/A,TRUE,"Depreciation";"DetailThru2015",#N/A,TRUE,"Transportation"}</definedName>
    <definedName name="wrn.DevRptMatz." hidden="1">{"DevSumm-Matz",#N/A,FALSE,"DevSumm-Matz";"DevSumm-Matz,2",#N/A,FALSE,"DevSumm-Matz";"DevSumm-Matz,3",#N/A,FALSE,"DevSumm-Matz"}</definedName>
    <definedName name="wrn.dil_anal." hidden="1">{"hiden",#N/A,FALSE,"14";"hidden",#N/A,FALSE,"16";"hidden",#N/A,FALSE,"18";"hidden",#N/A,FALSE,"20"}</definedName>
    <definedName name="wrn.document." hidden="1">{"consolidated",#N/A,FALSE,"Sheet1";"cms",#N/A,FALSE,"Sheet1";"fse",#N/A,FALSE,"Sheet1"}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DOLLARS." hidden="1">{#N/A,#N/A,FALSE,"CALL BOX";#N/A,#N/A,FALSE,"ISB";#N/A,#N/A,FALSE,"MOBILITY &amp; WITS";#N/A,#N/A,FALSE,"CONSOL WITH OVERLAYS";#N/A,#N/A,FALSE,"overlays";#N/A,#N/A,FALSE,"CONSOL"}</definedName>
    <definedName name="wrn.Earnings._.Model." hidden="1">{"income statement",#N/A,TRUE,"Model";"rig build up",#N/A,TRUE,"Model";"rig status and expenses",#N/A,TRUE,"Model"}</definedName>
    <definedName name="wrn.Economic._.Value._.Added._.Analysis." hidden="1">{"EVA",#N/A,FALSE,"EVA";"WACC",#N/A,FALSE,"WACC"}</definedName>
    <definedName name="wrn.ECR." localSheetId="2" hidden="1">{#N/A,#N/A,FALSE,"schA"}</definedName>
    <definedName name="wrn.ECR." hidden="1">{#N/A,#N/A,FALSE,"schA"}</definedName>
    <definedName name="wrn.Electric._.Unbundled._.Worksheets." hidden="1">{#N/A,#N/A,FALSE,"CGE Rate RS";#N/A,#N/A,FALSE,"CGE Rate ORH ";#N/A,#N/A,FALSE,"CGE Rate TD";#N/A,#N/A,FALSE,"CGE Rate DS";#N/A,#N/A,FALSE,"CGE Rate GSFL";#N/A,#N/A,FALSE,"CGE Rate EH";#N/A,#N/A,FALSE,"CGE Rate DM";#N/A,#N/A,FALSE,"CGE Rate DP";#N/A,#N/A,FALSE,"CGE Rate TS"}</definedName>
    <definedName name="wrn.equity._.comps." hidden="1">{"equity comps",#N/A,FALSE,"CS Comps";"equity comps",#N/A,FALSE,"PS Comps";"equity comps",#N/A,FALSE,"GIC_Comps";"equity comps",#N/A,FALSE,"GIC2_Comps"}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CB." hidden="1">{"FCB_ALL",#N/A,FALSE,"FCB"}</definedName>
    <definedName name="wrn.fcb._dcf" hidden="1">{"FCB_ALL",#N/A,FALSE,"FCB"}</definedName>
    <definedName name="wrn.fcb2" hidden="1">{"FCB_ALL",#N/A,FALSE,"FCB"}</definedName>
    <definedName name="wrn.fcb2_dcf" hidden="1">{"FCB_ALL",#N/A,FALSE,"FCB"}</definedName>
    <definedName name="wrn.Fcst._.by._.Mon." hidden="1">{"Fcst by Mon Full",#N/A,FALSE,"Tot PalmPalm";"Fcst by Mon Full",#N/A,FALSE,"Tot Device";"Fcst by Mon Full",#N/A,FALSE,"Platform";"Fcst by Mon Full",#N/A,FALSE,"Palm.Net";"Fcst by Mon Full",#N/A,FALSE,"Elim"}</definedName>
    <definedName name="wrn.Fcst._.by._.Qtr." hidden="1">{"Fcst by Qtr Full",#N/A,FALSE,"Tot PalmPalm";"Fcst by Qtr Full",#N/A,FALSE,"Tot Device";"Fcst by Qtr Full",#N/A,FALSE,"Platform";"Fcst by Qtr Full",#N/A,FALSE,"Palm.Net";"Fcst by Qtr Full",#N/A,FALSE,"Elim"}</definedName>
    <definedName name="wrn.Feedstock." hidden="1">{"Feedstock",#N/A,FALSE,"Feedstock"}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ncial._.Output." hidden="1">{"P and L",#N/A,FALSE,"Financial Output";"Cashflow",#N/A,FALSE,"Financial Output";"Balance Sheet",#N/A,FALSE,"Financial Output"}</definedName>
    <definedName name="wrn.Financials." hidden="1">{#N/A,#N/A,TRUE,"Income Statement";#N/A,#N/A,TRUE,"Balance Sheet";#N/A,#N/A,TRUE,"Cash Flow"}</definedName>
    <definedName name="wrn.Financials.2" hidden="1">{#N/A,#N/A,TRUE,"Income Statement";#N/A,#N/A,TRUE,"Balance Sheet";#N/A,#N/A,TRUE,"Cash Flow"}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ve._.Year._.Record." hidden="1">{"Five Year Record",#N/A,FALSE,"Front and Back"}</definedName>
    <definedName name="wrn.FREELANCER." hidden="1">{#N/A,#N/A,FALSE,"712";#N/A,#N/A,FALSE,"_718";#N/A,#N/A,FALSE,"724";#N/A,#N/A,FALSE,"_751";#N/A,#N/A,FALSE,"_752";#N/A,#N/A,FALSE,"753";#N/A,#N/A,FALSE,"754";#N/A,#N/A,FALSE,"758";#N/A,#N/A,FALSE,"_761";#N/A,#N/A,FALSE,"_769"}</definedName>
    <definedName name="wrn.Friendly." hidden="1">{#N/A,#N/A,TRUE,"Julio";#N/A,#N/A,TRUE,"Agosto";#N/A,#N/A,TRUE,"BHCo";#N/A,#N/A,TRUE,"Abril";#N/A,#N/A,TRUE,"Pro Forma"}</definedName>
    <definedName name="wrn.Front._.Page." hidden="1">{"Front Page",#N/A,FALSE,"Front and Back"}</definedName>
    <definedName name="wrn.full." hidden="1">{"vi1",#N/A,FALSE,"Pagcc";"vi2",#N/A,FALSE,"Pagcc";"vi3",#N/A,FALSE,"Pagcc";"vi4",#N/A,FALSE,"Pagcc";"vi5",#N/A,FALSE,"Pagcc";#N/A,#N/A,FALSE,"Contribution"}</definedName>
    <definedName name="wrn.Full._.Budget." hidden="1">{#N/A,#N/A,FALSE,"IS-Month";#N/A,#N/A,FALSE,"IS-Qtr";#N/A,#N/A,FALSE,"Bal";#N/A,#N/A,FALSE,"Flow";#N/A,#N/A,FALSE,"Volumes";#N/A,#N/A,FALSE,"LOE";#N/A,#N/A,FALSE,"Revenues";#N/A,#N/A,FALSE,"OpMar";#N/A,#N/A,FALSE,"DD&amp;A";#N/A,#N/A,FALSE,"Oil $";#N/A,#N/A,FALSE,"Gas $";#N/A,#N/A,FALSE,"Swaps";#N/A,#N/A,FALSE,"CAPEX";#N/A,#N/A,FALSE,"G&amp;A";#N/A,#N/A,FALSE,"Debt";#N/A,#N/A,FALSE,"Interest"}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ull._.report.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Fincls.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wrn.Fundamental." hidden="1">{#N/A,#N/A,TRUE,"CoverPage";#N/A,#N/A,TRUE,"Gas";#N/A,#N/A,TRUE,"Power";#N/A,#N/A,TRUE,"Historical DJ Mthly Prices"}</definedName>
    <definedName name="wrn.FY96sbp99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.new" hidden="1">{#N/A,#N/A,FALSE,"FY97";#N/A,#N/A,FALSE,"FY98";#N/A,#N/A,FALSE,"FY99";#N/A,#N/A,FALSE,"FY00";#N/A,#N/A,FALSE,"FY01"}</definedName>
    <definedName name="wrn.FY97SBP01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ographic._.Trends." hidden="1">{"Geographic P1",#N/A,FALSE,"Division &amp; Geog"}</definedName>
    <definedName name="wrn.GIS." hidden="1">{#N/A,#N/A,FALSE,"GIS"}</definedName>
    <definedName name="wrn.HEADCOUNT." hidden="1">{#N/A,#N/A,FALSE,"hct call box";#N/A,#N/A,FALSE,"hct isb";#N/A,#N/A,FALSE,"hct mm&amp;wits";#N/A,#N/A,FALSE,"HCT OVERLAY ";#N/A,#N/A,FALSE,"HCT CONSOL W_OVELAY";#N/A,#N/A,FALSE,"HCT TOTAL"}</definedName>
    <definedName name="wrn.Help._.Desk._.Total._.Costs." hidden="1">{"Help Desk",#N/A,FALSE,"Total Costs"}</definedName>
    <definedName name="wrn.HNZ." hidden="1">{#N/A,#N/A,FALSE,"HNZ"}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centive._.Overhead." hidden="1">{#N/A,#N/A,FALSE,"Coversheet";#N/A,#N/A,FALSE,"QA"}</definedName>
    <definedName name="wrn.income._.statement." hidden="1">{"income statement",#N/A,FALSE,"ATLAS-A"}</definedName>
    <definedName name="wrn.INDEPS." hidden="1">{"page1",#N/A,FALSE,"TIND_CC1";"page2",#N/A,FALSE,"TIND_CC1";"page3",#N/A,FALSE,"TIND_CC1";"page4",#N/A,FALSE,"TIND_CC1";"page5",#N/A,FALSE,"TIND_CC1"}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puts." hidden="1">{"ABF inputs",#N/A,FALSE,"ABF";"ICI inputs",#N/A,FALSE,"ICI"}</definedName>
    <definedName name="wrn.Intermediate._.Calc.." hidden="1">{"Intermediate Calc.",#N/A,FALSE,"Merger Plan"}</definedName>
    <definedName name="wrn.is." hidden="1">{#N/A,#N/A,FALSE,"EPDCCon"}</definedName>
    <definedName name="wrn.jcbsum." hidden="1">{#N/A,#N/A,FALSE,"Finstmts";#N/A,#N/A,FALSE,"Lost Revenue";#N/A,#N/A,FALSE,"Ratios"}</definedName>
    <definedName name="wrn.K." hidden="1">{#N/A,#N/A,FALSE,"K"}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ons.." hidden="1">{"Kons.",#N/A,FALSE,"Kons"}</definedName>
    <definedName name="wrn.limit_reports." hidden="1">{#N/A,#N/A,FALSE,"Schedule F";#N/A,#N/A,FALSE,"Schedule G"}</definedName>
    <definedName name="wrn.main." hidden="1">{#N/A,#N/A,FALSE,"Finstmts";#N/A,#N/A,FALSE,"O&amp;M and Cap";#N/A,#N/A,FALSE,"Fuel";#N/A,#N/A,FALSE,"Gen Dat";#N/A,#N/A,FALSE,"Lost Revenue";#N/A,#N/A,FALSE,"Ratios"}</definedName>
    <definedName name="wrn.MAINTENANCE._.PLAN._.97." hidden="1">{"PAGE1_97",#N/A,TRUE,"1997";"PAGE2_97",#N/A,TRUE,"1997";"PAGE3_97",#N/A,TRUE,"1997";"PAGE4_97",#N/A,TRUE,"1997"}</definedName>
    <definedName name="wrn.MARGIN_WO_QTR." hidden="1">{#N/A,#N/A,FALSE,"Month ";#N/A,#N/A,FALSE,"YTD";#N/A,#N/A,FALSE,"12 mo ended"}</definedName>
    <definedName name="wrn.Mason._.Deliverables." hidden="1">{#N/A,#N/A,FALSE,"Data &amp; Key Results";#N/A,#N/A,FALSE,"Summary Template";#N/A,#N/A,FALSE,"Budget";#N/A,#N/A,FALSE,"Present Value Comparison";#N/A,#N/A,FALSE,"Cashflow";#N/A,#N/A,FALSE,"Income";#N/A,#N/A,FALSE,"Inputs"}</definedName>
    <definedName name="wrn.Master." hidden="1">{#N/A,#N/A,TRUE,"ProFormaProfit";#N/A,#N/A,TRUE,"ProFormaCash";#N/A,#N/A,TRUE,"Depreciation";#N/A,#N/A,TRUE,"Assets";#N/A,#N/A,TRUE,"Revenue";#N/A,#N/A,TRUE,"EstimatedPurchase"}</definedName>
    <definedName name="wrn.MCCRK." hidden="1">{#N/A,#N/A,FALSE,"MCCRK"}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.Inputs." hidden="1">{"Merger Inputs",#N/A,FALSE,"Merger Plan"}</definedName>
    <definedName name="wrn.merger._.plan._.output." hidden="1">{"merger plan output",#N/A,FALSE,"MBIA buys FGIC"}</definedName>
    <definedName name="wrn.MOBIL." hidden="1">{"quarter",#N/A,FALSE,"MOB"}</definedName>
    <definedName name="wrn.model._.all._.pages." hidden="1">{#N/A,#N/A,FALSE,"Major Assumptions";#N/A,#N/A,FALSE,"Input";#N/A,#N/A,FALSE,"PPA comparison";#N/A,#N/A,FALSE,"steam-fuel comparison";#N/A,#N/A,FALSE,"kaiser assumptions";#N/A,#N/A,FALSE,"1999 forecast";#N/A,#N/A,FALSE,"Output";#N/A,#N/A,FALSE,"Rev sch based on inputs";#N/A,#N/A,FALSE,"debt";#N/A,#N/A,FALSE,"B. tip fuel";#N/A,#N/A,FALSE,"Coverage Ratio";#N/A,#N/A,FALSE,"99 cashflow"}</definedName>
    <definedName name="wrn.Month._.End._.Print._.Out.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wrn.Monthly._.2002._.Income._.Statement." hidden="1">{#N/A,#N/A,FALSE,"INCOME STATEMENT"}</definedName>
    <definedName name="wrn.Monthly._.no._.Notes." hidden="1">{"Without Notes",#N/A,FALSE,"23 Mo Forecast"}</definedName>
    <definedName name="wrn.Monthly._.with._.Notes." hidden="1">{"With Notes",#N/A,FALSE,"23 Mo Forecast"}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A." hidden="1">{#N/A,#N/A,FALSE,"NA"}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PV._.Matrix." hidden="1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  <definedName name="wrn.Olk._.by._.Qtr." hidden="1">{"Olk by Qtr Full",#N/A,FALSE,"Tot PalmPalm";"Olk by Qtr Full",#N/A,FALSE,"Tot Device";"Olk by Qtr Full",#N/A,FALSE,"Platform";"Olk by Qtr Full",#N/A,FALSE,"Palm.Net";"Olk by Qtr Full",#N/A,FALSE,"Elim"}</definedName>
    <definedName name="wrn.ops._.costs." hidden="1">{"page1",#N/A,FALSE,"APCI Operations Detail  ";"page2",#N/A,FALSE,"APCI Operations Detail  ";"page3",#N/A,FALSE,"APCI Operations Detail  ";"page4",#N/A,FALSE,"APCI Operations Detail  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aging._.Compco." hidden="1">{"financials",#N/A,TRUE,"6_30_96";"footnotes",#N/A,TRUE,"6_30_96";"valuation",#N/A,TRUE,"6_30_96"}</definedName>
    <definedName name="wrn.PartialFncls." hidden="1">{#N/A,#N/A,FALSE,"Income Statement";#N/A,#N/A,FALSE,"Balance Sheet";#N/A,#N/A,FALSE,"Cash Flows";#N/A,#N/A,FALSE,"Ratios"}</definedName>
    <definedName name="wrn.PARTNERS._.CAPITAL._.STMT." hidden="1">{"PARTNERS CAPITAL STMT",#N/A,FALSE,"Partners Capital"}</definedName>
    <definedName name="wrn.perimeter._.comp." hidden="1">{#N/A,#N/A,TRUE,"comp";#N/A,#N/A,TRUE,"notes"}</definedName>
    <definedName name="wrn.PF._.Analysis." hidden="1">{"PF Analysis",#N/A,FALSE,"Merger Plan"}</definedName>
    <definedName name="wrn.Pianocomp." hidden="1">{"page_1",#N/A,TRUE,"Sheet1";"page_2",#N/A,TRUE,"Sheet1";"page_notes",#N/A,TRUE,"Sheet1"}</definedName>
    <definedName name="wrn.PL._.and._.99._.forecast." hidden="1">{#N/A,#N/A,FALSE,"1999 forecast";#N/A,#N/A,FALSE,"Output"}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ES_OUT." hidden="1">{"page1",#N/A,FALSE,"PRESENTATION";"page2",#N/A,FALSE,"PRESENTATION";#N/A,#N/A,FALSE,"Valuation Summary"}</definedName>
    <definedName name="wrn.PRES_OUT2" hidden="1">{"page1",#N/A,FALSE,"PRESENTATION";"page2",#N/A,FALSE,"PRESENTATION";#N/A,#N/A,FALSE,"Valuation Summary"}</definedName>
    <definedName name="wrn.Pres_OUT3" hidden="1">{"page1",#N/A,FALSE,"PRESENTATION";"page2",#N/A,FALSE,"PRESENTATION";#N/A,#N/A,FALSE,"Valuation Summary"}</definedName>
    <definedName name="wrn.PRES_OUT4" hidden="1">{"page1",#N/A,FALSE,"PRESENTATION";"page2",#N/A,FALSE,"PRESENTATION";#N/A,#N/A,FALSE,"Valuation Summary"}</definedName>
    <definedName name="wrn.PRES_OUT5" hidden="1">{"page1",#N/A,FALSE,"PRESENTATION";"page2",#N/A,FALSE,"PRESENTATION";#N/A,#N/A,FALSE,"Valuation Summary"}</definedName>
    <definedName name="wrn.PRES_OUT6" hidden="1">{"page1",#N/A,FALSE,"PRESENTATION";"page2",#N/A,FALSE,"PRESENTATION";#N/A,#N/A,FALSE,"Valuation Summary"}</definedName>
    <definedName name="wrn.PRES_OUT8" hidden="1">{"page1",#N/A,FALSE,"PRESENTATION";"page2",#N/A,FALSE,"PRESENTATION";#N/A,#N/A,FALSE,"Valuation Summary"}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{"page1",#N/A,FALSE,"Sheet1";"page2",#N/A,FALSE,"Sheet1"}</definedName>
    <definedName name="wrn.Print._.All.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wrn.print._.graphs." hidden="1">{"cap_structure",#N/A,FALSE,"Graph-Mkt Cap";"price",#N/A,FALSE,"Graph-Price";"ebit",#N/A,FALSE,"Graph-EBITDA";"ebitda",#N/A,FALSE,"Graph-EBITDA"}</definedName>
    <definedName name="wrn.Print._.Macro._.2." hidden="1">{#N/A,#N/A,FALSE,"Summ";"Sens2",#N/A,FALSE,"PF";"PF Page1",#N/A,FALSE,"PF";"PF Page2",#N/A,FALSE,"PF";"PF Page3",#N/A,FALSE,"PF";"Sens1",#N/A,FALSE,"PF"}</definedName>
    <definedName name="wrn.Print._.PNL._.Download." hidden="1">{"PNLProjDL",#N/A,FALSE,"PROJCO";"PNLParDL",#N/A,FALSE,"Parent"}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._.the._.lot." hidden="1">{"First Page",#N/A,FALSE,"Surfactants LBO";"Second Page",#N/A,FALSE,"Surfactants LBO"}</definedName>
    <definedName name="wrn.print.1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SC." hidden="1">{"CSC_1",#N/A,FALSE,"CSC Outputs";"CSC_2",#N/A,FALSE,"CSC Outputs"}</definedName>
    <definedName name="wrn.Print_Earnings_template." hidden="1">{"by_month",#N/A,TRUE,"template";"destec_month",#N/A,TRUE,"template";"by_quarter",#N/A,TRUE,"template";"destec_quarter",#N/A,TRUE,"template";"by_year",#N/A,TRUE,"template";"destec_annual",#N/A,TRUE,"template"}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Var_page." hidden="1">{"var_page",#N/A,FALSE,"template"}</definedName>
    <definedName name="wrn.print_variance." hidden="1">{"var_report",#N/A,FALSE,"template"}</definedName>
    <definedName name="wrn.Print_Variance_Page." hidden="1">{"variance_page",#N/A,FALSE,"template"}</definedName>
    <definedName name="wrn.print1.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2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2." hidden="1">{"Intermediate_Calc",#N/A,FALSE,"Branches";"Loan_Deposit_Assum",#N/A,FALSE,"Branches";"Projected_Fin",#N/A,FALSE,"Branches";"Returns",#N/A,FALSE,"Branches";"Sensitivity_Analysis",#N/A,FALSE,"Branches"}</definedName>
    <definedName name="wrn.PrintAll." hidden="1">{"PA1",#N/A,TRUE,"BORDMW";"pa2",#N/A,TRUE,"BORDMW";"PA3",#N/A,TRUE,"BORDMW";"PA4",#N/A,TRUE,"BORDMW"}</definedName>
    <definedName name="wrn.PrintAll.2" hidden="1">{"PA1",#N/A,TRUE,"BORDMW";"pa2",#N/A,TRUE,"BORDMW";"PA3",#N/A,TRUE,"BORDMW";"PA4",#N/A,TRUE,"BORDMW"}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REP." hidden="1">{"PRINTREP",#N/A,FALSE,"Sheet1"}</definedName>
    <definedName name="wrn.Prints" hidden="1">{#N/A,#N/A,FALSE,"Traditional COS - 5050";#N/A,#N/A,FALSE,"Traditional Fin. - 5050";#N/A,#N/A,FALSE,"Levelized COS - 5050";#N/A,#N/A,FALSE,"Levelized Fin. - 5050"}</definedName>
    <definedName name="wrn.PrintSheets." hidden="1">{#N/A,#N/A,FALSE,"Traditional COS - 5050";#N/A,#N/A,FALSE,"Traditional Fin. - 5050";#N/A,#N/A,FALSE,"Levelized COS - 5050";#N/A,#N/A,FALSE,"Levelized Fin. - 5050"}</definedName>
    <definedName name="wrn.Project._.Summary." hidden="1">{"Summary",#N/A,FALSE,"MICMULT";"Income Statement",#N/A,FALSE,"MICMULT";"Cash Flows",#N/A,FALSE,"MICMULT"}</definedName>
    <definedName name="wrn.Pulp." hidden="1">{"Pulp Production",#N/A,FALSE,"Pulp";"Pulp Earnings",#N/A,FALSE,"Pulp"}</definedName>
    <definedName name="wrn.Rate._.Tables." hidden="1">{"RS Table",#N/A,FALSE,"Electric Unbundled";"ORH Table",#N/A,FALSE,"Electric Unbundled";"TD Table",#N/A,FALSE,"Electric Unbundled";"GSFL Table",#N/A,FALSE,"Electric Unbundled";"EH Table",#N/A,FALSE,"Electric Unbundled";"DS Table",#N/A,FALSE,"Electric Unbundled";"DP Table",#N/A,FALSE,"Electric Unbundled";"DM Table",#N/A,FALSE,"Electric Unbundled";"TS Table",#N/A,FALSE,"Electric Unbundled"}</definedName>
    <definedName name="wrn.Reader." hidden="1">{"Reader",#N/A,FALSE,"Summary";"Reader",#N/A,FALSE,"Buildup";"Reader",#N/A,FALSE,"Financials";"Reader",#N/A,FALSE,"Debt &amp; Other"}</definedName>
    <definedName name="wrn.red_take." hidden="1">{"red_take_pg1",#N/A,FALSE,"reduced_take";"red_take_pg2",#N/A,FALSE,"reduced_take";"red_take_pg3",#N/A,FALSE,"reduced_take";"red_take_pg4",#N/A,FALSE,"reduced_take";"red_take_pg5",#N/A,FALSE,"reduced_take";"red_take_pg6",#N/A,FALSE,"reduced_take"}</definedName>
    <definedName name="wrn.Report1." hidden="1">{#N/A,#N/A,FALSE,"IS";#N/A,#N/A,FALSE,"BS";#N/A,#N/A,FALSE,"CF";#N/A,#N/A,FALSE,"CE";#N/A,#N/A,FALSE,"Depr";#N/A,#N/A,FALSE,"APAL"}</definedName>
    <definedName name="wrn.sales." hidden="1">{"sales",#N/A,FALSE,"Sales";"sales existing",#N/A,FALSE,"Sales";"sales rd1",#N/A,FALSE,"Sales";"sales rd2",#N/A,FALSE,"Sales"}</definedName>
    <definedName name="wrn.sales.2" hidden="1">{"sales",#N/A,FALSE,"Sales";"sales existing",#N/A,FALSE,"Sales";"sales rd1",#N/A,FALSE,"Sales";"sales rd2",#N/A,FALSE,"Sales"}</definedName>
    <definedName name="wrn.Scenarios." hidden="1">{#N/A,"ICF Downside",FALSE,"Inputs";#N/A,"High Inflation",FALSE,"Inputs"}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erver._.Management._.Total._.Costs." hidden="1">{"Server Management",#N/A,FALSE,"Total Costs"}</definedName>
    <definedName name="wrn.SHORT." hidden="1">{"CREDIT STATISTICS",#N/A,FALSE,"STATS";"CF_AND_IS",#N/A,FALSE,"PLAN";"BALSHEET",#N/A,FALSE,"BALANCE SHEET"}</definedName>
    <definedName name="wrn.Small._.Tools._.Overhead." hidden="1">{#N/A,#N/A,FALSE,"2002 Small Tool OH";#N/A,#N/A,FALSE,"QA"}</definedName>
    <definedName name="wrn.stand_alone." hidden="1">{#N/A,#N/A,FALSE,"CBE";#N/A,#N/A,FALSE,"SWK"}</definedName>
    <definedName name="wrn.STAND_ALONE_BOTH." hidden="1">{"FCB_ALL",#N/A,FALSE,"FCB";"GREY_ALL",#N/A,FALSE,"GREY"}</definedName>
    <definedName name="wrn.Stand_alone_both._dcf" hidden="1">{"FCB_ALL",#N/A,FALSE,"FCB";"GREY_ALL",#N/A,FALSE,"GREY"}</definedName>
    <definedName name="wrn.STMT._.OF._.CASH._.FLOWS." hidden="1">{"STMT OF CASH FLOWS",#N/A,FALSE,"Cash Flows Indirect"}</definedName>
    <definedName name="wrn.summ4." hidden="1">{#N/A,#N/A,FALSE,"summ";#N/A,#N/A,FALSE,"q1";#N/A,#N/A,FALSE,"summ_alt";#N/A,#N/A,FALSE,"stock_nozero";#N/A,#N/A,FALSE,"1995"}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hidden="1">{#N/A,#N/A,FALSE,"Summary3";#N/A,#N/A,FALSE,"Summary1";#N/A,#N/A,FALSE,"Summary2";#N/A,#N/A,FALSE,"Sensitivities1";#N/A,#N/A,FALSE,"Sensitivities2"}</definedName>
    <definedName name="wrn.TB._.ALL._.ACCTS." hidden="1">{"BALANCE SHEET ACCTS",#N/A,TRUE,"Working Trial Balance";"INCOME STMT ACCTS",#N/A,TRUE,"Working Trial Balance"}</definedName>
    <definedName name="wrn.TB._.BALANCE._.SHEET." hidden="1">{"BALANCE SHEET ACCTS",#N/A,FALSE,"Working Trial Balance"}</definedName>
    <definedName name="wrn.TB._.EXPLANATIONS." hidden="1">{"EXPLANATIONS",#N/A,FALSE,"Working Trial Balance"}</definedName>
    <definedName name="wrn.TB._.INCOME._.STMT." hidden="1">{"INCOME STMT ACCTS",#N/A,FALSE,"Working Trial Balance"}</definedName>
    <definedName name="wrn.Teacher." hidden="1">{"Teacher",#N/A,FALSE,"Summary";"Teacher",#N/A,FALSE,"Assumptions";"Teacher",#N/A,FALSE,"Buildup";"Teacher",#N/A,FALSE,"Financials";"Teacher",#N/A,FALSE,"Debt &amp; Other"}</definedName>
    <definedName name="wrn.test." hidden="1">{"test2",#N/A,TRUE,"Prices"}</definedName>
    <definedName name="wrn.test1." hidden="1">{"Income Statement",#N/A,FALSE,"CFMODEL";"Balance Sheet",#N/A,FALSE,"CFMODEL"}</definedName>
    <definedName name="wrn.test2." hidden="1">{"SourcesUses",#N/A,TRUE,"CFMODEL";"TransOverview",#N/A,TRUE,"CFMODEL"}</definedName>
    <definedName name="wrn.test3." hidden="1">{"SourcesUses",#N/A,TRUE,#N/A;"TransOverview",#N/A,TRUE,"CFMODEL"}</definedName>
    <definedName name="wrn.test4." hidden="1">{"SourcesUses",#N/A,TRUE,"FundsFlow";"TransOverview",#N/A,TRUE,"FundsFlow"}</definedName>
    <definedName name="wrn.test5" hidden="1">{"SourcesUses",#N/A,TRUE,"FundsFlow";"TransOverview",#N/A,TRUE,"FundsFlow"}</definedName>
    <definedName name="wrn.TheWholeEnchilada." hidden="1">{"CSheet",#N/A,FALSE,"C";"SmCap",#N/A,FALSE,"VAL1";"GulfCoast",#N/A,FALSE,"VAL1";"nav",#N/A,FALSE,"NAV";"Summary",#N/A,FALSE,"NAV"}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._.current._.scenario." hidden="1">{"assumptions",#N/A,TRUE,"assumptions";"PandL",#N/A,TRUE,"Merged entity";"sens",#N/A,TRUE,"assumptions";"pres1",#N/A,TRUE,"for presentation"}</definedName>
    <definedName name="wrn.TotalBud." hidden="1">{"SumBud",#N/A,FALSE,"Summary";"IEMBud",#N/A,FALSE,"IE&amp;M";"GenBud",#N/A,FALSE,"Gen";"ETBud",#N/A,FALSE,"ET";"IPBud",#N/A,FALSE,"Interstate Pipeline";"NEGBud",#N/A,FALSE,"NEG";"MerchBud",#N/A,FALSE,"Merch";#N/A,#N/A,FALSE,"LT Cont (2)";#N/A,#N/A,FALSE,"Mgmt"}</definedName>
    <definedName name="wrn.totalcomp." hidden="1">{"comp1",#N/A,FALSE,"COMPS";"footnotes",#N/A,FALSE,"COMPS"}</definedName>
    <definedName name="wrn.Trading._.Summary." hidden="1">{#N/A,#N/A,FALSE,"Trading Summary"}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cc." hidden="1">{"Area1",#N/A,FALSE,"OREWACC";"Area2",#N/A,FALSE,"OREWACC"}</definedName>
    <definedName name="wrn.Wacc.2" hidden="1">{"Area1",#N/A,FALSE,"OREWACC";"Area2",#N/A,FALSE,"OREWACC"}</definedName>
    <definedName name="wrn.Western._.District._.1997._.Capital._.Budget." hidden="1">{#N/A,#N/A,FALSE,"EXP97"}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poall." hidden="1">{"wpocash",#N/A,FALSE,"WPOALLT";"wpoinc",#N/A,FALSE,"WPOALLT";"wpobroad",#N/A,FALSE,"WPOALLT";"wpocable",#N/A,FALSE,"WPOALLT";"wpoexcl",#N/A,FALSE,"WPOALLT";"wponwsweek",#N/A,FALSE,"WPOALLT";"wpopost",#N/A,FALSE,"WPOALLT"}</definedName>
    <definedName name="wrn.WWY." hidden="1">{#N/A,#N/A,FALSE,"WWY"}</definedName>
    <definedName name="WRN2.Document" hidden="1">{"consolidated",#N/A,FALSE,"Sheet1";"cms",#N/A,FALSE,"Sheet1";"fse",#N/A,FALSE,"Sheet1"}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y97" hidden="1">{#N/A,#N/A,FALSE,"FY97";#N/A,#N/A,FALSE,"FY98";#N/A,#N/A,FALSE,"FY99";#N/A,#N/A,FALSE,"FY00";#N/A,#N/A,FALSE,"FY01"}</definedName>
    <definedName name="wt" hidden="1">{#N/A,#N/A,FALSE,"FY97";#N/A,#N/A,FALSE,"FY98";#N/A,#N/A,FALSE,"FY99";#N/A,#N/A,FALSE,"FY00";#N/A,#N/A,FALSE,"FY01"}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ee" hidden="1">{"value box",#N/A,TRUE,"DPL Inc. Fin Statements";"unlevered free cash flows",#N/A,TRUE,"DPL Inc. Fin Statements"}</definedName>
    <definedName name="www" localSheetId="2" hidden="1">{#N/A,#N/A,FALSE,"schA"}</definedName>
    <definedName name="www" hidden="1">{#N/A,#N/A,FALSE,"schA"}</definedName>
    <definedName name="x" hidden="1">{#N/A,#N/A,FALSE,"FY97";#N/A,#N/A,FALSE,"FY98";#N/A,#N/A,FALSE,"FY99";#N/A,#N/A,FALSE,"FY00";#N/A,#N/A,FALSE,"FY01"}</definedName>
    <definedName name="x.new" hidden="1">{#N/A,#N/A,FALSE,"FY97";#N/A,#N/A,FALSE,"FY98";#N/A,#N/A,FALSE,"FY99";#N/A,#N/A,FALSE,"FY00";#N/A,#N/A,FALSE,"FY01"}</definedName>
    <definedName name="Xcel" hidden="1">{"by_month",#N/A,TRUE,"template";"destec_month",#N/A,TRUE,"template";"by_quarter",#N/A,TRUE,"template";"destec_quarter",#N/A,TRUE,"template";"by_year",#N/A,TRUE,"template";"destec_annual",#N/A,TRUE,"template"}</definedName>
    <definedName name="xx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xxxxx" hidden="1">{#N/A,#N/A,FALSE,"Calc";#N/A,#N/A,FALSE,"Sensitivity";#N/A,#N/A,FALSE,"LT Earn.Dil.";#N/A,#N/A,FALSE,"Dil. AVP"}</definedName>
    <definedName name="xxxxxxxx" hidden="1">{"var_page",#N/A,FALSE,"template"}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2K" hidden="1">{"PAGE1_97",#N/A,TRUE,"1997";"PAGE2_97",#N/A,TRUE,"1997";"PAGE3_97",#N/A,TRUE,"1997";"PAGE4_97",#N/A,TRUE,"1997"}</definedName>
    <definedName name="YearOfCostData">[11]Resources!$E$71</definedName>
    <definedName name="Years_evaluated">'[76]Revison Inputs'!$B$6</definedName>
    <definedName name="YTD_Format">[54]YTD!$B$13:$D$13,[54]YTD!$B$36:$D$36</definedName>
    <definedName name="yuuuiuy" hidden="1">{#N/A,#N/A,FALSE,"Income Statement";#N/A,#N/A,FALSE,"Balance Sheet";#N/A,#N/A,FALSE,"Cash Flows";#N/A,#N/A,FALSE,"Ratios"}</definedName>
    <definedName name="yy" hidden="1">{"consolidated",#N/A,FALSE,"Sheet1";"cms",#N/A,FALSE,"Sheet1";"fse",#N/A,FALSE,"Sheet1"}</definedName>
    <definedName name="zaq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zzzz" hidden="1">{"var_page",#N/A,FALSE,"template"}</definedName>
    <definedName name="zzzzzz" hidden="1">{"var_page",#N/A,FALSE,"template"}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20" l="1"/>
  <c r="G18" i="20"/>
  <c r="F18" i="20"/>
  <c r="E18" i="20"/>
  <c r="D18" i="20"/>
  <c r="I7" i="20" l="1"/>
  <c r="I14" i="20" l="1"/>
  <c r="I13" i="20" l="1"/>
  <c r="I12" i="20" l="1"/>
  <c r="A7" i="29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8" i="20"/>
  <c r="A9" i="20" l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l="1"/>
  <c r="A21" i="2" s="1"/>
  <c r="A22" i="2" s="1"/>
  <c r="A23" i="2" s="1"/>
  <c r="A24" i="2" s="1"/>
  <c r="A25" i="2" s="1"/>
  <c r="A26" i="2" s="1"/>
  <c r="A27" i="2" s="1"/>
  <c r="A28" i="2" s="1"/>
  <c r="A8" i="27"/>
  <c r="A9" i="27" s="1"/>
  <c r="A10" i="27" s="1"/>
  <c r="A11" i="27" s="1"/>
  <c r="A12" i="27" s="1"/>
  <c r="A13" i="27" s="1"/>
  <c r="A14" i="27" s="1"/>
  <c r="A15" i="27" s="1"/>
  <c r="C21" i="29" l="1"/>
  <c r="C21" i="28" s="1"/>
  <c r="C26" i="29"/>
  <c r="D26" i="29"/>
  <c r="E26" i="29"/>
  <c r="F26" i="29"/>
  <c r="G26" i="29"/>
  <c r="D16" i="28"/>
  <c r="E16" i="28" s="1"/>
  <c r="F16" i="28" s="1"/>
  <c r="G16" i="28" s="1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C22" i="28"/>
  <c r="C26" i="28"/>
  <c r="D26" i="28"/>
  <c r="E26" i="28"/>
  <c r="F26" i="28"/>
  <c r="G26" i="28"/>
  <c r="E15" i="28" l="1"/>
  <c r="E9" i="28"/>
  <c r="D9" i="28"/>
  <c r="D15" i="28"/>
  <c r="E15" i="29"/>
  <c r="E9" i="29"/>
  <c r="D15" i="29"/>
  <c r="D9" i="29"/>
  <c r="G15" i="28"/>
  <c r="G9" i="28"/>
  <c r="C15" i="28"/>
  <c r="C9" i="28"/>
  <c r="G9" i="29"/>
  <c r="G15" i="29"/>
  <c r="C9" i="29"/>
  <c r="C15" i="29"/>
  <c r="F15" i="28"/>
  <c r="F9" i="28"/>
  <c r="F15" i="29"/>
  <c r="F9" i="29"/>
  <c r="C22" i="29"/>
  <c r="D21" i="29"/>
  <c r="D21" i="28" s="1"/>
  <c r="D22" i="28" s="1"/>
  <c r="E21" i="29" l="1"/>
  <c r="E21" i="28" s="1"/>
  <c r="E22" i="28" s="1"/>
  <c r="D22" i="29"/>
  <c r="E17" i="28" l="1"/>
  <c r="F21" i="29"/>
  <c r="F21" i="28" s="1"/>
  <c r="F22" i="28" s="1"/>
  <c r="E22" i="29"/>
  <c r="G17" i="28" l="1"/>
  <c r="I8" i="20"/>
  <c r="D17" i="28"/>
  <c r="F27" i="29"/>
  <c r="D27" i="29"/>
  <c r="C17" i="28"/>
  <c r="F17" i="28"/>
  <c r="E27" i="28"/>
  <c r="G27" i="29"/>
  <c r="G27" i="28"/>
  <c r="G21" i="29"/>
  <c r="F22" i="29"/>
  <c r="D27" i="28" l="1"/>
  <c r="I23" i="20"/>
  <c r="G22" i="29"/>
  <c r="G21" i="28"/>
  <c r="G22" i="28" s="1"/>
  <c r="C27" i="29"/>
  <c r="F27" i="28"/>
  <c r="C27" i="28"/>
  <c r="E27" i="29"/>
  <c r="C11" i="28" l="1"/>
  <c r="C24" i="28" s="1"/>
  <c r="G11" i="28"/>
  <c r="G24" i="28" s="1"/>
  <c r="F11" i="28"/>
  <c r="F24" i="28" s="1"/>
  <c r="E19" i="20"/>
  <c r="F19" i="20"/>
  <c r="G19" i="20"/>
  <c r="H19" i="20"/>
  <c r="I18" i="20" l="1"/>
  <c r="D19" i="20"/>
  <c r="I19" i="20" s="1"/>
  <c r="E11" i="28"/>
  <c r="E24" i="28" s="1"/>
  <c r="D11" i="28"/>
  <c r="D24" i="28" s="1"/>
  <c r="G16" i="29"/>
  <c r="G17" i="29" s="1"/>
  <c r="G11" i="29"/>
  <c r="G28" i="28"/>
  <c r="H27" i="2" s="1"/>
  <c r="H22" i="2"/>
  <c r="F28" i="28"/>
  <c r="G27" i="2" s="1"/>
  <c r="G22" i="2"/>
  <c r="F16" i="29"/>
  <c r="F17" i="29" s="1"/>
  <c r="F11" i="29"/>
  <c r="C28" i="28"/>
  <c r="C16" i="29"/>
  <c r="C17" i="29" s="1"/>
  <c r="C11" i="29"/>
  <c r="D22" i="2"/>
  <c r="C30" i="28" l="1"/>
  <c r="G24" i="29"/>
  <c r="H9" i="2" s="1"/>
  <c r="F24" i="29"/>
  <c r="F28" i="29" s="1"/>
  <c r="D28" i="28"/>
  <c r="E27" i="2" s="1"/>
  <c r="E22" i="2"/>
  <c r="E28" i="28"/>
  <c r="F27" i="2" s="1"/>
  <c r="F22" i="2"/>
  <c r="D16" i="29"/>
  <c r="D17" i="29" s="1"/>
  <c r="D11" i="29"/>
  <c r="C24" i="29"/>
  <c r="E16" i="29"/>
  <c r="E17" i="29" s="1"/>
  <c r="E11" i="29"/>
  <c r="D27" i="2"/>
  <c r="G9" i="2" l="1"/>
  <c r="G28" i="29"/>
  <c r="C31" i="28"/>
  <c r="C27" i="2"/>
  <c r="D14" i="27" s="1"/>
  <c r="C22" i="2"/>
  <c r="D9" i="27" s="1"/>
  <c r="D24" i="29"/>
  <c r="D28" i="29" s="1"/>
  <c r="E24" i="29"/>
  <c r="F9" i="2" s="1"/>
  <c r="D9" i="2"/>
  <c r="C28" i="29"/>
  <c r="D23" i="20"/>
  <c r="E23" i="20"/>
  <c r="F23" i="20"/>
  <c r="G23" i="20"/>
  <c r="H23" i="20"/>
  <c r="D9" i="20"/>
  <c r="E9" i="20"/>
  <c r="F9" i="20"/>
  <c r="G9" i="20"/>
  <c r="H9" i="20"/>
  <c r="I9" i="20" l="1"/>
  <c r="E28" i="29"/>
  <c r="C31" i="29" s="1"/>
  <c r="E9" i="2"/>
  <c r="C30" i="29"/>
  <c r="E15" i="20"/>
  <c r="E21" i="20" s="1"/>
  <c r="F15" i="20"/>
  <c r="F21" i="20" s="1"/>
  <c r="D15" i="20"/>
  <c r="G15" i="20"/>
  <c r="G21" i="20" s="1"/>
  <c r="H15" i="20"/>
  <c r="H21" i="20" s="1"/>
  <c r="D21" i="20" l="1"/>
  <c r="D26" i="20" s="1"/>
  <c r="I15" i="20"/>
  <c r="I8" i="2"/>
  <c r="H21" i="2"/>
  <c r="H23" i="2" s="1"/>
  <c r="H8" i="2"/>
  <c r="F21" i="2"/>
  <c r="F23" i="2" s="1"/>
  <c r="F8" i="2"/>
  <c r="G21" i="2"/>
  <c r="G23" i="2" s="1"/>
  <c r="G8" i="2"/>
  <c r="E21" i="2"/>
  <c r="E23" i="2" s="1"/>
  <c r="E8" i="2"/>
  <c r="E10" i="2" s="1"/>
  <c r="D14" i="2"/>
  <c r="H24" i="20"/>
  <c r="D8" i="2" l="1"/>
  <c r="D10" i="2" s="1"/>
  <c r="D21" i="2"/>
  <c r="D23" i="2" s="1"/>
  <c r="D24" i="20"/>
  <c r="D13" i="2" s="1"/>
  <c r="D26" i="2" s="1"/>
  <c r="D28" i="2" s="1"/>
  <c r="I21" i="20"/>
  <c r="I24" i="20" s="1"/>
  <c r="I13" i="2"/>
  <c r="H13" i="2"/>
  <c r="H26" i="2" s="1"/>
  <c r="H28" i="2" s="1"/>
  <c r="C21" i="2"/>
  <c r="D8" i="27" s="1"/>
  <c r="D10" i="27" s="1"/>
  <c r="C8" i="2"/>
  <c r="C8" i="27" s="1"/>
  <c r="E24" i="20"/>
  <c r="E13" i="2" s="1"/>
  <c r="E26" i="2" s="1"/>
  <c r="E28" i="2" s="1"/>
  <c r="C23" i="2" l="1"/>
  <c r="D15" i="2"/>
  <c r="F24" i="20"/>
  <c r="F13" i="2" l="1"/>
  <c r="F26" i="2" s="1"/>
  <c r="G24" i="20"/>
  <c r="G13" i="2" s="1"/>
  <c r="G26" i="2" s="1"/>
  <c r="G28" i="2" s="1"/>
  <c r="D27" i="20" l="1"/>
  <c r="C13" i="2"/>
  <c r="C13" i="27" s="1"/>
  <c r="F28" i="2"/>
  <c r="C26" i="2"/>
  <c r="D13" i="27" s="1"/>
  <c r="D15" i="27" s="1"/>
  <c r="C28" i="2" l="1"/>
  <c r="F10" i="2" l="1"/>
  <c r="F14" i="2"/>
  <c r="F15" i="2" s="1"/>
  <c r="H10" i="2"/>
  <c r="I9" i="2"/>
  <c r="I10" i="2" s="1"/>
  <c r="E14" i="2"/>
  <c r="G10" i="2"/>
  <c r="G14" i="2"/>
  <c r="G15" i="2" s="1"/>
  <c r="C9" i="2" l="1"/>
  <c r="C9" i="27" s="1"/>
  <c r="C10" i="27" s="1"/>
  <c r="I14" i="2"/>
  <c r="I15" i="2" s="1"/>
  <c r="H14" i="2"/>
  <c r="H15" i="2" s="1"/>
  <c r="E15" i="2"/>
  <c r="C14" i="2" l="1"/>
  <c r="C14" i="27" s="1"/>
  <c r="C15" i="27" s="1"/>
  <c r="C10" i="2"/>
  <c r="C15" i="2" l="1"/>
</calcChain>
</file>

<file path=xl/sharedStrings.xml><?xml version="1.0" encoding="utf-8"?>
<sst xmlns="http://schemas.openxmlformats.org/spreadsheetml/2006/main" count="151" uniqueCount="73">
  <si>
    <t>Column1</t>
  </si>
  <si>
    <t>2025</t>
  </si>
  <si>
    <t xml:space="preserve"> </t>
  </si>
  <si>
    <t>Line</t>
  </si>
  <si>
    <t>$ in millions</t>
  </si>
  <si>
    <t>Capital</t>
  </si>
  <si>
    <t>Energy (MWh)</t>
  </si>
  <si>
    <t>Dispatch cost</t>
  </si>
  <si>
    <t>Average</t>
  </si>
  <si>
    <t>Scenario 1</t>
  </si>
  <si>
    <t>(A)</t>
  </si>
  <si>
    <t>(B)</t>
  </si>
  <si>
    <t>(C)</t>
  </si>
  <si>
    <t>(D)</t>
  </si>
  <si>
    <t>(E)</t>
  </si>
  <si>
    <t>(F)</t>
  </si>
  <si>
    <t>(G)</t>
  </si>
  <si>
    <t>Scenario 2</t>
  </si>
  <si>
    <t>No hedging</t>
  </si>
  <si>
    <t>90MW 5-year PPA + 95MW replacement</t>
  </si>
  <si>
    <t>Scenario 1 - no hedging</t>
  </si>
  <si>
    <t>May 2021</t>
  </si>
  <si>
    <t>May 2022</t>
  </si>
  <si>
    <t>May 2023</t>
  </si>
  <si>
    <t>May 2024</t>
  </si>
  <si>
    <t>May 2025</t>
  </si>
  <si>
    <t>12-month ending</t>
  </si>
  <si>
    <t>Colstrip unit 4 continuing operations</t>
  </si>
  <si>
    <t>PSE's take (MWh)</t>
  </si>
  <si>
    <t>Net capacity factor</t>
  </si>
  <si>
    <t>Fixed operating expenses</t>
  </si>
  <si>
    <t>PSE Expense</t>
  </si>
  <si>
    <t>Total PSE Expense</t>
  </si>
  <si>
    <t>Property Tax</t>
  </si>
  <si>
    <t>Dispatch cost (line 9 / 2)</t>
  </si>
  <si>
    <t>Cost $/MWh (5-year average)</t>
  </si>
  <si>
    <t>PSE's share of unit 4 capacity</t>
  </si>
  <si>
    <t>Market price ($/MWh)</t>
  </si>
  <si>
    <t>NWE PPA capacity</t>
  </si>
  <si>
    <t>PPA cost</t>
  </si>
  <si>
    <t>Capacity (MW)</t>
  </si>
  <si>
    <t>Replacement energy (MWh)</t>
  </si>
  <si>
    <t>Mid-C price  ($/MWh)</t>
  </si>
  <si>
    <t>Replacement capacity winter only</t>
  </si>
  <si>
    <t>95 MW Replacement</t>
  </si>
  <si>
    <t>Total cost (line 6+12+17)</t>
  </si>
  <si>
    <t>Cost $/MWh (line 19 / 22)</t>
  </si>
  <si>
    <t>Total cost NPV (line 19)</t>
  </si>
  <si>
    <t>Total capacity</t>
  </si>
  <si>
    <t>Total energy MWh</t>
  </si>
  <si>
    <t>Fixed heding price ($/MWh)</t>
  </si>
  <si>
    <t>Hedge 95MW</t>
  </si>
  <si>
    <t>Scenario 2 - hedge 95MW</t>
  </si>
  <si>
    <t>September 11</t>
  </si>
  <si>
    <t>5-year</t>
  </si>
  <si>
    <r>
      <rPr>
        <b/>
        <sz val="14"/>
        <color theme="1"/>
        <rFont val="Times New Roman"/>
        <family val="1"/>
      </rPr>
      <t xml:space="preserve">PSE Quantitative Analysis Comparing "Business
as Usual" Scenario and the "Proposed Sale" Scenario
</t>
    </r>
    <r>
      <rPr>
        <b/>
        <sz val="12"/>
        <color theme="1"/>
        <rFont val="Times New Roman"/>
        <family val="1"/>
      </rPr>
      <t>(September 11, 2019)</t>
    </r>
  </si>
  <si>
    <t>Colstrip Unit 4 - Continuing Operations</t>
  </si>
  <si>
    <t>PSE Quantitative Analysis Comparing "Business
as Usual" Scenario and the "Proposed Sale" Scenario
Five-Year Comparison</t>
  </si>
  <si>
    <t>Scenario 1 - No Hedging</t>
  </si>
  <si>
    <t>Scenario 2 - Hedge 95 MW</t>
  </si>
  <si>
    <t>Cost ($ in millions)</t>
  </si>
  <si>
    <t>Proposed Sale Benefit</t>
  </si>
  <si>
    <t>Cost ($/MWh)</t>
  </si>
  <si>
    <t>Proposed Sale Benefit ($/MWh)</t>
  </si>
  <si>
    <t>Colstrip unit 4 operating cost</t>
  </si>
  <si>
    <t>Present Value</t>
  </si>
  <si>
    <t>Cost $/MWh (line 16 / 2)</t>
  </si>
  <si>
    <t>Total cost NPV (line 16)</t>
  </si>
  <si>
    <t>90 MW NWE PPA</t>
  </si>
  <si>
    <t>Total cost (line 10 + 14)</t>
  </si>
  <si>
    <t>Energy replacement</t>
  </si>
  <si>
    <t>Capacity replacement cost</t>
  </si>
  <si>
    <t xml:space="preserve">Capacity charge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</si>
</sst>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[$-409]d\-mmm\-yy;@"/>
    <numFmt numFmtId="167" formatCode="0.0%"/>
    <numFmt numFmtId="168" formatCode="&quot;$&quot;#,##0_)&quot;/ MWh&quot;;[Red]\(&quot;$&quot;#,##0\)"/>
    <numFmt numFmtId="169" formatCode="&quot;$&quot;#,##0.00"/>
    <numFmt numFmtId="170" formatCode="&quot;$&quot;#,##0.0_)&quot;/ MWh&quot;;[Red]\(&quot;$&quot;#,##0.0\)"/>
    <numFmt numFmtId="171" formatCode="&quot;$&quot;#,##0_)\ &quot;M&quot;;[Red]\(&quot;$&quot;#,##0\)\ &quot;M&quot;"/>
    <numFmt numFmtId="172" formatCode="&quot;$&quot;#,##0_)&quot;M&quot;;[Red]\(&quot;$&quot;#,##0\)"/>
    <numFmt numFmtId="173" formatCode="&quot;$&quot;#,##0_)&quot;M&quot;;[Red]\(&quot;$&quot;#,##0\)\ &quot;M&quot;"/>
    <numFmt numFmtId="174" formatCode="&quot;$&quot;#,##0.0&quot;/MWh&quot;;[Red]\(&quot;$&quot;#,##0.0\)"/>
    <numFmt numFmtId="175" formatCode="_(* #,##0_)&quot;MW&quot;;_(* \(#,##0\);_(* &quot;-&quot;??_);_(@_)"/>
    <numFmt numFmtId="176" formatCode="&quot;$&quot;#,##0.0&quot;/kw-yr&quot;;[Red]\(&quot;$&quot;#,##0.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0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3A417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DEBF7"/>
        <bgColor theme="8" tint="0.79998168889431442"/>
      </patternFill>
    </fill>
  </fills>
  <borders count="4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8" tint="0.39997558519241921"/>
      </bottom>
      <diagonal/>
    </border>
    <border>
      <left/>
      <right/>
      <top style="medium">
        <color indexed="64"/>
      </top>
      <bottom style="thin">
        <color theme="8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8" tint="0.39997558519241921"/>
      </bottom>
      <diagonal/>
    </border>
    <border>
      <left style="thin">
        <color theme="0"/>
      </left>
      <right/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8" tint="0.39997558519241921"/>
      </top>
      <bottom style="medium">
        <color indexed="64"/>
      </bottom>
      <diagonal/>
    </border>
    <border>
      <left/>
      <right/>
      <top style="thin">
        <color theme="8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8" tint="0.39997558519241921"/>
      </top>
      <bottom style="medium">
        <color indexed="64"/>
      </bottom>
      <diagonal/>
    </border>
    <border>
      <left style="medium">
        <color indexed="64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medium">
        <color indexed="64"/>
      </right>
      <top style="thin">
        <color theme="8" tint="0.39997558519241921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theme="8" tint="0.39997558519241921"/>
      </bottom>
      <diagonal/>
    </border>
    <border>
      <left style="medium">
        <color indexed="64"/>
      </left>
      <right/>
      <top/>
      <bottom style="thin">
        <color theme="8" tint="0.39997558519241921"/>
      </bottom>
      <diagonal/>
    </border>
    <border>
      <left/>
      <right style="medium">
        <color indexed="64"/>
      </right>
      <top/>
      <bottom style="thin">
        <color theme="8" tint="0.39997558519241921"/>
      </bottom>
      <diagonal/>
    </border>
    <border>
      <left/>
      <right style="medium">
        <color indexed="64"/>
      </right>
      <top style="thin">
        <color theme="8" tint="0.39997558519241921"/>
      </top>
      <bottom style="thin">
        <color indexed="64"/>
      </bottom>
      <diagonal/>
    </border>
    <border>
      <left/>
      <right/>
      <top style="thin">
        <color theme="8" tint="0.399975585192419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/>
      <right style="medium">
        <color theme="1"/>
      </right>
      <top style="thin">
        <color theme="8" tint="0.39997558519241921"/>
      </top>
      <bottom style="thin">
        <color theme="8" tint="0.3999755851924192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/>
    <xf numFmtId="166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wrapText="1"/>
    </xf>
    <xf numFmtId="0" fontId="7" fillId="0" borderId="0" xfId="0" applyFont="1"/>
    <xf numFmtId="0" fontId="6" fillId="5" borderId="18" xfId="0" applyFont="1" applyFill="1" applyBorder="1" applyAlignment="1">
      <alignment horizontal="center" wrapText="1"/>
    </xf>
    <xf numFmtId="0" fontId="6" fillId="5" borderId="19" xfId="0" applyFont="1" applyFill="1" applyBorder="1" applyAlignment="1">
      <alignment horizontal="center" wrapText="1"/>
    </xf>
    <xf numFmtId="0" fontId="8" fillId="3" borderId="4" xfId="0" applyFont="1" applyFill="1" applyBorder="1"/>
    <xf numFmtId="171" fontId="5" fillId="3" borderId="5" xfId="0" applyNumberFormat="1" applyFont="1" applyFill="1" applyBorder="1" applyAlignment="1">
      <alignment horizontal="center" wrapText="1"/>
    </xf>
    <xf numFmtId="171" fontId="5" fillId="3" borderId="6" xfId="0" applyNumberFormat="1" applyFont="1" applyFill="1" applyBorder="1" applyAlignment="1">
      <alignment horizontal="center" wrapText="1"/>
    </xf>
    <xf numFmtId="0" fontId="5" fillId="0" borderId="7" xfId="0" applyFont="1" applyFill="1" applyBorder="1"/>
    <xf numFmtId="173" fontId="5" fillId="0" borderId="0" xfId="0" applyNumberFormat="1" applyFont="1" applyFill="1" applyBorder="1" applyAlignment="1">
      <alignment horizontal="center" wrapText="1"/>
    </xf>
    <xf numFmtId="173" fontId="5" fillId="0" borderId="8" xfId="0" applyNumberFormat="1" applyFont="1" applyFill="1" applyBorder="1" applyAlignment="1">
      <alignment horizontal="center" wrapText="1"/>
    </xf>
    <xf numFmtId="0" fontId="5" fillId="3" borderId="7" xfId="0" applyFont="1" applyFill="1" applyBorder="1"/>
    <xf numFmtId="173" fontId="5" fillId="3" borderId="2" xfId="0" applyNumberFormat="1" applyFont="1" applyFill="1" applyBorder="1" applyAlignment="1">
      <alignment horizontal="center" wrapText="1"/>
    </xf>
    <xf numFmtId="173" fontId="5" fillId="3" borderId="22" xfId="0" applyNumberFormat="1" applyFont="1" applyFill="1" applyBorder="1" applyAlignment="1">
      <alignment horizontal="center" wrapText="1"/>
    </xf>
    <xf numFmtId="171" fontId="5" fillId="3" borderId="0" xfId="0" applyNumberFormat="1" applyFont="1" applyFill="1" applyBorder="1" applyAlignment="1">
      <alignment horizontal="center" wrapText="1"/>
    </xf>
    <xf numFmtId="171" fontId="5" fillId="3" borderId="8" xfId="0" applyNumberFormat="1" applyFont="1" applyFill="1" applyBorder="1" applyAlignment="1">
      <alignment horizontal="center" wrapText="1"/>
    </xf>
    <xf numFmtId="0" fontId="8" fillId="0" borderId="7" xfId="0" applyFont="1" applyFill="1" applyBorder="1"/>
    <xf numFmtId="6" fontId="5" fillId="0" borderId="0" xfId="0" applyNumberFormat="1" applyFont="1" applyBorder="1" applyAlignment="1">
      <alignment horizontal="center" wrapText="1"/>
    </xf>
    <xf numFmtId="6" fontId="5" fillId="0" borderId="8" xfId="0" applyNumberFormat="1" applyFont="1" applyBorder="1" applyAlignment="1">
      <alignment horizontal="center" wrapText="1"/>
    </xf>
    <xf numFmtId="174" fontId="5" fillId="3" borderId="0" xfId="2" applyNumberFormat="1" applyFont="1" applyFill="1" applyBorder="1" applyAlignment="1">
      <alignment horizontal="center"/>
    </xf>
    <xf numFmtId="174" fontId="5" fillId="3" borderId="8" xfId="2" applyNumberFormat="1" applyFont="1" applyFill="1" applyBorder="1" applyAlignment="1">
      <alignment horizontal="center"/>
    </xf>
    <xf numFmtId="0" fontId="5" fillId="0" borderId="7" xfId="0" applyFont="1" applyBorder="1"/>
    <xf numFmtId="174" fontId="5" fillId="0" borderId="2" xfId="2" applyNumberFormat="1" applyFont="1" applyBorder="1" applyAlignment="1">
      <alignment horizontal="center"/>
    </xf>
    <xf numFmtId="174" fontId="5" fillId="0" borderId="22" xfId="2" applyNumberFormat="1" applyFont="1" applyBorder="1" applyAlignment="1">
      <alignment horizontal="center"/>
    </xf>
    <xf numFmtId="0" fontId="5" fillId="3" borderId="9" xfId="0" applyFont="1" applyFill="1" applyBorder="1"/>
    <xf numFmtId="174" fontId="5" fillId="3" borderId="10" xfId="2" applyNumberFormat="1" applyFont="1" applyFill="1" applyBorder="1" applyAlignment="1">
      <alignment horizontal="center"/>
    </xf>
    <xf numFmtId="174" fontId="5" fillId="3" borderId="11" xfId="2" applyNumberFormat="1" applyFont="1" applyFill="1" applyBorder="1" applyAlignment="1">
      <alignment horizontal="center"/>
    </xf>
    <xf numFmtId="0" fontId="5" fillId="0" borderId="0" xfId="0" applyFont="1" applyBorder="1"/>
    <xf numFmtId="170" fontId="5" fillId="0" borderId="0" xfId="0" applyNumberFormat="1" applyFont="1" applyBorder="1" applyAlignment="1">
      <alignment horizontal="center" wrapText="1"/>
    </xf>
    <xf numFmtId="0" fontId="8" fillId="0" borderId="0" xfId="0" quotePrefix="1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/>
    <xf numFmtId="0" fontId="8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Border="1"/>
    <xf numFmtId="0" fontId="7" fillId="0" borderId="0" xfId="2" applyFont="1" applyBorder="1"/>
    <xf numFmtId="0" fontId="6" fillId="2" borderId="28" xfId="2" applyNumberFormat="1" applyFont="1" applyFill="1" applyBorder="1" applyAlignment="1">
      <alignment horizontal="center" vertical="center"/>
    </xf>
    <xf numFmtId="17" fontId="6" fillId="4" borderId="0" xfId="0" quotePrefix="1" applyNumberFormat="1" applyFont="1" applyFill="1" applyBorder="1" applyAlignment="1">
      <alignment horizontal="right"/>
    </xf>
    <xf numFmtId="0" fontId="5" fillId="3" borderId="4" xfId="2" applyNumberFormat="1" applyFont="1" applyFill="1" applyBorder="1" applyAlignment="1"/>
    <xf numFmtId="164" fontId="5" fillId="3" borderId="5" xfId="1" applyNumberFormat="1" applyFont="1" applyFill="1" applyBorder="1"/>
    <xf numFmtId="175" fontId="5" fillId="3" borderId="5" xfId="1" applyNumberFormat="1" applyFont="1" applyFill="1" applyBorder="1"/>
    <xf numFmtId="0" fontId="5" fillId="0" borderId="7" xfId="2" applyNumberFormat="1" applyFont="1" applyBorder="1" applyAlignment="1"/>
    <xf numFmtId="0" fontId="5" fillId="3" borderId="7" xfId="2" applyNumberFormat="1" applyFont="1" applyFill="1" applyBorder="1" applyAlignment="1"/>
    <xf numFmtId="0" fontId="4" fillId="0" borderId="0" xfId="2" applyFont="1"/>
    <xf numFmtId="0" fontId="10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164" fontId="5" fillId="0" borderId="18" xfId="3" applyNumberFormat="1" applyFont="1" applyBorder="1"/>
    <xf numFmtId="9" fontId="5" fillId="0" borderId="18" xfId="5" applyFont="1" applyBorder="1"/>
    <xf numFmtId="165" fontId="5" fillId="3" borderId="18" xfId="2" applyNumberFormat="1" applyFont="1" applyFill="1" applyBorder="1" applyAlignment="1"/>
    <xf numFmtId="6" fontId="5" fillId="0" borderId="18" xfId="3" applyNumberFormat="1" applyFont="1" applyBorder="1"/>
    <xf numFmtId="173" fontId="5" fillId="0" borderId="18" xfId="3" applyNumberFormat="1" applyFont="1" applyBorder="1"/>
    <xf numFmtId="6" fontId="5" fillId="3" borderId="18" xfId="3" applyNumberFormat="1" applyFont="1" applyFill="1" applyBorder="1"/>
    <xf numFmtId="6" fontId="5" fillId="0" borderId="18" xfId="3" applyNumberFormat="1" applyFont="1" applyFill="1" applyBorder="1"/>
    <xf numFmtId="174" fontId="5" fillId="0" borderId="18" xfId="3" applyNumberFormat="1" applyFont="1" applyFill="1" applyBorder="1"/>
    <xf numFmtId="0" fontId="12" fillId="0" borderId="0" xfId="2" applyNumberFormat="1" applyFont="1" applyFill="1" applyBorder="1" applyAlignment="1"/>
    <xf numFmtId="0" fontId="6" fillId="0" borderId="0" xfId="2" applyNumberFormat="1" applyFont="1" applyFill="1" applyBorder="1" applyAlignment="1">
      <alignment horizontal="center"/>
    </xf>
    <xf numFmtId="0" fontId="13" fillId="0" borderId="0" xfId="2" applyNumberFormat="1" applyFont="1" applyFill="1" applyBorder="1" applyAlignment="1"/>
    <xf numFmtId="0" fontId="5" fillId="3" borderId="5" xfId="2" applyNumberFormat="1" applyFont="1" applyFill="1" applyBorder="1" applyAlignment="1">
      <alignment horizontal="center"/>
    </xf>
    <xf numFmtId="167" fontId="5" fillId="3" borderId="5" xfId="2" applyNumberFormat="1" applyFont="1" applyFill="1" applyBorder="1" applyAlignment="1"/>
    <xf numFmtId="167" fontId="5" fillId="3" borderId="6" xfId="2" applyNumberFormat="1" applyFont="1" applyFill="1" applyBorder="1" applyAlignment="1"/>
    <xf numFmtId="172" fontId="5" fillId="0" borderId="3" xfId="2" applyNumberFormat="1" applyFont="1" applyBorder="1" applyAlignment="1"/>
    <xf numFmtId="172" fontId="5" fillId="0" borderId="0" xfId="2" applyNumberFormat="1" applyFont="1" applyBorder="1" applyAlignment="1">
      <alignment horizontal="right"/>
    </xf>
    <xf numFmtId="172" fontId="5" fillId="0" borderId="8" xfId="2" applyNumberFormat="1" applyFont="1" applyBorder="1" applyAlignment="1">
      <alignment horizontal="right"/>
    </xf>
    <xf numFmtId="172" fontId="5" fillId="3" borderId="12" xfId="2" applyNumberFormat="1" applyFont="1" applyFill="1" applyBorder="1" applyAlignment="1"/>
    <xf numFmtId="172" fontId="5" fillId="3" borderId="2" xfId="2" applyNumberFormat="1" applyFont="1" applyFill="1" applyBorder="1" applyAlignment="1">
      <alignment horizontal="right"/>
    </xf>
    <xf numFmtId="172" fontId="5" fillId="3" borderId="22" xfId="2" applyNumberFormat="1" applyFont="1" applyFill="1" applyBorder="1" applyAlignment="1">
      <alignment horizontal="right"/>
    </xf>
    <xf numFmtId="172" fontId="8" fillId="0" borderId="3" xfId="2" applyNumberFormat="1" applyFont="1" applyBorder="1" applyAlignment="1">
      <alignment horizontal="right"/>
    </xf>
    <xf numFmtId="6" fontId="5" fillId="3" borderId="3" xfId="2" applyNumberFormat="1" applyFont="1" applyFill="1" applyBorder="1" applyAlignment="1">
      <alignment horizontal="center"/>
    </xf>
    <xf numFmtId="6" fontId="5" fillId="3" borderId="0" xfId="2" applyNumberFormat="1" applyFont="1" applyFill="1" applyBorder="1" applyAlignment="1">
      <alignment horizontal="right"/>
    </xf>
    <xf numFmtId="6" fontId="5" fillId="3" borderId="8" xfId="2" applyNumberFormat="1" applyFont="1" applyFill="1" applyBorder="1" applyAlignment="1">
      <alignment horizontal="right"/>
    </xf>
    <xf numFmtId="0" fontId="5" fillId="0" borderId="0" xfId="2" applyNumberFormat="1" applyFont="1" applyBorder="1" applyAlignment="1">
      <alignment horizontal="center"/>
    </xf>
    <xf numFmtId="167" fontId="5" fillId="0" borderId="0" xfId="2" applyNumberFormat="1" applyFont="1" applyBorder="1" applyAlignment="1"/>
    <xf numFmtId="167" fontId="5" fillId="0" borderId="8" xfId="2" applyNumberFormat="1" applyFont="1" applyBorder="1" applyAlignment="1"/>
    <xf numFmtId="174" fontId="5" fillId="3" borderId="3" xfId="2" applyNumberFormat="1" applyFont="1" applyFill="1" applyBorder="1" applyAlignment="1">
      <alignment horizontal="right"/>
    </xf>
    <xf numFmtId="174" fontId="5" fillId="3" borderId="0" xfId="2" applyNumberFormat="1" applyFont="1" applyFill="1" applyBorder="1" applyAlignment="1">
      <alignment horizontal="right"/>
    </xf>
    <xf numFmtId="174" fontId="5" fillId="3" borderId="8" xfId="2" applyNumberFormat="1" applyFont="1" applyFill="1" applyBorder="1" applyAlignment="1">
      <alignment horizontal="right"/>
    </xf>
    <xf numFmtId="174" fontId="5" fillId="0" borderId="12" xfId="2" applyNumberFormat="1" applyFont="1" applyBorder="1" applyAlignment="1">
      <alignment horizontal="right"/>
    </xf>
    <xf numFmtId="174" fontId="5" fillId="0" borderId="2" xfId="2" applyNumberFormat="1" applyFont="1" applyBorder="1" applyAlignment="1">
      <alignment horizontal="right"/>
    </xf>
    <xf numFmtId="174" fontId="5" fillId="0" borderId="22" xfId="2" applyNumberFormat="1" applyFont="1" applyBorder="1" applyAlignment="1">
      <alignment horizontal="right"/>
    </xf>
    <xf numFmtId="174" fontId="5" fillId="3" borderId="24" xfId="2" applyNumberFormat="1" applyFont="1" applyFill="1" applyBorder="1" applyAlignment="1">
      <alignment horizontal="right"/>
    </xf>
    <xf numFmtId="174" fontId="5" fillId="3" borderId="10" xfId="2" applyNumberFormat="1" applyFont="1" applyFill="1" applyBorder="1" applyAlignment="1">
      <alignment horizontal="right"/>
    </xf>
    <xf numFmtId="174" fontId="5" fillId="3" borderId="11" xfId="2" applyNumberFormat="1" applyFont="1" applyFill="1" applyBorder="1" applyAlignment="1">
      <alignment horizontal="right"/>
    </xf>
    <xf numFmtId="0" fontId="8" fillId="0" borderId="0" xfId="2" applyFont="1" applyBorder="1"/>
    <xf numFmtId="0" fontId="5" fillId="3" borderId="7" xfId="2" quotePrefix="1" applyNumberFormat="1" applyFont="1" applyFill="1" applyBorder="1" applyAlignment="1"/>
    <xf numFmtId="174" fontId="5" fillId="3" borderId="3" xfId="2" applyNumberFormat="1" applyFont="1" applyFill="1" applyBorder="1" applyAlignment="1"/>
    <xf numFmtId="174" fontId="5" fillId="3" borderId="0" xfId="2" applyNumberFormat="1" applyFont="1" applyFill="1" applyBorder="1" applyAlignment="1"/>
    <xf numFmtId="174" fontId="5" fillId="3" borderId="8" xfId="2" applyNumberFormat="1" applyFont="1" applyFill="1" applyBorder="1" applyAlignment="1"/>
    <xf numFmtId="174" fontId="5" fillId="0" borderId="12" xfId="2" applyNumberFormat="1" applyFont="1" applyBorder="1" applyAlignment="1"/>
    <xf numFmtId="174" fontId="5" fillId="0" borderId="2" xfId="2" applyNumberFormat="1" applyFont="1" applyBorder="1" applyAlignment="1"/>
    <xf numFmtId="174" fontId="5" fillId="0" borderId="22" xfId="2" applyNumberFormat="1" applyFont="1" applyBorder="1" applyAlignment="1"/>
    <xf numFmtId="174" fontId="5" fillId="3" borderId="24" xfId="2" applyNumberFormat="1" applyFont="1" applyFill="1" applyBorder="1" applyAlignment="1"/>
    <xf numFmtId="174" fontId="5" fillId="3" borderId="10" xfId="2" applyNumberFormat="1" applyFont="1" applyFill="1" applyBorder="1" applyAlignment="1"/>
    <xf numFmtId="174" fontId="5" fillId="3" borderId="11" xfId="2" applyNumberFormat="1" applyFont="1" applyFill="1" applyBorder="1" applyAlignment="1"/>
    <xf numFmtId="0" fontId="6" fillId="4" borderId="21" xfId="2" applyNumberFormat="1" applyFont="1" applyFill="1" applyBorder="1" applyAlignment="1">
      <alignment horizontal="center"/>
    </xf>
    <xf numFmtId="167" fontId="5" fillId="3" borderId="20" xfId="2" applyNumberFormat="1" applyFont="1" applyFill="1" applyBorder="1" applyAlignment="1"/>
    <xf numFmtId="6" fontId="5" fillId="0" borderId="20" xfId="2" applyNumberFormat="1" applyFont="1" applyBorder="1" applyAlignment="1">
      <alignment horizontal="center"/>
    </xf>
    <xf numFmtId="6" fontId="5" fillId="3" borderId="20" xfId="2" applyNumberFormat="1" applyFont="1" applyFill="1" applyBorder="1" applyAlignment="1">
      <alignment horizontal="center"/>
    </xf>
    <xf numFmtId="6" fontId="5" fillId="0" borderId="16" xfId="2" applyNumberFormat="1" applyFont="1" applyBorder="1" applyAlignment="1">
      <alignment horizontal="center"/>
    </xf>
    <xf numFmtId="167" fontId="5" fillId="0" borderId="20" xfId="2" applyNumberFormat="1" applyFont="1" applyBorder="1" applyAlignment="1"/>
    <xf numFmtId="168" fontId="5" fillId="3" borderId="20" xfId="2" applyNumberFormat="1" applyFont="1" applyFill="1" applyBorder="1" applyAlignment="1"/>
    <xf numFmtId="168" fontId="5" fillId="0" borderId="20" xfId="2" applyNumberFormat="1" applyFont="1" applyBorder="1" applyAlignment="1"/>
    <xf numFmtId="168" fontId="5" fillId="3" borderId="16" xfId="2" applyNumberFormat="1" applyFont="1" applyFill="1" applyBorder="1" applyAlignment="1"/>
    <xf numFmtId="16" fontId="8" fillId="0" borderId="0" xfId="2" quotePrefix="1" applyNumberFormat="1" applyFont="1"/>
    <xf numFmtId="9" fontId="5" fillId="0" borderId="0" xfId="2" applyNumberFormat="1" applyFont="1"/>
    <xf numFmtId="175" fontId="5" fillId="3" borderId="21" xfId="1" applyNumberFormat="1" applyFont="1" applyFill="1" applyBorder="1"/>
    <xf numFmtId="0" fontId="5" fillId="0" borderId="29" xfId="2" applyNumberFormat="1" applyFont="1" applyBorder="1" applyAlignment="1"/>
    <xf numFmtId="164" fontId="5" fillId="0" borderId="43" xfId="3" applyNumberFormat="1" applyFont="1" applyBorder="1"/>
    <xf numFmtId="9" fontId="5" fillId="0" borderId="43" xfId="5" applyFont="1" applyBorder="1"/>
    <xf numFmtId="0" fontId="8" fillId="3" borderId="29" xfId="2" applyNumberFormat="1" applyFont="1" applyFill="1" applyBorder="1" applyAlignment="1">
      <alignment horizontal="left" indent="1"/>
    </xf>
    <xf numFmtId="165" fontId="5" fillId="3" borderId="43" xfId="2" applyNumberFormat="1" applyFont="1" applyFill="1" applyBorder="1" applyAlignment="1"/>
    <xf numFmtId="0" fontId="8" fillId="0" borderId="29" xfId="2" applyNumberFormat="1" applyFont="1" applyBorder="1" applyAlignment="1">
      <alignment horizontal="left" indent="1"/>
    </xf>
    <xf numFmtId="173" fontId="5" fillId="0" borderId="43" xfId="3" applyNumberFormat="1" applyFont="1" applyBorder="1"/>
    <xf numFmtId="0" fontId="5" fillId="3" borderId="29" xfId="2" applyNumberFormat="1" applyFont="1" applyFill="1" applyBorder="1" applyAlignment="1">
      <alignment horizontal="left" indent="2"/>
    </xf>
    <xf numFmtId="173" fontId="5" fillId="3" borderId="18" xfId="3" applyNumberFormat="1" applyFont="1" applyFill="1" applyBorder="1"/>
    <xf numFmtId="173" fontId="5" fillId="3" borderId="20" xfId="3" applyNumberFormat="1" applyFont="1" applyFill="1" applyBorder="1"/>
    <xf numFmtId="0" fontId="5" fillId="0" borderId="29" xfId="2" applyNumberFormat="1" applyFont="1" applyBorder="1" applyAlignment="1">
      <alignment horizontal="left" indent="2"/>
    </xf>
    <xf numFmtId="173" fontId="5" fillId="0" borderId="20" xfId="3" applyNumberFormat="1" applyFont="1" applyBorder="1"/>
    <xf numFmtId="6" fontId="8" fillId="0" borderId="1" xfId="3" applyNumberFormat="1" applyFont="1" applyBorder="1"/>
    <xf numFmtId="173" fontId="8" fillId="0" borderId="1" xfId="3" applyNumberFormat="1" applyFont="1" applyBorder="1"/>
    <xf numFmtId="173" fontId="8" fillId="0" borderId="16" xfId="3" applyNumberFormat="1" applyFont="1" applyBorder="1"/>
    <xf numFmtId="164" fontId="5" fillId="0" borderId="20" xfId="3" applyNumberFormat="1" applyFont="1" applyBorder="1"/>
    <xf numFmtId="0" fontId="8" fillId="0" borderId="29" xfId="2" applyNumberFormat="1" applyFont="1" applyBorder="1" applyAlignment="1"/>
    <xf numFmtId="0" fontId="9" fillId="0" borderId="0" xfId="2" applyFont="1"/>
    <xf numFmtId="0" fontId="5" fillId="0" borderId="0" xfId="0" quotePrefix="1" applyFont="1" applyAlignment="1">
      <alignment horizontal="center"/>
    </xf>
    <xf numFmtId="0" fontId="5" fillId="7" borderId="33" xfId="0" applyFont="1" applyFill="1" applyBorder="1"/>
    <xf numFmtId="175" fontId="5" fillId="7" borderId="34" xfId="0" applyNumberFormat="1" applyFont="1" applyFill="1" applyBorder="1"/>
    <xf numFmtId="175" fontId="5" fillId="7" borderId="35" xfId="0" applyNumberFormat="1" applyFont="1" applyFill="1" applyBorder="1"/>
    <xf numFmtId="0" fontId="5" fillId="0" borderId="33" xfId="0" applyFont="1" applyBorder="1"/>
    <xf numFmtId="0" fontId="5" fillId="0" borderId="34" xfId="0" applyFont="1" applyBorder="1"/>
    <xf numFmtId="0" fontId="5" fillId="0" borderId="35" xfId="0" applyFont="1" applyBorder="1"/>
    <xf numFmtId="164" fontId="5" fillId="7" borderId="34" xfId="1" applyNumberFormat="1" applyFont="1" applyFill="1" applyBorder="1"/>
    <xf numFmtId="164" fontId="5" fillId="7" borderId="35" xfId="1" applyNumberFormat="1" applyFont="1" applyFill="1" applyBorder="1"/>
    <xf numFmtId="174" fontId="5" fillId="0" borderId="42" xfId="1" applyNumberFormat="1" applyFont="1" applyBorder="1"/>
    <xf numFmtId="174" fontId="5" fillId="0" borderId="41" xfId="1" applyNumberFormat="1" applyFont="1" applyBorder="1"/>
    <xf numFmtId="0" fontId="5" fillId="6" borderId="33" xfId="0" applyFont="1" applyFill="1" applyBorder="1"/>
    <xf numFmtId="0" fontId="5" fillId="6" borderId="34" xfId="0" applyFont="1" applyFill="1" applyBorder="1"/>
    <xf numFmtId="0" fontId="5" fillId="6" borderId="35" xfId="0" applyFont="1" applyFill="1" applyBorder="1"/>
    <xf numFmtId="0" fontId="5" fillId="0" borderId="33" xfId="0" applyFont="1" applyFill="1" applyBorder="1"/>
    <xf numFmtId="164" fontId="5" fillId="0" borderId="34" xfId="1" applyNumberFormat="1" applyFont="1" applyFill="1" applyBorder="1"/>
    <xf numFmtId="164" fontId="5" fillId="0" borderId="35" xfId="1" applyNumberFormat="1" applyFont="1" applyFill="1" applyBorder="1"/>
    <xf numFmtId="174" fontId="5" fillId="6" borderId="42" xfId="1" applyNumberFormat="1" applyFont="1" applyFill="1" applyBorder="1"/>
    <xf numFmtId="174" fontId="5" fillId="6" borderId="41" xfId="1" applyNumberFormat="1" applyFont="1" applyFill="1" applyBorder="1"/>
    <xf numFmtId="0" fontId="5" fillId="0" borderId="34" xfId="0" applyFont="1" applyFill="1" applyBorder="1"/>
    <xf numFmtId="0" fontId="5" fillId="0" borderId="35" xfId="0" applyFont="1" applyFill="1" applyBorder="1"/>
    <xf numFmtId="175" fontId="5" fillId="6" borderId="34" xfId="0" applyNumberFormat="1" applyFont="1" applyFill="1" applyBorder="1"/>
    <xf numFmtId="175" fontId="5" fillId="6" borderId="35" xfId="0" applyNumberFormat="1" applyFont="1" applyFill="1" applyBorder="1"/>
    <xf numFmtId="176" fontId="5" fillId="0" borderId="42" xfId="0" applyNumberFormat="1" applyFont="1" applyFill="1" applyBorder="1"/>
    <xf numFmtId="176" fontId="5" fillId="0" borderId="41" xfId="0" applyNumberFormat="1" applyFont="1" applyFill="1" applyBorder="1"/>
    <xf numFmtId="169" fontId="5" fillId="0" borderId="34" xfId="0" applyNumberFormat="1" applyFont="1" applyFill="1" applyBorder="1"/>
    <xf numFmtId="169" fontId="5" fillId="0" borderId="35" xfId="0" applyNumberFormat="1" applyFont="1" applyFill="1" applyBorder="1"/>
    <xf numFmtId="169" fontId="5" fillId="0" borderId="36" xfId="0" applyNumberFormat="1" applyFont="1" applyFill="1" applyBorder="1"/>
    <xf numFmtId="169" fontId="5" fillId="0" borderId="37" xfId="0" applyNumberFormat="1" applyFont="1" applyFill="1" applyBorder="1"/>
    <xf numFmtId="174" fontId="5" fillId="6" borderId="34" xfId="1" applyNumberFormat="1" applyFont="1" applyFill="1" applyBorder="1"/>
    <xf numFmtId="174" fontId="5" fillId="6" borderId="35" xfId="1" applyNumberFormat="1" applyFont="1" applyFill="1" applyBorder="1"/>
    <xf numFmtId="2" fontId="5" fillId="0" borderId="34" xfId="0" applyNumberFormat="1" applyFont="1" applyFill="1" applyBorder="1"/>
    <xf numFmtId="2" fontId="5" fillId="0" borderId="35" xfId="0" applyNumberFormat="1" applyFont="1" applyFill="1" applyBorder="1"/>
    <xf numFmtId="0" fontId="8" fillId="6" borderId="33" xfId="0" applyFont="1" applyFill="1" applyBorder="1"/>
    <xf numFmtId="173" fontId="8" fillId="6" borderId="34" xfId="1" applyNumberFormat="1" applyFont="1" applyFill="1" applyBorder="1"/>
    <xf numFmtId="0" fontId="8" fillId="0" borderId="30" xfId="0" applyFont="1" applyFill="1" applyBorder="1"/>
    <xf numFmtId="174" fontId="8" fillId="0" borderId="31" xfId="0" applyNumberFormat="1" applyFont="1" applyFill="1" applyBorder="1"/>
    <xf numFmtId="0" fontId="5" fillId="0" borderId="31" xfId="0" applyFont="1" applyFill="1" applyBorder="1"/>
    <xf numFmtId="0" fontId="5" fillId="0" borderId="32" xfId="0" applyFont="1" applyFill="1" applyBorder="1"/>
    <xf numFmtId="0" fontId="5" fillId="0" borderId="36" xfId="0" applyFont="1" applyFill="1" applyBorder="1"/>
    <xf numFmtId="0" fontId="5" fillId="0" borderId="37" xfId="0" applyFont="1" applyFill="1" applyBorder="1"/>
    <xf numFmtId="174" fontId="5" fillId="6" borderId="44" xfId="1" applyNumberFormat="1" applyFont="1" applyFill="1" applyBorder="1"/>
    <xf numFmtId="174" fontId="5" fillId="0" borderId="34" xfId="1" applyNumberFormat="1" applyFont="1" applyFill="1" applyBorder="1"/>
    <xf numFmtId="174" fontId="5" fillId="0" borderId="35" xfId="1" applyNumberFormat="1" applyFont="1" applyFill="1" applyBorder="1"/>
    <xf numFmtId="0" fontId="8" fillId="6" borderId="7" xfId="0" applyFont="1" applyFill="1" applyBorder="1"/>
    <xf numFmtId="173" fontId="8" fillId="6" borderId="0" xfId="1" applyNumberFormat="1" applyFont="1" applyFill="1" applyBorder="1"/>
    <xf numFmtId="0" fontId="5" fillId="6" borderId="0" xfId="0" applyFont="1" applyFill="1" applyBorder="1"/>
    <xf numFmtId="0" fontId="5" fillId="6" borderId="8" xfId="0" applyFont="1" applyFill="1" applyBorder="1"/>
    <xf numFmtId="0" fontId="8" fillId="0" borderId="9" xfId="0" applyFont="1" applyFill="1" applyBorder="1"/>
    <xf numFmtId="174" fontId="8" fillId="0" borderId="10" xfId="1" applyNumberFormat="1" applyFont="1" applyFill="1" applyBorder="1"/>
    <xf numFmtId="0" fontId="5" fillId="0" borderId="10" xfId="0" applyFont="1" applyFill="1" applyBorder="1"/>
    <xf numFmtId="0" fontId="5" fillId="0" borderId="11" xfId="0" applyFont="1" applyFill="1" applyBorder="1"/>
    <xf numFmtId="173" fontId="8" fillId="0" borderId="0" xfId="0" applyNumberFormat="1" applyFont="1" applyFill="1" applyBorder="1" applyAlignment="1">
      <alignment horizontal="center" wrapText="1"/>
    </xf>
    <xf numFmtId="173" fontId="8" fillId="0" borderId="8" xfId="0" applyNumberFormat="1" applyFont="1" applyFill="1" applyBorder="1" applyAlignment="1">
      <alignment horizontal="center" wrapText="1"/>
    </xf>
    <xf numFmtId="164" fontId="8" fillId="3" borderId="23" xfId="1" applyNumberFormat="1" applyFont="1" applyFill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172" fontId="8" fillId="0" borderId="0" xfId="2" applyNumberFormat="1" applyFont="1" applyBorder="1" applyAlignment="1">
      <alignment horizontal="right"/>
    </xf>
    <xf numFmtId="172" fontId="8" fillId="0" borderId="8" xfId="2" applyNumberFormat="1" applyFont="1" applyBorder="1" applyAlignment="1">
      <alignment horizontal="right"/>
    </xf>
    <xf numFmtId="0" fontId="5" fillId="6" borderId="29" xfId="2" applyNumberFormat="1" applyFont="1" applyFill="1" applyBorder="1" applyAlignment="1">
      <alignment horizontal="left" indent="2"/>
    </xf>
    <xf numFmtId="6" fontId="5" fillId="6" borderId="18" xfId="3" applyNumberFormat="1" applyFont="1" applyFill="1" applyBorder="1"/>
    <xf numFmtId="173" fontId="5" fillId="6" borderId="18" xfId="3" applyNumberFormat="1" applyFont="1" applyFill="1" applyBorder="1"/>
    <xf numFmtId="173" fontId="5" fillId="6" borderId="20" xfId="3" applyNumberFormat="1" applyFont="1" applyFill="1" applyBorder="1"/>
    <xf numFmtId="0" fontId="8" fillId="0" borderId="29" xfId="2" applyNumberFormat="1" applyFont="1" applyFill="1" applyBorder="1" applyAlignment="1">
      <alignment horizontal="left" indent="1"/>
    </xf>
    <xf numFmtId="173" fontId="5" fillId="0" borderId="18" xfId="3" applyNumberFormat="1" applyFont="1" applyFill="1" applyBorder="1"/>
    <xf numFmtId="173" fontId="5" fillId="0" borderId="20" xfId="3" applyNumberFormat="1" applyFont="1" applyFill="1" applyBorder="1"/>
    <xf numFmtId="164" fontId="5" fillId="6" borderId="18" xfId="1" applyNumberFormat="1" applyFont="1" applyFill="1" applyBorder="1"/>
    <xf numFmtId="173" fontId="5" fillId="6" borderId="18" xfId="1" applyNumberFormat="1" applyFont="1" applyFill="1" applyBorder="1"/>
    <xf numFmtId="173" fontId="5" fillId="6" borderId="20" xfId="1" applyNumberFormat="1" applyFont="1" applyFill="1" applyBorder="1"/>
    <xf numFmtId="164" fontId="8" fillId="0" borderId="1" xfId="3" applyNumberFormat="1" applyFont="1" applyFill="1" applyBorder="1"/>
    <xf numFmtId="173" fontId="8" fillId="0" borderId="1" xfId="3" applyNumberFormat="1" applyFont="1" applyFill="1" applyBorder="1"/>
    <xf numFmtId="173" fontId="8" fillId="0" borderId="16" xfId="3" applyNumberFormat="1" applyFont="1" applyFill="1" applyBorder="1"/>
    <xf numFmtId="0" fontId="8" fillId="6" borderId="29" xfId="2" applyNumberFormat="1" applyFont="1" applyFill="1" applyBorder="1" applyAlignment="1"/>
    <xf numFmtId="6" fontId="8" fillId="6" borderId="18" xfId="3" applyNumberFormat="1" applyFont="1" applyFill="1" applyBorder="1"/>
    <xf numFmtId="173" fontId="8" fillId="6" borderId="18" xfId="3" applyNumberFormat="1" applyFont="1" applyFill="1" applyBorder="1"/>
    <xf numFmtId="173" fontId="8" fillId="6" borderId="20" xfId="3" applyNumberFormat="1" applyFont="1" applyFill="1" applyBorder="1"/>
    <xf numFmtId="0" fontId="8" fillId="0" borderId="29" xfId="2" applyNumberFormat="1" applyFont="1" applyFill="1" applyBorder="1" applyAlignment="1"/>
    <xf numFmtId="6" fontId="8" fillId="0" borderId="1" xfId="2" applyNumberFormat="1" applyFont="1" applyFill="1" applyBorder="1" applyAlignment="1"/>
    <xf numFmtId="173" fontId="8" fillId="0" borderId="13" xfId="2" applyNumberFormat="1" applyFont="1" applyFill="1" applyBorder="1" applyAlignment="1"/>
    <xf numFmtId="173" fontId="8" fillId="0" borderId="17" xfId="2" applyNumberFormat="1" applyFont="1" applyFill="1" applyBorder="1" applyAlignment="1"/>
    <xf numFmtId="6" fontId="8" fillId="6" borderId="18" xfId="2" applyNumberFormat="1" applyFont="1" applyFill="1" applyBorder="1" applyAlignment="1"/>
    <xf numFmtId="6" fontId="8" fillId="6" borderId="0" xfId="2" applyNumberFormat="1" applyFont="1" applyFill="1" applyBorder="1" applyAlignment="1"/>
    <xf numFmtId="6" fontId="8" fillId="6" borderId="8" xfId="2" applyNumberFormat="1" applyFont="1" applyFill="1" applyBorder="1" applyAlignment="1"/>
    <xf numFmtId="0" fontId="5" fillId="0" borderId="29" xfId="2" applyNumberFormat="1" applyFont="1" applyFill="1" applyBorder="1" applyAlignment="1"/>
    <xf numFmtId="168" fontId="5" fillId="0" borderId="18" xfId="3" applyNumberFormat="1" applyFont="1" applyFill="1" applyBorder="1"/>
    <xf numFmtId="174" fontId="5" fillId="0" borderId="20" xfId="3" applyNumberFormat="1" applyFont="1" applyFill="1" applyBorder="1"/>
    <xf numFmtId="0" fontId="5" fillId="6" borderId="29" xfId="2" applyNumberFormat="1" applyFont="1" applyFill="1" applyBorder="1" applyAlignment="1"/>
    <xf numFmtId="168" fontId="5" fillId="6" borderId="18" xfId="3" applyNumberFormat="1" applyFont="1" applyFill="1" applyBorder="1"/>
    <xf numFmtId="174" fontId="5" fillId="6" borderId="18" xfId="3" applyNumberFormat="1" applyFont="1" applyFill="1" applyBorder="1"/>
    <xf numFmtId="174" fontId="5" fillId="6" borderId="20" xfId="3" applyNumberFormat="1" applyFont="1" applyFill="1" applyBorder="1"/>
    <xf numFmtId="0" fontId="5" fillId="7" borderId="33" xfId="0" applyFont="1" applyFill="1" applyBorder="1" applyAlignment="1">
      <alignment horizontal="left" indent="1"/>
    </xf>
    <xf numFmtId="0" fontId="5" fillId="0" borderId="33" xfId="0" applyFont="1" applyBorder="1" applyAlignment="1">
      <alignment horizontal="left" indent="1"/>
    </xf>
    <xf numFmtId="0" fontId="8" fillId="7" borderId="33" xfId="0" applyFont="1" applyFill="1" applyBorder="1"/>
    <xf numFmtId="173" fontId="8" fillId="7" borderId="0" xfId="0" applyNumberFormat="1" applyFont="1" applyFill="1" applyBorder="1"/>
    <xf numFmtId="173" fontId="8" fillId="7" borderId="8" xfId="0" applyNumberFormat="1" applyFont="1" applyFill="1" applyBorder="1"/>
    <xf numFmtId="0" fontId="5" fillId="0" borderId="33" xfId="0" applyFont="1" applyFill="1" applyBorder="1" applyAlignment="1">
      <alignment horizontal="left" indent="1"/>
    </xf>
    <xf numFmtId="0" fontId="5" fillId="6" borderId="33" xfId="0" applyFont="1" applyFill="1" applyBorder="1" applyAlignment="1">
      <alignment horizontal="left" indent="1"/>
    </xf>
    <xf numFmtId="0" fontId="8" fillId="0" borderId="33" xfId="0" applyFont="1" applyFill="1" applyBorder="1"/>
    <xf numFmtId="173" fontId="8" fillId="0" borderId="0" xfId="0" applyNumberFormat="1" applyFont="1" applyFill="1" applyBorder="1"/>
    <xf numFmtId="173" fontId="8" fillId="0" borderId="8" xfId="0" applyNumberFormat="1" applyFont="1" applyFill="1" applyBorder="1"/>
    <xf numFmtId="173" fontId="8" fillId="6" borderId="0" xfId="0" applyNumberFormat="1" applyFont="1" applyFill="1" applyBorder="1"/>
    <xf numFmtId="173" fontId="8" fillId="6" borderId="8" xfId="0" applyNumberFormat="1" applyFont="1" applyFill="1" applyBorder="1"/>
    <xf numFmtId="173" fontId="8" fillId="6" borderId="1" xfId="0" applyNumberFormat="1" applyFont="1" applyFill="1" applyBorder="1"/>
    <xf numFmtId="173" fontId="8" fillId="6" borderId="16" xfId="0" applyNumberFormat="1" applyFont="1" applyFill="1" applyBorder="1"/>
    <xf numFmtId="16" fontId="8" fillId="0" borderId="0" xfId="0" quotePrefix="1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6" fillId="4" borderId="0" xfId="0" applyFont="1" applyFill="1" applyBorder="1" applyAlignment="1">
      <alignment horizontal="center"/>
    </xf>
    <xf numFmtId="0" fontId="8" fillId="0" borderId="0" xfId="2" applyFont="1" applyAlignment="1">
      <alignment horizontal="center" wrapText="1"/>
    </xf>
    <xf numFmtId="0" fontId="5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6" fillId="5" borderId="25" xfId="2" applyFont="1" applyFill="1" applyBorder="1" applyAlignment="1">
      <alignment horizontal="left"/>
    </xf>
    <xf numFmtId="0" fontId="6" fillId="5" borderId="26" xfId="2" applyFont="1" applyFill="1" applyBorder="1" applyAlignment="1">
      <alignment horizontal="left"/>
    </xf>
    <xf numFmtId="0" fontId="6" fillId="5" borderId="27" xfId="2" applyFont="1" applyFill="1" applyBorder="1" applyAlignment="1">
      <alignment horizontal="left"/>
    </xf>
    <xf numFmtId="0" fontId="6" fillId="5" borderId="39" xfId="2" applyFont="1" applyFill="1" applyBorder="1" applyAlignment="1">
      <alignment horizontal="left"/>
    </xf>
    <xf numFmtId="0" fontId="6" fillId="5" borderId="38" xfId="2" applyFont="1" applyFill="1" applyBorder="1" applyAlignment="1">
      <alignment horizontal="left"/>
    </xf>
    <xf numFmtId="0" fontId="6" fillId="5" borderId="40" xfId="2" applyFont="1" applyFill="1" applyBorder="1" applyAlignment="1">
      <alignment horizontal="left"/>
    </xf>
    <xf numFmtId="0" fontId="14" fillId="0" borderId="0" xfId="2" applyFont="1" applyAlignment="1">
      <alignment horizontal="center"/>
    </xf>
  </cellXfs>
  <cellStyles count="10">
    <cellStyle name="Comma" xfId="1" builtinId="3"/>
    <cellStyle name="Comma 2" xfId="3" xr:uid="{00000000-0005-0000-0000-000001000000}"/>
    <cellStyle name="Comma 3" xfId="8" xr:uid="{00000000-0005-0000-0000-000002000000}"/>
    <cellStyle name="Normal" xfId="0" builtinId="0"/>
    <cellStyle name="Normal 2" xfId="2" xr:uid="{00000000-0005-0000-0000-000004000000}"/>
    <cellStyle name="Normal 2 9" xfId="6" xr:uid="{00000000-0005-0000-0000-000005000000}"/>
    <cellStyle name="Normal 3" xfId="7" xr:uid="{00000000-0005-0000-0000-000006000000}"/>
    <cellStyle name="Percent" xfId="5" builtinId="5"/>
    <cellStyle name="Percent 2" xfId="4" xr:uid="{00000000-0005-0000-0000-000008000000}"/>
    <cellStyle name="Percent 3" xfId="9" xr:uid="{00000000-0005-0000-0000-000009000000}"/>
  </cellStyles>
  <dxfs count="0"/>
  <tableStyles count="1" defaultTableStyle="TableStyleMedium2" defaultPivotStyle="PivotStyleLight16">
    <tableStyle name="Table Style 1" pivot="0" count="0" xr9:uid="{00000000-0011-0000-FFFF-FFFF00000000}"/>
  </tableStyles>
  <colors>
    <mruColors>
      <color rgb="FFDDEBF7"/>
      <color rgb="FF5B9BD5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84" Type="http://schemas.openxmlformats.org/officeDocument/2006/relationships/sharedStrings" Target="sharedStrings.xml"/><Relationship Id="rId89" Type="http://schemas.openxmlformats.org/officeDocument/2006/relationships/customXml" Target="../customXml/item4.xml"/><Relationship Id="rId16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6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74" Type="http://schemas.openxmlformats.org/officeDocument/2006/relationships/externalLink" Target="externalLinks/externalLink69.xml"/><Relationship Id="rId79" Type="http://schemas.openxmlformats.org/officeDocument/2006/relationships/externalLink" Target="externalLinks/externalLink74.xml"/><Relationship Id="rId5" Type="http://schemas.openxmlformats.org/officeDocument/2006/relationships/worksheet" Target="worksheets/sheet5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77" Type="http://schemas.openxmlformats.org/officeDocument/2006/relationships/externalLink" Target="externalLinks/externalLink72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80" Type="http://schemas.openxmlformats.org/officeDocument/2006/relationships/externalLink" Target="externalLinks/externalLink75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externalLink" Target="externalLinks/externalLink70.xml"/><Relationship Id="rId83" Type="http://schemas.openxmlformats.org/officeDocument/2006/relationships/styles" Target="styles.xml"/><Relationship Id="rId8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externalLink" Target="externalLinks/externalLink68.xml"/><Relationship Id="rId78" Type="http://schemas.openxmlformats.org/officeDocument/2006/relationships/externalLink" Target="externalLinks/externalLink73.xml"/><Relationship Id="rId81" Type="http://schemas.openxmlformats.org/officeDocument/2006/relationships/externalLink" Target="externalLinks/externalLink76.xml"/><Relationship Id="rId86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76" Type="http://schemas.openxmlformats.org/officeDocument/2006/relationships/externalLink" Target="externalLinks/externalLink71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66" Type="http://schemas.openxmlformats.org/officeDocument/2006/relationships/externalLink" Target="externalLinks/externalLink61.xml"/><Relationship Id="rId87" Type="http://schemas.openxmlformats.org/officeDocument/2006/relationships/customXml" Target="../customXml/item2.xml"/><Relationship Id="rId61" Type="http://schemas.openxmlformats.org/officeDocument/2006/relationships/externalLink" Target="externalLinks/externalLink56.xml"/><Relationship Id="rId82" Type="http://schemas.openxmlformats.org/officeDocument/2006/relationships/theme" Target="theme/theme1.xml"/><Relationship Id="rId19" Type="http://schemas.openxmlformats.org/officeDocument/2006/relationships/externalLink" Target="externalLinks/externalLink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Cost%20Accounting/Resource%20Costs/HYDRO/RR03%20for%20Accountan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Forecast%202012/2013%20Plan/Assumptions/LNG/LNG%20Financial%20Model%205%20Year%20Plan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ecast%202009\2009%20BP\MYP%20Alt%20GRC\NR\Copy%20of%20Current%20New%20Resources%206-10-09%20correct%20inflatio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elddecks\FT8_Performance_Estimator_2.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Cost%20Accounting/Resource%20Costs/CT/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hah51153\My%20Documents\165510%20Puget\LM6000PC%20SPRINT\BV-Users\mystuff\Referenc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5%20Strategic%20Plan\2005%20Strat%20Plan%2010%20yrs%202006-2015\Final%20Forecasts\Revised%207-18-05\Scen%201R%20Revised%207-18%202005%20Strategic%20Pla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cquisition\Active%20Projects\Wind_Wild%20Horse%20Expansion%20-%20Horizon\Financial%20-%20Budget\Proforma%20development\Property%20Tax%20revised%20base%20on%20090508%20Actua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ehossn\Local%20Settings\Temporary%20Internet%20Files\OLK448\DEM-WP(C)%20Goldendale%20Proforma%20-%202007%20GRC%20Update%20(2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TRFP\Forecast%202009\2009%20BP\MYP%20Alt%20GRC\NR\Copy%20of%20Current%20New%20Resources%206-10-09%20correct%20infl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GrpRevnu/PUBLIC/WUTC/Puget%20Sound%20Energy/Semi%20Annual%20Report/Dec_31_04/WC-RB%202004-12%20Monthly%20R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rei46279\Local%20Settings\Temporary%20Internet%20Files\OLKD\PSE%201x%207FA%20R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2005%20Strategic%20Plan/2005%20Strat%20Plan%2010%20yrs%202006-2015/Final%20Forecasts/Revised%207-18-05/Scen%201R%20Revised%207-18%202005%20Strategic%20Pla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ci-fs-06\ESD\Documents%20and%20Settings\rol43511\My%20Documents\OUC\NFP\supply-side%20alternatives\O&amp;M\Updates\OUC%20O&amp;M%20SC%207EA%20(Rev%2003Nov05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Acct/newgas/2000/Oct00/REVNEW00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Acquisition/Active%20Projects/Wind_Wild%20Horse%20Expansion%20-%20Horizon/Financial%20-%20Budget/Proforma%20development/Copy%20of%20(C)%20Wild%20Horse%20Expansion%20Proforma_Actuals_091008_curren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posal\ft8-3\Pin-Point\CALCS_Pin-Point_R0-09220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O&amp;S\CIS\UPDAT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Budgets/2012-2016%20Budgets%20&amp;%20Business%20Plans/PPL%20submittals%20for%202012/Units%201-2%202012%20Budget,%20Rev%200%209-1-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FINSUP/TPrice99/Dummy%20Shee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et%20&amp;%20Accounting\Griffith%20Budget%2011-6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GrpRevnu/PUBLIC/WUTC/Puget%20Sound%20Energy/Semi%20Annual%20Report/Dec_31_04/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windows/temp/dailywallingfor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Elsea%20Projects/Encogen/Sept%2023%20Review/PSE%20Own%2011-99%20for%20$1yr00noboilerJH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cquisition\Corporate%20Initiatives\Colstrip%20-%20Attorney%20Client%20Privilege\%23Negotiations%202019-02-01\2019-04-22\Colstrip%20Analyis%202019-04-22%20MT%20Replacement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GrpRevnu/PUBLIC/%23%202006%20GRC/2006%20GRC%20Post%20Filing/2006%20GRC%20Parties'%20Response/JMR-5%20pages%201%20and%202%20Revised%208-9-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WINNT/Temporary%20Internet%20Files/OLKC0/Aurora%20Prices%20for%20RORC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swatts\Desktop\(Num)%20(Title)%20PSM%2013-6%20IRP%202009%20Trends_DRAFT_v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Users/wdang/Desktop/2017%20Valuation/Copy%20of%202017%20YE%20PIP%20-%20%237%20-%20WC%20and%20O&amp;M.xlsb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ResourcePlanning/2009IRP/Planning%20Adjustment/Correction%20Conservation%20case%201%20(CT)%20portfolios%20(4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Documents%20and%20Settings/scartwri/My%20Documents/Projects/PSE/Projects/BHP/Due%20Diligence/BHP%20IS.BS.CF%20Mode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cquisition\PTC%20and%20%20hybrid%20financing\%23Flip%20Team\2009%20Flip%20Model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GrpRevnu/PUBLIC/%23%20PCA%20&amp;%20RC%2006_2003%20TY/GRC/PostFilingGRC/2004%20GRC%20Rebuttal%20Filing/WC-RB%20GRC%20TY0903%20RY02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cquisition\Corporate%20Initiatives\Colstrip%20-%20Attorney%20Client%20Privilege\%23Negotiations%202019-02-01\2019-04-22\PSM%20III%2025.12%202018%20RFP%20Base%20No%20CO2_update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Cost%20Accounting/Resource%20Costs/Forecast%20&amp;%20Variance/GRC/2006/Workpapers/06GRC%20Order%201.5.06/DEM-WP%20(C)%20Power%20Cost%202006GRC%20Order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%20Lisa\Maquarie\Project%20Padua%20-%20Lender%20Financial%20Model%201-22-0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Acquisition/%23%232011%20RFP_shared%20files%20on%20X/Screening%20Analysis/Coal_PPA%20Centralia_11102/Orginal/Equity%20Calculation%20Centrali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Acquisition/Pre%202006%20RFP%20Projects/Sierra_Pacific_Industries/Financial/SPI%20-%20WA%20Alder%20-%20Rev%203WJE%20-%2011150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cquisition\Corporate%20Initiatives\Colstrip%20-%20Attorney%20Client%20Privilege\%23Negotiations%202019-02-01\2019-04-18\PSM%20III%2025.11%202018%20RFP%20Base%20No%20CO2%20MT%20WIND%20ProForma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Acquisition/Phase%202%20RFP%20Quantitative%20Analysis/PSM%20Input%20Assumptions/Gas%20Transport/Gas%20Transpor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Documents%20and%20Settings/ehossn/Local%20Settings/Temporary%20Internet%20Files/OLK448/DEM-WP(C)%20Goldendale%20Proforma%20-%202007%20GRC%20Update%20(2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Strategic%20Plans/2009%20Multi%20Year%20Plan/Resources/Lower%20Snake%20River%20Wind/WHE%20Proforma_2009%20GRC%20Version%20for%20Multi%20Year%20Pla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GrpRevnu/PUBLIC/WUTC/Puget%20Sound%20Energy/Semi%20Annual%20Report/Jun_30_01/Proforma%20Adj_not%20us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2006%20Outlook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Acquisition/Active%20Projects/Wind_Wild%20Horse%20Expansion%20-%20Horizon/Financial%20-%20Budget/Proforma%20development/Property%20Tax%20revised%20base%20on%20090508%20Actual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Documents%20and%20Settings/bdonah/Local%20Settings/Temporary%20Internet%20Files/OLK6D/1_EV%20&amp;%20CNG/EV%20Proforma_Case%201&amp;2&amp;3_11%2010%201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WINNT/Temporary%20Internet%20Files/OLK71/SOE%20Sept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2003\To%20Fin%20Planning%2010-15-02\OA%20Extract%20for%20'03%20update%2010-15%20for%209.26.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fil1\reacq\Acquisition\%23%232011%20RFP_shared%20files%20on%20X\testing\Transmission%20Cost%20Estimator_RFP_Phase%20I_08312011_centralia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Documents%20and%20Settings/rwilli/Local%20Settings/Temporary%20Internet%20Files/Content.Outlook/RL9YYJBD/Analyzer2011%20v5%20-%20Template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.puget.com\Mid%20Office\aaa%20Jody%20Test\variance%20to%20budget%20dollar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PCORC\RORC%20Filing\PCA%20PCOR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cquisition\Corporate%20Initiatives\Colstrip%20-%20Attorney%20Client%20Privilege\%23Negotiations%202019-02-01\2019-04-18\PSM%20III%2025.11_2018%20RFP_Base%20No%20CO2_update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Cost%20Accounting/Resource%20Costs/Capacity/CAP_WBook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fil1\reacq\Models\PSM\RFP%202005\PSM7-5C%20Oct05%20Base_fortraining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EAD/Business%20Plan%202001/BudgetPlan2002_11_21_newPJ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Formulas/vlookup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rpRevnu\PUBLIC\%23%202007%20GRC\4.04G%20Pass%20Throug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Acquisition/Active%20Projects/NatG_834_Mint%20Farm_Ownership/Financial/Proforma/Board%20Book/Mint%20Farm%20Proforma%20-%20Board%20Book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Models/PSM/PSM%2011-0%20(2008%20RFP)/(Num)%20(Title)-%20PSM%2011-0%20Current%20Trends%20RFP%202008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Cost%20Accounting/Resource%20Costs/Forecast%20&amp;%20Variance/PCORC/RORC%20Filing/PC%20Summary%202004-2008%20Aurora%20+%20Not%20Auror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fil1\reacq\Models\PSM\Input%20Assumptions%202006-04\From%20AURORA%20042706\Green%20World\Energy%20Needs%20Analysis%20for%20PSM%20BAU%20080105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Joel/Model%20Final%20for%20BOD%201-10-2006/12-15%20Final%20for%20Board/12-15%20(Hydro)NoD%20Input-PSE%20Incremental-1215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WINNT/Temporary%20Internet%20Files/OLK20/Due%20Diligence/August%20New%20Model/Fred%20Value%209.1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%23Acquisition_Shared_Files\Active%20Projects\NatG_Development%20Project\Technology%20Selection\Gas%20Trans%20Calc_PSL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ley\CorpFinance\windows\temp\CBCWPI7A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Forward-View/GLOBAL/feb_02/U-Par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rpRevnu\PUBLIC\Unbilled%20Rev%20Electric%20-%20Gas%20-%20SOE%20-%20SOG\2006\09-06%20Elec_Unb%20(93%203%25%202%20months)final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erf-Test\North%20Carolina%20EMC\Revision-10_SecAirflow\CALCS_ExhFlow_NCEMC_R1-050605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30412\cur36921\My%20Documents\BV-Users\mystuff\Engineering\Mechanical\Mechanical%20Systems\Desalination\Economics\Econ-Eval_v11%20FPL%20-%20Developer%20Model%20Base19%20(version%201)_121404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ci-fs-06\ESD\Documents%20and%20Settings\oak46608\Local%20Settings\Temporary%20Internet%20Files\OLK189\Documents%20and%20Settings\web24537\Local%20Settings\Temporary%20Internet%20Files\OLK32\HB_Rev0_South_Bay-M42v03-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djobirs0.dsg/11/FINSUP/RCFM/Buspln99/ELIM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SrvReq-Cash"/>
      <sheetName val="Rocky Reach Updated 7.03"/>
      <sheetName val="2003_Relicensing_Calc"/>
      <sheetName val="FishBypassPI_Calculation"/>
      <sheetName val="2001A_PI_Calculation"/>
      <sheetName val="New 57 &amp; 68 Calc"/>
      <sheetName val="57-68 ref"/>
      <sheetName val="old 57 &amp; 68 Calc"/>
      <sheetName val="#REF"/>
    </sheetNames>
    <sheetDataSet>
      <sheetData sheetId="0" refreshError="1">
        <row r="1">
          <cell r="A1" t="str">
            <v xml:space="preserve">ROCKY REACH - 2003 </v>
          </cell>
        </row>
        <row r="2">
          <cell r="A2" t="str">
            <v>DEBT SERVICE REQUIREMENTS</v>
          </cell>
          <cell r="F2" t="str">
            <v xml:space="preserve">Principal (annual) and interest and cover (semi-annually) are to be paid by the purchasers on the 25th of the month prior to the P&amp;I being due except for the 68 which are billed monthly.  </v>
          </cell>
        </row>
        <row r="3">
          <cell r="F3" t="str">
            <v xml:space="preserve">Replacement recovery payments (monthly) are to be paid by the purchasers on the 25th of each month.  </v>
          </cell>
        </row>
        <row r="4">
          <cell r="I4" t="str">
            <v>68 for tenders</v>
          </cell>
          <cell r="L4" t="str">
            <v xml:space="preserve">Adjust Billings </v>
          </cell>
          <cell r="O4" t="str">
            <v>68 for tenders</v>
          </cell>
        </row>
        <row r="5">
          <cell r="A5" t="str">
            <v>Series</v>
          </cell>
          <cell r="B5" t="str">
            <v>Account</v>
          </cell>
          <cell r="C5" t="str">
            <v>P&amp;I Due</v>
          </cell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  <cell r="P5" t="str">
            <v>Total</v>
          </cell>
        </row>
        <row r="6">
          <cell r="C6" t="str">
            <v>1st of:</v>
          </cell>
        </row>
        <row r="7">
          <cell r="A7" t="str">
            <v>1968</v>
          </cell>
          <cell r="B7" t="str">
            <v>Interest</v>
          </cell>
          <cell r="C7" t="str">
            <v>Jan/Jul</v>
          </cell>
          <cell r="D7">
            <v>65608.539999999994</v>
          </cell>
          <cell r="E7">
            <v>65608.539999999994</v>
          </cell>
          <cell r="F7">
            <v>65608.539999999994</v>
          </cell>
          <cell r="G7">
            <v>65608.539999999994</v>
          </cell>
          <cell r="H7">
            <v>65608.539999999994</v>
          </cell>
          <cell r="I7">
            <v>65608.55</v>
          </cell>
          <cell r="J7">
            <v>63626.879999999997</v>
          </cell>
          <cell r="K7">
            <v>63626.879999999997</v>
          </cell>
          <cell r="L7">
            <v>63626.879999999997</v>
          </cell>
          <cell r="M7">
            <v>63626.879999999997</v>
          </cell>
          <cell r="N7">
            <v>63626.879999999997</v>
          </cell>
          <cell r="O7">
            <v>63626.85</v>
          </cell>
          <cell r="P7">
            <v>775412.49999999988</v>
          </cell>
        </row>
        <row r="8">
          <cell r="B8" t="str">
            <v>Principal</v>
          </cell>
          <cell r="C8" t="str">
            <v>Jul</v>
          </cell>
          <cell r="D8">
            <v>64583.33</v>
          </cell>
          <cell r="E8">
            <v>64583.33</v>
          </cell>
          <cell r="F8">
            <v>64583.33</v>
          </cell>
          <cell r="G8">
            <v>64583.33</v>
          </cell>
          <cell r="H8">
            <v>64583.33</v>
          </cell>
          <cell r="I8">
            <v>64583.35</v>
          </cell>
          <cell r="J8">
            <v>69166.67</v>
          </cell>
          <cell r="K8">
            <v>69166.67</v>
          </cell>
          <cell r="L8">
            <v>69166.67</v>
          </cell>
          <cell r="M8">
            <v>69166.67</v>
          </cell>
          <cell r="N8">
            <v>69166.67</v>
          </cell>
          <cell r="O8">
            <v>69166.649999999994</v>
          </cell>
          <cell r="P8">
            <v>802500.00000000012</v>
          </cell>
        </row>
        <row r="9">
          <cell r="B9" t="str">
            <v>Reserve</v>
          </cell>
          <cell r="C9" t="str">
            <v>1 mnth lag</v>
          </cell>
          <cell r="D9">
            <v>10593</v>
          </cell>
          <cell r="E9">
            <v>10593</v>
          </cell>
          <cell r="F9">
            <v>10593</v>
          </cell>
          <cell r="G9">
            <v>10593</v>
          </cell>
          <cell r="H9">
            <v>10593</v>
          </cell>
          <cell r="I9">
            <v>10593</v>
          </cell>
          <cell r="J9">
            <v>1771.58</v>
          </cell>
          <cell r="K9">
            <v>1771.58</v>
          </cell>
          <cell r="L9">
            <v>1771.58</v>
          </cell>
          <cell r="M9">
            <v>1771.58</v>
          </cell>
          <cell r="N9">
            <v>1771.58</v>
          </cell>
          <cell r="O9">
            <v>1771.6</v>
          </cell>
          <cell r="P9">
            <v>74187.500000000015</v>
          </cell>
        </row>
        <row r="10">
          <cell r="D10" t="str">
            <v>Purchaser Billing (Treas transferred December)</v>
          </cell>
          <cell r="H10" t="str">
            <v>Treas Trans</v>
          </cell>
          <cell r="I10" t="str">
            <v>Purchaser Billing</v>
          </cell>
          <cell r="N10" t="str">
            <v>Treas Trans</v>
          </cell>
          <cell r="O10" t="str">
            <v>Purch Bill 1/25</v>
          </cell>
        </row>
        <row r="11">
          <cell r="A11" t="str">
            <v>1987A</v>
          </cell>
          <cell r="B11" t="str">
            <v>Interest</v>
          </cell>
          <cell r="C11" t="str">
            <v>Jan/Jul</v>
          </cell>
          <cell r="D11">
            <v>167917.5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 xml:space="preserve">  167,917.50</v>
          </cell>
          <cell r="J11">
            <v>167917.5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 t="str">
            <v xml:space="preserve">  167,917.50</v>
          </cell>
          <cell r="P11">
            <v>335835</v>
          </cell>
        </row>
        <row r="12">
          <cell r="A12" t="str">
            <v>(Div. 3)</v>
          </cell>
          <cell r="B12" t="str">
            <v>Rpl/Rcvy</v>
          </cell>
          <cell r="C12" t="str">
            <v>monthly 25th</v>
          </cell>
          <cell r="D12">
            <v>10555.74</v>
          </cell>
          <cell r="E12">
            <v>10555.74</v>
          </cell>
          <cell r="F12">
            <v>10555.74</v>
          </cell>
          <cell r="G12">
            <v>10555.74</v>
          </cell>
          <cell r="H12">
            <v>10555.74</v>
          </cell>
          <cell r="I12">
            <v>10555.74</v>
          </cell>
          <cell r="J12">
            <v>10555.74</v>
          </cell>
          <cell r="K12">
            <v>10555.74</v>
          </cell>
          <cell r="L12">
            <v>10555.74</v>
          </cell>
          <cell r="M12">
            <v>10555.74</v>
          </cell>
          <cell r="N12">
            <v>10555.74</v>
          </cell>
          <cell r="O12">
            <v>10555.75</v>
          </cell>
          <cell r="P12">
            <v>126668.89000000001</v>
          </cell>
        </row>
        <row r="13">
          <cell r="A13" t="str">
            <v>Jan includes</v>
          </cell>
          <cell r="B13" t="str">
            <v>2001C Reloan</v>
          </cell>
          <cell r="D13">
            <v>3353.08</v>
          </cell>
          <cell r="E13">
            <v>187.08</v>
          </cell>
          <cell r="F13">
            <v>187.08</v>
          </cell>
          <cell r="G13">
            <v>187.08</v>
          </cell>
          <cell r="H13">
            <v>187.08</v>
          </cell>
          <cell r="I13">
            <v>187.08</v>
          </cell>
          <cell r="J13">
            <v>187.08</v>
          </cell>
          <cell r="K13">
            <v>187.08</v>
          </cell>
          <cell r="L13">
            <v>187.08</v>
          </cell>
          <cell r="M13">
            <v>187.08</v>
          </cell>
          <cell r="N13">
            <v>187.08</v>
          </cell>
          <cell r="O13">
            <v>187.12</v>
          </cell>
          <cell r="P13">
            <v>5410.9999999999991</v>
          </cell>
        </row>
        <row r="14">
          <cell r="A14" t="str">
            <v xml:space="preserve">2001 &amp; </v>
          </cell>
          <cell r="B14" t="str">
            <v>Int 96A</v>
          </cell>
          <cell r="C14" t="str">
            <v>Jan/Jul</v>
          </cell>
          <cell r="D14">
            <v>165440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 t="str">
            <v xml:space="preserve">  165,440.00</v>
          </cell>
          <cell r="J14">
            <v>165440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 xml:space="preserve">  165,440.00</v>
          </cell>
          <cell r="P14">
            <v>330880</v>
          </cell>
        </row>
        <row r="15">
          <cell r="A15" t="str">
            <v>2002 reloan</v>
          </cell>
          <cell r="B15" t="str">
            <v>Rec 96A</v>
          </cell>
          <cell r="C15" t="str">
            <v>monthly 25th</v>
          </cell>
          <cell r="D15">
            <v>14546.89</v>
          </cell>
          <cell r="E15">
            <v>14546.89</v>
          </cell>
          <cell r="F15">
            <v>14546.89</v>
          </cell>
          <cell r="G15">
            <v>14546.89</v>
          </cell>
          <cell r="H15">
            <v>14546.89</v>
          </cell>
          <cell r="I15">
            <v>14546.89</v>
          </cell>
          <cell r="J15">
            <v>14546.89</v>
          </cell>
          <cell r="K15">
            <v>14546.89</v>
          </cell>
          <cell r="L15">
            <v>14546.89</v>
          </cell>
          <cell r="M15">
            <v>14546.89</v>
          </cell>
          <cell r="N15">
            <v>14546.89</v>
          </cell>
          <cell r="O15">
            <v>14546.89</v>
          </cell>
          <cell r="P15">
            <v>174562.68</v>
          </cell>
        </row>
        <row r="16">
          <cell r="A16" t="str">
            <v>amounts</v>
          </cell>
          <cell r="D16" t="str">
            <v>On 1987 issue, Treasury transfer from the Revenue fund the amount needed for interest on or before the date it is due (ie Jan/Jul 1) - The Purchasers should be billed for the interest on the Jan/Jul 25 billing.  (Per '87 Finance Agreement.)</v>
          </cell>
        </row>
        <row r="18">
          <cell r="A18" t="str">
            <v>1991</v>
          </cell>
          <cell r="B18" t="str">
            <v>Interest</v>
          </cell>
          <cell r="C18" t="str">
            <v>Jan/Jul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327878.34000000003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327878.33</v>
          </cell>
          <cell r="P18">
            <v>655756.67000000004</v>
          </cell>
        </row>
        <row r="19">
          <cell r="A19" t="str">
            <v>(Div. 2 &amp; 3)</v>
          </cell>
          <cell r="B19" t="str">
            <v>Cover</v>
          </cell>
          <cell r="C19" t="str">
            <v>Jan/Jul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 t="str">
            <v>Fully Funded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 t="str">
            <v>Fully Funded</v>
          </cell>
          <cell r="P19">
            <v>0</v>
          </cell>
        </row>
        <row r="20">
          <cell r="B20" t="str">
            <v>Rpl/Rcvy</v>
          </cell>
          <cell r="C20" t="str">
            <v>monthly 25th</v>
          </cell>
          <cell r="D20">
            <v>8743.9599999999991</v>
          </cell>
          <cell r="E20">
            <v>8743.9599999999991</v>
          </cell>
          <cell r="F20">
            <v>8743.9599999999991</v>
          </cell>
          <cell r="G20">
            <v>8743.9599999999991</v>
          </cell>
          <cell r="H20">
            <v>8743.9599999999991</v>
          </cell>
          <cell r="I20">
            <v>8743.9599999999991</v>
          </cell>
          <cell r="J20">
            <v>8743.9599999999991</v>
          </cell>
          <cell r="K20">
            <v>8743.9599999999991</v>
          </cell>
          <cell r="L20">
            <v>8743.9599999999991</v>
          </cell>
          <cell r="M20">
            <v>8743.9599999999991</v>
          </cell>
          <cell r="N20">
            <v>8743.9599999999991</v>
          </cell>
          <cell r="O20">
            <v>8743.9000000000087</v>
          </cell>
          <cell r="P20">
            <v>104927.45999999998</v>
          </cell>
        </row>
        <row r="22">
          <cell r="A22" t="str">
            <v>1992A</v>
          </cell>
          <cell r="B22" t="str">
            <v>Interest</v>
          </cell>
          <cell r="C22" t="str">
            <v>Jun/Dec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211239.02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211239.01</v>
          </cell>
          <cell r="O22">
            <v>0</v>
          </cell>
          <cell r="P22">
            <v>422478.03</v>
          </cell>
        </row>
        <row r="23">
          <cell r="A23" t="str">
            <v xml:space="preserve">  (93G)</v>
          </cell>
          <cell r="B23" t="str">
            <v>Cover</v>
          </cell>
          <cell r="C23" t="str">
            <v>Jun/Dec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 t="str">
            <v>Fully Funded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 t="str">
            <v>Fully Funded</v>
          </cell>
          <cell r="O23">
            <v>0</v>
          </cell>
          <cell r="P23">
            <v>0</v>
          </cell>
        </row>
        <row r="24">
          <cell r="B24" t="str">
            <v>Rpl/Rcvy</v>
          </cell>
          <cell r="C24" t="str">
            <v>monthly 25th</v>
          </cell>
          <cell r="D24">
            <v>12183.08</v>
          </cell>
          <cell r="E24">
            <v>12183.08</v>
          </cell>
          <cell r="F24">
            <v>12183.08</v>
          </cell>
          <cell r="G24">
            <v>12183.08</v>
          </cell>
          <cell r="H24">
            <v>12183.08</v>
          </cell>
          <cell r="I24">
            <v>12183.08</v>
          </cell>
          <cell r="J24">
            <v>12183.08</v>
          </cell>
          <cell r="K24">
            <v>12183.08</v>
          </cell>
          <cell r="L24">
            <v>12183.08</v>
          </cell>
          <cell r="M24">
            <v>12183.08</v>
          </cell>
          <cell r="N24">
            <v>12183.08</v>
          </cell>
          <cell r="O24">
            <v>12183.12</v>
          </cell>
          <cell r="P24">
            <v>146197</v>
          </cell>
        </row>
        <row r="26">
          <cell r="A26" t="str">
            <v>1993A</v>
          </cell>
          <cell r="B26" t="str">
            <v>Interest</v>
          </cell>
          <cell r="C26" t="str">
            <v>Jan/Jul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800413.81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800413.8</v>
          </cell>
          <cell r="P26">
            <v>1600827.61</v>
          </cell>
        </row>
        <row r="27">
          <cell r="B27" t="str">
            <v>Cover</v>
          </cell>
          <cell r="C27" t="str">
            <v>Jan/Jul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 t="str">
            <v>Fully Funded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 t="str">
            <v>Fully Funded</v>
          </cell>
          <cell r="P27">
            <v>0</v>
          </cell>
        </row>
        <row r="28">
          <cell r="B28" t="str">
            <v>Rpl/Rcvy</v>
          </cell>
          <cell r="C28" t="str">
            <v>monthly 25th</v>
          </cell>
          <cell r="D28">
            <v>38281.17</v>
          </cell>
          <cell r="E28">
            <v>38281.17</v>
          </cell>
          <cell r="F28">
            <v>38281.17</v>
          </cell>
          <cell r="G28">
            <v>38281.17</v>
          </cell>
          <cell r="H28">
            <v>38281.17</v>
          </cell>
          <cell r="I28">
            <v>38281.17</v>
          </cell>
          <cell r="J28">
            <v>38281.17</v>
          </cell>
          <cell r="K28">
            <v>38281.17</v>
          </cell>
          <cell r="L28">
            <v>38281.17</v>
          </cell>
          <cell r="M28">
            <v>38281.17</v>
          </cell>
          <cell r="N28">
            <v>38281.17</v>
          </cell>
          <cell r="O28">
            <v>38281.129999999997</v>
          </cell>
          <cell r="P28">
            <v>459373.99999999988</v>
          </cell>
        </row>
        <row r="30">
          <cell r="A30" t="str">
            <v>1993B</v>
          </cell>
          <cell r="B30" t="str">
            <v>Interest</v>
          </cell>
          <cell r="C30" t="str">
            <v>Jan/Jul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290027.12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290027.11</v>
          </cell>
          <cell r="P30">
            <v>580054.23</v>
          </cell>
        </row>
        <row r="31">
          <cell r="B31" t="str">
            <v>Cover</v>
          </cell>
          <cell r="C31" t="str">
            <v>Jan/Jul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 t="str">
            <v>Fully Funded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 t="str">
            <v>Fully Funded</v>
          </cell>
          <cell r="P31">
            <v>0</v>
          </cell>
        </row>
        <row r="32">
          <cell r="B32" t="str">
            <v>Rpl/Rcvy</v>
          </cell>
          <cell r="C32" t="str">
            <v>monthly 25th</v>
          </cell>
          <cell r="D32">
            <v>100560</v>
          </cell>
          <cell r="E32">
            <v>100560</v>
          </cell>
          <cell r="F32">
            <v>100560</v>
          </cell>
          <cell r="G32">
            <v>100560</v>
          </cell>
          <cell r="H32">
            <v>100560</v>
          </cell>
          <cell r="I32">
            <v>100560</v>
          </cell>
          <cell r="J32">
            <v>100560</v>
          </cell>
          <cell r="K32">
            <v>100560</v>
          </cell>
          <cell r="L32">
            <v>100560</v>
          </cell>
          <cell r="M32">
            <v>100560</v>
          </cell>
          <cell r="N32">
            <v>100560</v>
          </cell>
          <cell r="O32">
            <v>100560</v>
          </cell>
          <cell r="P32">
            <v>1206720</v>
          </cell>
        </row>
        <row r="33">
          <cell r="O33" t="str">
            <v xml:space="preserve"> </v>
          </cell>
        </row>
        <row r="34">
          <cell r="A34" t="str">
            <v>1995B</v>
          </cell>
          <cell r="B34" t="str">
            <v>Interest</v>
          </cell>
          <cell r="C34" t="str">
            <v>Jan/Jul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301083.75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279621.25</v>
          </cell>
          <cell r="P34">
            <v>580705</v>
          </cell>
        </row>
        <row r="35">
          <cell r="B35" t="str">
            <v>Cover</v>
          </cell>
          <cell r="C35" t="str">
            <v>Jan/Jul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Fully Funded</v>
          </cell>
          <cell r="J35">
            <v>-6438.75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 t="str">
            <v>Fully Funded</v>
          </cell>
          <cell r="P35">
            <v>-6438.75</v>
          </cell>
        </row>
        <row r="36">
          <cell r="B36" t="str">
            <v>Principal</v>
          </cell>
          <cell r="C36" t="str">
            <v>Jul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850000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850000</v>
          </cell>
        </row>
        <row r="37">
          <cell r="O37" t="str">
            <v xml:space="preserve"> </v>
          </cell>
        </row>
        <row r="38">
          <cell r="A38" t="str">
            <v>1996B</v>
          </cell>
          <cell r="B38" t="str">
            <v>Interest</v>
          </cell>
          <cell r="C38" t="str">
            <v>Jan/Jul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489275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480811.25</v>
          </cell>
          <cell r="P38">
            <v>970086.25</v>
          </cell>
        </row>
        <row r="39">
          <cell r="B39" t="str">
            <v>Cover</v>
          </cell>
          <cell r="C39" t="str">
            <v>Jan/Jul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 t="str">
            <v>Fully Funded</v>
          </cell>
          <cell r="J39">
            <v>-2539.12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>Fully Funded</v>
          </cell>
          <cell r="P39">
            <v>-2539.12</v>
          </cell>
        </row>
        <row r="40">
          <cell r="B40" t="str">
            <v>Principal</v>
          </cell>
          <cell r="C40" t="str">
            <v>Jul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305000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305000</v>
          </cell>
        </row>
        <row r="42">
          <cell r="A42" t="str">
            <v>1997A</v>
          </cell>
          <cell r="B42" t="str">
            <v>Interest</v>
          </cell>
          <cell r="C42" t="str">
            <v>Jan Jul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1123818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1123818</v>
          </cell>
          <cell r="P42">
            <v>2247636</v>
          </cell>
        </row>
        <row r="43">
          <cell r="B43" t="str">
            <v>Cover</v>
          </cell>
          <cell r="C43" t="str">
            <v>Jan Jul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 t="str">
            <v>Fully Funded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 t="str">
            <v>Fully Funded</v>
          </cell>
          <cell r="P43">
            <v>0</v>
          </cell>
        </row>
        <row r="44">
          <cell r="B44" t="str">
            <v>Rpl/Rcvy</v>
          </cell>
          <cell r="C44" t="str">
            <v>monthly</v>
          </cell>
          <cell r="D44">
            <v>60059.25</v>
          </cell>
          <cell r="E44">
            <v>60059.25</v>
          </cell>
          <cell r="F44">
            <v>60059.25</v>
          </cell>
          <cell r="G44">
            <v>60059.25</v>
          </cell>
          <cell r="H44">
            <v>60059.25</v>
          </cell>
          <cell r="I44">
            <v>60059.25</v>
          </cell>
          <cell r="J44">
            <v>60059.25</v>
          </cell>
          <cell r="K44">
            <v>60059.25</v>
          </cell>
          <cell r="L44">
            <v>60059.25</v>
          </cell>
          <cell r="M44">
            <v>60059.25</v>
          </cell>
          <cell r="N44">
            <v>60059.25</v>
          </cell>
          <cell r="O44">
            <v>60059.25</v>
          </cell>
          <cell r="P44">
            <v>720711</v>
          </cell>
        </row>
        <row r="46">
          <cell r="A46" t="str">
            <v>1998A</v>
          </cell>
          <cell r="B46" t="str">
            <v>Interest</v>
          </cell>
          <cell r="C46" t="str">
            <v>Jan Jul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625305.99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625305.99</v>
          </cell>
          <cell r="P46">
            <v>1250611.98</v>
          </cell>
        </row>
        <row r="47">
          <cell r="B47" t="str">
            <v>Cover</v>
          </cell>
          <cell r="C47" t="str">
            <v>Jan Jul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 t="str">
            <v>Fully Funded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 t="str">
            <v>Fully Funded</v>
          </cell>
          <cell r="P47">
            <v>0</v>
          </cell>
        </row>
        <row r="48">
          <cell r="B48" t="str">
            <v>Rpl/Rcvy</v>
          </cell>
          <cell r="C48" t="str">
            <v>monthly</v>
          </cell>
          <cell r="D48">
            <v>34364.25</v>
          </cell>
          <cell r="E48">
            <v>34364.25</v>
          </cell>
          <cell r="F48">
            <v>34364.25</v>
          </cell>
          <cell r="G48">
            <v>34364.25</v>
          </cell>
          <cell r="H48">
            <v>34364.25</v>
          </cell>
          <cell r="I48">
            <v>34364.25</v>
          </cell>
          <cell r="J48">
            <v>34364.25</v>
          </cell>
          <cell r="K48">
            <v>34364.25</v>
          </cell>
          <cell r="L48">
            <v>34364.25</v>
          </cell>
          <cell r="M48">
            <v>34364.25</v>
          </cell>
          <cell r="N48">
            <v>34364.25</v>
          </cell>
          <cell r="O48">
            <v>34364.25</v>
          </cell>
          <cell r="P48">
            <v>412371</v>
          </cell>
        </row>
        <row r="50">
          <cell r="A50" t="str">
            <v>1998B</v>
          </cell>
          <cell r="B50" t="str">
            <v>Interest</v>
          </cell>
          <cell r="C50" t="str">
            <v>Jan Jul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162500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162500</v>
          </cell>
          <cell r="P50">
            <v>325000</v>
          </cell>
        </row>
        <row r="51">
          <cell r="B51" t="str">
            <v>Cover</v>
          </cell>
          <cell r="C51" t="str">
            <v>Jan Jul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 t="str">
            <v>Fully Funded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Fully Funded</v>
          </cell>
          <cell r="P51">
            <v>0</v>
          </cell>
        </row>
        <row r="52">
          <cell r="B52" t="str">
            <v>Rpl/Rcvy</v>
          </cell>
          <cell r="C52" t="str">
            <v>monthly</v>
          </cell>
          <cell r="D52">
            <v>29689</v>
          </cell>
          <cell r="E52">
            <v>29689</v>
          </cell>
          <cell r="F52">
            <v>29689</v>
          </cell>
          <cell r="G52">
            <v>29689</v>
          </cell>
          <cell r="H52">
            <v>29689</v>
          </cell>
          <cell r="I52">
            <v>29689</v>
          </cell>
          <cell r="J52">
            <v>29689</v>
          </cell>
          <cell r="K52">
            <v>29689</v>
          </cell>
          <cell r="L52">
            <v>29689</v>
          </cell>
          <cell r="M52">
            <v>29689</v>
          </cell>
          <cell r="N52">
            <v>29689</v>
          </cell>
          <cell r="O52">
            <v>29689</v>
          </cell>
          <cell r="P52">
            <v>356268</v>
          </cell>
        </row>
        <row r="53">
          <cell r="O53" t="str">
            <v xml:space="preserve"> </v>
          </cell>
        </row>
        <row r="54">
          <cell r="A54" t="str">
            <v>1998D</v>
          </cell>
          <cell r="B54" t="str">
            <v>Interest</v>
          </cell>
          <cell r="C54" t="str">
            <v>Jan/Jul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347625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347625</v>
          </cell>
        </row>
        <row r="55">
          <cell r="B55" t="str">
            <v>Cover</v>
          </cell>
          <cell r="C55" t="str">
            <v>Jan/Jul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-1982025</v>
          </cell>
          <cell r="J55">
            <v>-104287.5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>Fully Funded</v>
          </cell>
          <cell r="P55">
            <v>-2086312.5</v>
          </cell>
        </row>
        <row r="56">
          <cell r="B56" t="str">
            <v>Principal</v>
          </cell>
          <cell r="C56" t="str">
            <v>Jul</v>
          </cell>
          <cell r="D56">
            <v>0</v>
          </cell>
          <cell r="E56">
            <v>0</v>
          </cell>
          <cell r="F56">
            <v>0</v>
          </cell>
          <cell r="H56" t="str">
            <v>Amortized 7/01/01 to 6/30/02</v>
          </cell>
          <cell r="I56">
            <v>15450000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15450000</v>
          </cell>
        </row>
        <row r="58">
          <cell r="A58" t="str">
            <v>1999A</v>
          </cell>
          <cell r="B58" t="str">
            <v>Interest</v>
          </cell>
          <cell r="C58" t="str">
            <v>Jan Jul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677505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677505</v>
          </cell>
          <cell r="P58">
            <v>1355010</v>
          </cell>
        </row>
        <row r="59">
          <cell r="A59" t="str">
            <v>Volume</v>
          </cell>
          <cell r="B59" t="str">
            <v>Cover</v>
          </cell>
          <cell r="C59" t="str">
            <v>Jan Jul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I59" t="str">
            <v xml:space="preserve">Fully Funded 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 t="str">
            <v>Fully Funded</v>
          </cell>
          <cell r="P59">
            <v>0</v>
          </cell>
        </row>
        <row r="60">
          <cell r="A60" t="str">
            <v>Cap</v>
          </cell>
          <cell r="B60" t="str">
            <v>Rpl/Rcvy</v>
          </cell>
          <cell r="C60" t="str">
            <v>monthly</v>
          </cell>
          <cell r="D60">
            <v>24349.08</v>
          </cell>
          <cell r="E60">
            <v>24349.08</v>
          </cell>
          <cell r="F60">
            <v>24349.08</v>
          </cell>
          <cell r="G60">
            <v>24349.08</v>
          </cell>
          <cell r="H60">
            <v>24349.08</v>
          </cell>
          <cell r="I60">
            <v>24349.08</v>
          </cell>
          <cell r="J60">
            <v>24349.08</v>
          </cell>
          <cell r="K60">
            <v>24349.08</v>
          </cell>
          <cell r="L60">
            <v>24349.08</v>
          </cell>
          <cell r="M60">
            <v>24349.08</v>
          </cell>
          <cell r="N60">
            <v>24349.08</v>
          </cell>
          <cell r="O60">
            <v>24349.119999999999</v>
          </cell>
          <cell r="P60">
            <v>292189.00000000006</v>
          </cell>
        </row>
        <row r="62">
          <cell r="A62" t="str">
            <v>1999B</v>
          </cell>
          <cell r="B62" t="str">
            <v>Interest</v>
          </cell>
          <cell r="C62" t="str">
            <v>Jan Jul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263500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263500</v>
          </cell>
          <cell r="P62">
            <v>527000</v>
          </cell>
        </row>
        <row r="63">
          <cell r="A63" t="str">
            <v>Fish</v>
          </cell>
          <cell r="B63" t="str">
            <v>Cover</v>
          </cell>
          <cell r="C63" t="str">
            <v>Jan Jul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 t="str">
            <v>Fully Funded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 t="str">
            <v>Fully Funded</v>
          </cell>
          <cell r="P63">
            <v>0</v>
          </cell>
        </row>
        <row r="64">
          <cell r="B64" t="str">
            <v>Rpl/Rcvy</v>
          </cell>
          <cell r="C64" t="str">
            <v>monthly</v>
          </cell>
          <cell r="D64">
            <v>32687.33</v>
          </cell>
          <cell r="E64">
            <v>32687.33</v>
          </cell>
          <cell r="F64">
            <v>32687.33</v>
          </cell>
          <cell r="G64">
            <v>32687.33</v>
          </cell>
          <cell r="H64">
            <v>32687.33</v>
          </cell>
          <cell r="I64">
            <v>32687.33</v>
          </cell>
          <cell r="J64">
            <v>32687.33</v>
          </cell>
          <cell r="K64">
            <v>32687.33</v>
          </cell>
          <cell r="L64">
            <v>32687.33</v>
          </cell>
          <cell r="M64">
            <v>32687.33</v>
          </cell>
          <cell r="N64">
            <v>32687.33</v>
          </cell>
          <cell r="O64">
            <v>32687.37</v>
          </cell>
          <cell r="P64">
            <v>392248.00000000012</v>
          </cell>
        </row>
        <row r="65">
          <cell r="A65" t="str">
            <v>99B Credit for Rpl/Rcvy over pymt.</v>
          </cell>
        </row>
        <row r="67">
          <cell r="A67" t="str">
            <v>1989 ISS - principal</v>
          </cell>
          <cell r="D67">
            <v>-2489.48</v>
          </cell>
          <cell r="E67">
            <v>-2506.21</v>
          </cell>
          <cell r="F67">
            <v>-2523.06</v>
          </cell>
          <cell r="G67">
            <v>-2540.0100000000002</v>
          </cell>
          <cell r="H67">
            <v>-2557.09</v>
          </cell>
          <cell r="I67">
            <v>-2574.27</v>
          </cell>
          <cell r="J67">
            <v>-2591.58</v>
          </cell>
          <cell r="K67">
            <v>-2608.9899999999998</v>
          </cell>
          <cell r="L67">
            <v>-2626.52</v>
          </cell>
          <cell r="M67">
            <v>-2644.17</v>
          </cell>
          <cell r="N67">
            <v>-2661.94</v>
          </cell>
          <cell r="O67">
            <v>-2679.84</v>
          </cell>
          <cell r="P67">
            <v>-31003.160000000003</v>
          </cell>
        </row>
        <row r="68">
          <cell r="A68" t="str">
            <v>Combined R &amp; C</v>
          </cell>
          <cell r="C68" t="str">
            <v>USBank</v>
          </cell>
          <cell r="D68">
            <v>66666.649999999994</v>
          </cell>
          <cell r="E68">
            <v>66666.67</v>
          </cell>
          <cell r="F68">
            <v>66666.67</v>
          </cell>
          <cell r="G68">
            <v>66666.67</v>
          </cell>
          <cell r="H68">
            <v>66666.67</v>
          </cell>
          <cell r="I68">
            <v>66666.67</v>
          </cell>
          <cell r="J68">
            <v>66666.649999999994</v>
          </cell>
          <cell r="K68">
            <v>66666.67</v>
          </cell>
          <cell r="L68">
            <v>66666.67</v>
          </cell>
          <cell r="M68">
            <v>66666.67</v>
          </cell>
          <cell r="N68">
            <v>66666.67</v>
          </cell>
          <cell r="O68">
            <v>66666.67</v>
          </cell>
          <cell r="P68">
            <v>800000.00000000012</v>
          </cell>
        </row>
        <row r="69">
          <cell r="O69" t="str">
            <v xml:space="preserve"> </v>
          </cell>
        </row>
        <row r="70">
          <cell r="A70" t="str">
            <v>2000</v>
          </cell>
          <cell r="B70" t="str">
            <v>Interest - Accrued</v>
          </cell>
          <cell r="D70">
            <v>4452.8999999999996</v>
          </cell>
          <cell r="E70">
            <v>4452.8999999999996</v>
          </cell>
          <cell r="F70">
            <v>4452.8999999999996</v>
          </cell>
          <cell r="G70">
            <v>4452.8999999999996</v>
          </cell>
          <cell r="H70">
            <v>4452.8999999999996</v>
          </cell>
          <cell r="I70">
            <v>4452.92</v>
          </cell>
          <cell r="J70">
            <v>4616.7700000000004</v>
          </cell>
          <cell r="K70">
            <v>4616.7700000000004</v>
          </cell>
          <cell r="L70">
            <v>4616.7700000000004</v>
          </cell>
          <cell r="M70">
            <v>4616.7700000000004</v>
          </cell>
          <cell r="N70">
            <v>4616.7700000000004</v>
          </cell>
          <cell r="O70">
            <v>4616.7700000000004</v>
          </cell>
          <cell r="P70">
            <v>54418.040000000008</v>
          </cell>
        </row>
        <row r="71">
          <cell r="A71" t="str">
            <v>CABs</v>
          </cell>
          <cell r="B71" t="str">
            <v>Principal</v>
          </cell>
          <cell r="D71">
            <v>-4452.8999999999996</v>
          </cell>
          <cell r="E71">
            <v>-4452.8999999999996</v>
          </cell>
          <cell r="F71">
            <v>-4452.8999999999996</v>
          </cell>
          <cell r="G71">
            <v>-4452.8999999999996</v>
          </cell>
          <cell r="H71">
            <v>-4452.8999999999996</v>
          </cell>
          <cell r="I71">
            <v>-4452.92</v>
          </cell>
          <cell r="J71">
            <v>-4616.7700000000004</v>
          </cell>
          <cell r="K71">
            <v>-4616.7700000000004</v>
          </cell>
          <cell r="L71">
            <v>-4616.7700000000004</v>
          </cell>
          <cell r="M71">
            <v>-4616.7700000000004</v>
          </cell>
          <cell r="N71">
            <v>-4616.7700000000004</v>
          </cell>
          <cell r="O71">
            <v>-4616.7700000000004</v>
          </cell>
          <cell r="P71">
            <v>-54418.040000000008</v>
          </cell>
        </row>
        <row r="72">
          <cell r="O72" t="str">
            <v xml:space="preserve"> </v>
          </cell>
        </row>
        <row r="73">
          <cell r="A73" t="str">
            <v>2000</v>
          </cell>
          <cell r="B73" t="str">
            <v>Interest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21450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21450</v>
          </cell>
          <cell r="P73">
            <v>42900</v>
          </cell>
        </row>
        <row r="74">
          <cell r="A74" t="str">
            <v>CIBs</v>
          </cell>
          <cell r="B74" t="str">
            <v>Principal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O75" t="str">
            <v xml:space="preserve"> </v>
          </cell>
        </row>
        <row r="76">
          <cell r="A76" t="str">
            <v>2000B</v>
          </cell>
          <cell r="B76" t="str">
            <v>Interest - Accrued</v>
          </cell>
          <cell r="D76">
            <v>10388.450000000001</v>
          </cell>
          <cell r="E76">
            <v>10388.450000000001</v>
          </cell>
          <cell r="F76">
            <v>10388.450000000001</v>
          </cell>
          <cell r="G76">
            <v>10388.450000000001</v>
          </cell>
          <cell r="H76">
            <v>10388.450000000001</v>
          </cell>
          <cell r="I76">
            <v>10388.43</v>
          </cell>
          <cell r="J76">
            <v>10801.39</v>
          </cell>
          <cell r="K76">
            <v>10801.39</v>
          </cell>
          <cell r="L76">
            <v>10801.39</v>
          </cell>
          <cell r="M76">
            <v>10801.39</v>
          </cell>
          <cell r="N76">
            <v>10801.39</v>
          </cell>
          <cell r="O76">
            <v>10801.37</v>
          </cell>
          <cell r="P76">
            <v>127139</v>
          </cell>
        </row>
        <row r="77">
          <cell r="A77" t="str">
            <v>CABs</v>
          </cell>
          <cell r="B77" t="str">
            <v>Principal</v>
          </cell>
          <cell r="D77">
            <v>-10388.450000000001</v>
          </cell>
          <cell r="E77">
            <v>-10388.450000000001</v>
          </cell>
          <cell r="F77">
            <v>-10388.450000000001</v>
          </cell>
          <cell r="G77">
            <v>-10388.450000000001</v>
          </cell>
          <cell r="H77">
            <v>-10388.450000000001</v>
          </cell>
          <cell r="I77">
            <v>-10388.43</v>
          </cell>
          <cell r="J77">
            <v>-10801.39</v>
          </cell>
          <cell r="K77">
            <v>-10801.39</v>
          </cell>
          <cell r="L77">
            <v>-10801.39</v>
          </cell>
          <cell r="M77">
            <v>-10801.39</v>
          </cell>
          <cell r="N77">
            <v>-10801.39</v>
          </cell>
          <cell r="O77">
            <v>-10801.37</v>
          </cell>
          <cell r="P77">
            <v>-127139</v>
          </cell>
        </row>
        <row r="78">
          <cell r="O78" t="str">
            <v xml:space="preserve"> </v>
          </cell>
        </row>
        <row r="79">
          <cell r="A79" t="str">
            <v>2000B</v>
          </cell>
          <cell r="B79" t="str">
            <v>Interest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50440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50440</v>
          </cell>
          <cell r="P79">
            <v>100880</v>
          </cell>
        </row>
        <row r="80">
          <cell r="A80" t="str">
            <v>CIBs</v>
          </cell>
          <cell r="B80" t="str">
            <v>Principal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2">
          <cell r="A82" t="str">
            <v>2002</v>
          </cell>
          <cell r="B82" t="str">
            <v>Interest - Accrued</v>
          </cell>
          <cell r="D82">
            <v>5048.32</v>
          </cell>
          <cell r="E82">
            <v>5048.32</v>
          </cell>
          <cell r="F82">
            <v>5048.32</v>
          </cell>
          <cell r="G82">
            <v>5048.32</v>
          </cell>
          <cell r="H82">
            <v>5048.32</v>
          </cell>
          <cell r="I82">
            <v>5048.3</v>
          </cell>
          <cell r="J82">
            <v>5169.4799999999996</v>
          </cell>
          <cell r="K82">
            <v>5169.4799999999996</v>
          </cell>
          <cell r="L82">
            <v>5169.4799999999996</v>
          </cell>
          <cell r="M82">
            <v>5169.4799999999996</v>
          </cell>
          <cell r="N82">
            <v>5169.4799999999996</v>
          </cell>
          <cell r="O82">
            <v>5169.46</v>
          </cell>
          <cell r="P82">
            <v>61306.759999999987</v>
          </cell>
        </row>
        <row r="83">
          <cell r="A83" t="str">
            <v>CABs</v>
          </cell>
          <cell r="B83" t="str">
            <v>Principal</v>
          </cell>
          <cell r="D83">
            <v>-5048.32</v>
          </cell>
          <cell r="E83">
            <v>-5048.32</v>
          </cell>
          <cell r="F83">
            <v>-5048.32</v>
          </cell>
          <cell r="G83">
            <v>-5048.32</v>
          </cell>
          <cell r="H83">
            <v>-5048.32</v>
          </cell>
          <cell r="I83">
            <v>-5048.3</v>
          </cell>
          <cell r="J83">
            <v>-5169.4799999999996</v>
          </cell>
          <cell r="K83">
            <v>-5169.4799999999996</v>
          </cell>
          <cell r="L83">
            <v>-5169.4799999999996</v>
          </cell>
          <cell r="M83">
            <v>-5169.4799999999996</v>
          </cell>
          <cell r="N83">
            <v>-5169.4799999999996</v>
          </cell>
          <cell r="O83">
            <v>-5169.46</v>
          </cell>
          <cell r="P83">
            <v>-61306.759999999987</v>
          </cell>
        </row>
        <row r="84">
          <cell r="O84" t="str">
            <v xml:space="preserve"> </v>
          </cell>
        </row>
        <row r="85">
          <cell r="A85" t="str">
            <v>2002</v>
          </cell>
          <cell r="B85" t="str">
            <v>Interest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27813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27813</v>
          </cell>
          <cell r="P85">
            <v>55626</v>
          </cell>
        </row>
        <row r="86">
          <cell r="A86" t="str">
            <v>CIBs</v>
          </cell>
          <cell r="B86" t="str">
            <v>Principal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8">
          <cell r="A88" t="str">
            <v>2001A</v>
          </cell>
          <cell r="B88" t="str">
            <v>Interest</v>
          </cell>
          <cell r="C88" t="str">
            <v>Jan/Jul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1069313.95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1069313.95</v>
          </cell>
          <cell r="P88">
            <v>2138627.9</v>
          </cell>
        </row>
        <row r="89">
          <cell r="B89" t="str">
            <v>Cover</v>
          </cell>
          <cell r="C89" t="str">
            <v>Jan/Jul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 t="str">
            <v>Fully Funded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 t="str">
            <v>Fully Funded</v>
          </cell>
          <cell r="P89">
            <v>0</v>
          </cell>
        </row>
        <row r="90">
          <cell r="B90" t="str">
            <v>Rpl/Rcvy</v>
          </cell>
          <cell r="D90">
            <v>43773.919999999998</v>
          </cell>
          <cell r="E90">
            <v>43773.919999999998</v>
          </cell>
          <cell r="F90">
            <v>43773.919999999998</v>
          </cell>
          <cell r="G90">
            <v>43773.919999999998</v>
          </cell>
          <cell r="H90">
            <v>43773.919999999998</v>
          </cell>
          <cell r="I90">
            <v>43773.919999999998</v>
          </cell>
          <cell r="J90">
            <v>43773.919999999998</v>
          </cell>
          <cell r="K90">
            <v>43773.919999999998</v>
          </cell>
          <cell r="L90">
            <v>43773.919999999998</v>
          </cell>
          <cell r="M90">
            <v>43773.919999999998</v>
          </cell>
          <cell r="N90">
            <v>43773.919999999998</v>
          </cell>
          <cell r="O90">
            <v>43773.88</v>
          </cell>
          <cell r="P90">
            <v>525286.99999999988</v>
          </cell>
        </row>
        <row r="92">
          <cell r="A92" t="str">
            <v>2001B</v>
          </cell>
          <cell r="B92" t="str">
            <v>Interest</v>
          </cell>
          <cell r="C92" t="str">
            <v>Jan/Jul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2149125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2149125</v>
          </cell>
          <cell r="P92">
            <v>4298250</v>
          </cell>
        </row>
        <row r="93">
          <cell r="B93" t="str">
            <v>Cover</v>
          </cell>
          <cell r="C93" t="str">
            <v>Jan/Jul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Fully Funded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 t="str">
            <v>Fully Funded</v>
          </cell>
          <cell r="P93">
            <v>0</v>
          </cell>
        </row>
        <row r="94">
          <cell r="B94" t="str">
            <v>Rpl/Rcvy</v>
          </cell>
          <cell r="D94">
            <v>242558.33</v>
          </cell>
          <cell r="E94">
            <v>242558.33</v>
          </cell>
          <cell r="F94">
            <v>242558.33</v>
          </cell>
          <cell r="G94">
            <v>242558.33</v>
          </cell>
          <cell r="H94">
            <v>242558.33</v>
          </cell>
          <cell r="I94">
            <v>242558.33</v>
          </cell>
          <cell r="J94">
            <v>242558.33</v>
          </cell>
          <cell r="K94">
            <v>242558.33</v>
          </cell>
          <cell r="L94">
            <v>242558.33</v>
          </cell>
          <cell r="M94">
            <v>242558.33</v>
          </cell>
          <cell r="N94">
            <v>242558.33</v>
          </cell>
          <cell r="O94">
            <v>242558.37</v>
          </cell>
          <cell r="P94">
            <v>2910700.0000000005</v>
          </cell>
        </row>
        <row r="96">
          <cell r="A96" t="str">
            <v>2001C</v>
          </cell>
          <cell r="B96" t="str">
            <v>Interest</v>
          </cell>
          <cell r="C96" t="str">
            <v>Jan/Jul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354220.18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354220.17</v>
          </cell>
          <cell r="P96">
            <v>708440.35</v>
          </cell>
        </row>
        <row r="97">
          <cell r="B97" t="str">
            <v>Cover</v>
          </cell>
          <cell r="C97" t="str">
            <v>Jan/Jul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 t="str">
            <v>Fully Funded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 t="str">
            <v>Fully Funded</v>
          </cell>
          <cell r="P97">
            <v>0</v>
          </cell>
        </row>
        <row r="98">
          <cell r="B98" t="str">
            <v>Rpl/Rcvy</v>
          </cell>
          <cell r="D98">
            <v>24352.17</v>
          </cell>
          <cell r="E98">
            <v>24352.17</v>
          </cell>
          <cell r="F98">
            <v>24352.17</v>
          </cell>
          <cell r="G98">
            <v>24352.17</v>
          </cell>
          <cell r="H98">
            <v>24352.17</v>
          </cell>
          <cell r="I98">
            <v>24352.17</v>
          </cell>
          <cell r="J98">
            <v>24352.17</v>
          </cell>
          <cell r="K98">
            <v>24352.17</v>
          </cell>
          <cell r="L98">
            <v>24352.17</v>
          </cell>
          <cell r="M98">
            <v>24352.17</v>
          </cell>
          <cell r="N98">
            <v>24352.17</v>
          </cell>
          <cell r="O98">
            <v>24352.13</v>
          </cell>
          <cell r="P98">
            <v>292225.99999999994</v>
          </cell>
        </row>
        <row r="100">
          <cell r="A100" t="str">
            <v>2002A</v>
          </cell>
          <cell r="B100" t="str">
            <v>Interest</v>
          </cell>
          <cell r="C100" t="str">
            <v>Jan/Jul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586566.68999999994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530562.84</v>
          </cell>
          <cell r="P100">
            <v>1117129.5299999998</v>
          </cell>
        </row>
        <row r="101">
          <cell r="A101" t="str">
            <v>Vol Cap</v>
          </cell>
          <cell r="B101" t="str">
            <v>Cover</v>
          </cell>
          <cell r="C101" t="str">
            <v>Jan/Jul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87985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71183.850000000006</v>
          </cell>
          <cell r="P101">
            <v>159168.85</v>
          </cell>
        </row>
        <row r="102">
          <cell r="A102" t="str">
            <v>$19.47M</v>
          </cell>
          <cell r="B102" t="str">
            <v>Rpl/Rcvy</v>
          </cell>
          <cell r="C102" t="str">
            <v>Jul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4">
          <cell r="A104" t="str">
            <v>2002B</v>
          </cell>
          <cell r="B104" t="str">
            <v>Interest</v>
          </cell>
          <cell r="C104" t="str">
            <v>Jan/Jul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1015729.17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918750</v>
          </cell>
          <cell r="P104">
            <v>1934479.17</v>
          </cell>
        </row>
        <row r="105">
          <cell r="A105" t="str">
            <v>Env Enh</v>
          </cell>
          <cell r="B105" t="str">
            <v>Cover</v>
          </cell>
          <cell r="C105" t="str">
            <v>Jan/Jul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152359.38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123265.62</v>
          </cell>
          <cell r="P105">
            <v>275625</v>
          </cell>
        </row>
        <row r="106">
          <cell r="A106" t="str">
            <v>$35M</v>
          </cell>
          <cell r="B106" t="str">
            <v>Rpl/Rcvy</v>
          </cell>
          <cell r="C106" t="str">
            <v>Jul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125333.67</v>
          </cell>
          <cell r="K106">
            <v>125333.67</v>
          </cell>
          <cell r="L106">
            <v>125333.67</v>
          </cell>
          <cell r="M106">
            <v>125333.67</v>
          </cell>
          <cell r="N106">
            <v>125333.67</v>
          </cell>
          <cell r="O106">
            <v>125333.65</v>
          </cell>
          <cell r="P106">
            <v>752002</v>
          </cell>
        </row>
        <row r="111">
          <cell r="A111" t="str">
            <v xml:space="preserve">NEW MONEY ASSUMPTIONS </v>
          </cell>
        </row>
        <row r="112">
          <cell r="A112" t="str">
            <v>03 Rel</v>
          </cell>
          <cell r="B112" t="str">
            <v>Interest - Accrued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</row>
        <row r="113">
          <cell r="A113" t="str">
            <v>CABs</v>
          </cell>
          <cell r="B113" t="str">
            <v>Principal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O114" t="str">
            <v xml:space="preserve"> </v>
          </cell>
        </row>
        <row r="115">
          <cell r="A115" t="str">
            <v>03 Rel</v>
          </cell>
          <cell r="B115" t="str">
            <v>Interest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A116" t="str">
            <v>CIBs</v>
          </cell>
          <cell r="B116" t="str">
            <v>Principal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9">
          <cell r="A119" t="str">
            <v>Updated July 2003:</v>
          </cell>
          <cell r="D119">
            <v>0</v>
          </cell>
          <cell r="E119">
            <v>0</v>
          </cell>
          <cell r="F119">
            <v>0</v>
          </cell>
          <cell r="G119">
            <v>3182.9399999999441</v>
          </cell>
          <cell r="H119">
            <v>4086.2099999999627</v>
          </cell>
          <cell r="I119">
            <v>301821.94000000134</v>
          </cell>
          <cell r="J119">
            <v>-18294.760000000009</v>
          </cell>
          <cell r="K119">
            <v>-5669.6500000000233</v>
          </cell>
          <cell r="L119">
            <v>-16299.149999999907</v>
          </cell>
          <cell r="M119">
            <v>-16299.150000000023</v>
          </cell>
          <cell r="N119">
            <v>-16299.15000000014</v>
          </cell>
          <cell r="O119">
            <v>50079.120000001043</v>
          </cell>
        </row>
        <row r="123">
          <cell r="C123" t="str">
            <v>Totals</v>
          </cell>
          <cell r="D123">
            <v>1218376.79</v>
          </cell>
          <cell r="E123">
            <v>881836.58</v>
          </cell>
          <cell r="F123">
            <v>881819.73</v>
          </cell>
          <cell r="G123">
            <v>884985.72</v>
          </cell>
          <cell r="H123">
            <v>1097110.93</v>
          </cell>
          <cell r="I123">
            <v>26730499.870000001</v>
          </cell>
          <cell r="J123">
            <v>1202662.49</v>
          </cell>
          <cell r="K123">
            <v>995178.08000000007</v>
          </cell>
          <cell r="L123">
            <v>984531.05000000016</v>
          </cell>
          <cell r="M123">
            <v>984513.4</v>
          </cell>
          <cell r="N123">
            <v>1195734.6399999997</v>
          </cell>
          <cell r="O123">
            <v>11398361.140000001</v>
          </cell>
          <cell r="P123">
            <v>48455610.419999994</v>
          </cell>
        </row>
        <row r="124">
          <cell r="D124">
            <v>1218376.79</v>
          </cell>
          <cell r="E124">
            <v>881836.58</v>
          </cell>
          <cell r="F124">
            <v>881819.73</v>
          </cell>
          <cell r="G124">
            <v>881802.78</v>
          </cell>
          <cell r="H124">
            <v>1093024.72</v>
          </cell>
          <cell r="I124">
            <v>26428677.93</v>
          </cell>
          <cell r="J124">
            <v>1220957.25</v>
          </cell>
          <cell r="K124">
            <v>1000847.73</v>
          </cell>
          <cell r="L124">
            <v>1000830.2</v>
          </cell>
          <cell r="M124">
            <v>1000812.55</v>
          </cell>
          <cell r="N124">
            <v>1212033.79</v>
          </cell>
          <cell r="O124">
            <v>11348282.02</v>
          </cell>
        </row>
        <row r="125">
          <cell r="C125" t="str">
            <v xml:space="preserve">Purchaser's Advance Billing = </v>
          </cell>
          <cell r="D125">
            <v>1141117.1400000001</v>
          </cell>
          <cell r="E125">
            <v>804576.90999999992</v>
          </cell>
          <cell r="F125">
            <v>804560.05999999994</v>
          </cell>
          <cell r="G125">
            <v>807726.04999999993</v>
          </cell>
          <cell r="H125">
            <v>1019851.2599999999</v>
          </cell>
          <cell r="I125">
            <v>26653240.199999999</v>
          </cell>
          <cell r="J125">
            <v>1134224.26</v>
          </cell>
          <cell r="K125">
            <v>926739.83000000007</v>
          </cell>
          <cell r="L125">
            <v>916092.80000000016</v>
          </cell>
          <cell r="M125">
            <v>916075.15</v>
          </cell>
          <cell r="N125">
            <v>1127296.3899999997</v>
          </cell>
          <cell r="O125">
            <v>11329922.870000001</v>
          </cell>
        </row>
        <row r="127">
          <cell r="E127" t="str">
            <v>Purchaser's Advance Billing = Total monthly billed less 57&amp;68 Reserves &amp; Combined R&amp;C (which are billed on the actual, not advanced billing).</v>
          </cell>
        </row>
        <row r="128">
          <cell r="C128" t="str">
            <v>PSE Share</v>
          </cell>
          <cell r="D128">
            <v>0.38900000000000001</v>
          </cell>
          <cell r="E128">
            <v>0.38900000000000001</v>
          </cell>
          <cell r="F128">
            <v>0.38900000000000001</v>
          </cell>
          <cell r="G128">
            <v>0.38900000000000001</v>
          </cell>
          <cell r="H128">
            <v>0.38900000000000001</v>
          </cell>
          <cell r="I128">
            <v>0.38900000000000001</v>
          </cell>
          <cell r="J128">
            <v>0.38900000000000001</v>
          </cell>
          <cell r="K128">
            <v>0.38900000000000001</v>
          </cell>
          <cell r="L128">
            <v>0.38900000000000001</v>
          </cell>
          <cell r="M128">
            <v>0.38900000000000001</v>
          </cell>
          <cell r="N128">
            <v>0.38900000000000001</v>
          </cell>
          <cell r="O128">
            <v>0.38900000000000001</v>
          </cell>
        </row>
        <row r="129">
          <cell r="D129">
            <v>473948.57131000003</v>
          </cell>
          <cell r="E129">
            <v>343034.42962000001</v>
          </cell>
          <cell r="F129">
            <v>343027.87497</v>
          </cell>
          <cell r="G129">
            <v>344259.44507999998</v>
          </cell>
          <cell r="H129">
            <v>426776.15177</v>
          </cell>
          <cell r="I129">
            <v>10398164.44943</v>
          </cell>
          <cell r="J129">
            <v>467835.70861000003</v>
          </cell>
          <cell r="K129">
            <v>387124.27312000003</v>
          </cell>
          <cell r="L129">
            <v>382982.57845000009</v>
          </cell>
          <cell r="M129">
            <v>382975.71260000003</v>
          </cell>
          <cell r="N129">
            <v>465140.77495999989</v>
          </cell>
          <cell r="O129">
            <v>4433962.4834600007</v>
          </cell>
          <cell r="P129">
            <v>18849232.45338</v>
          </cell>
        </row>
        <row r="131">
          <cell r="C131" t="str">
            <v>Key</v>
          </cell>
          <cell r="E131" t="str">
            <v xml:space="preserve">  Billing Adjustment for Tendered Bonds</v>
          </cell>
          <cell r="I131" t="str">
            <v xml:space="preserve">  Semi-Annual Billing Cycles</v>
          </cell>
        </row>
        <row r="132">
          <cell r="A132" t="str">
            <v>Cost Element</v>
          </cell>
          <cell r="G132">
            <v>3182.9399999999441</v>
          </cell>
          <cell r="H132">
            <v>4086.2099999999627</v>
          </cell>
          <cell r="I132">
            <v>301821.94000000134</v>
          </cell>
          <cell r="J132">
            <v>-18294.760000000009</v>
          </cell>
          <cell r="K132">
            <v>-5669.6500000000233</v>
          </cell>
          <cell r="L132">
            <v>-16299.149999999907</v>
          </cell>
          <cell r="M132">
            <v>-16299.150000000023</v>
          </cell>
          <cell r="N132">
            <v>-16299.15000000014</v>
          </cell>
          <cell r="O132">
            <v>50079.120000001043</v>
          </cell>
          <cell r="P132">
            <v>286308.35000000219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NG SUMMARY"/>
      <sheetName val="Input for Model"/>
      <sheetName val="Summary"/>
      <sheetName val="Combined Income Statement"/>
      <sheetName val="Distr Inc Stmt"/>
      <sheetName val="LNG Inc Stmt"/>
      <sheetName val="Customer and Rates Summary"/>
      <sheetName val="Assumptions"/>
      <sheetName val="LNG Cost Input"/>
      <sheetName val="Distribution Input-Plant"/>
      <sheetName val="Income Statement LRR"/>
      <sheetName val="Income Statement"/>
      <sheetName val="Revenue Requirement Levelized"/>
      <sheetName val="Revenue Requirement"/>
      <sheetName val="Levelized Fix Costs"/>
      <sheetName val="LNG Plant"/>
      <sheetName val="Distribution Plant"/>
      <sheetName val="Regulated Amort"/>
      <sheetName val="Book Depreciation"/>
      <sheetName val="Tax Depreciation"/>
      <sheetName val="MACRS Schedule"/>
      <sheetName val="LNG SALES &amp; Gas Cost"/>
      <sheetName val="Cost Breakdown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9">
          <cell r="D9">
            <v>7.8E-2</v>
          </cell>
        </row>
        <row r="15">
          <cell r="D15">
            <v>6.71432E-2</v>
          </cell>
        </row>
        <row r="17">
          <cell r="D17">
            <v>0.10329723076923077</v>
          </cell>
        </row>
        <row r="23">
          <cell r="B23">
            <v>4.9843571659893601E-2</v>
          </cell>
        </row>
        <row r="25">
          <cell r="B25">
            <v>5.1562275959639789E-3</v>
          </cell>
        </row>
        <row r="45">
          <cell r="B45">
            <v>0.11052000000000001</v>
          </cell>
        </row>
        <row r="47">
          <cell r="B47">
            <v>0.88948000000000005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 Elsea Aurora"/>
      <sheetName val="Base Acquisitions"/>
      <sheetName val="Base Costs"/>
      <sheetName val="NIM+O&amp;M"/>
      <sheetName val="NIM+O&amp;M Monthly"/>
      <sheetName val="Resources"/>
      <sheetName val="Values 2008 Strat Plan"/>
      <sheetName val="Notes"/>
      <sheetName val="Prices"/>
      <sheetName val="| Load and Exist Res -&gt;"/>
      <sheetName val="Conservation Assumption"/>
      <sheetName val="Dec Peak Cap &amp; Deficits"/>
      <sheetName val="F08R Peak and Avg"/>
      <sheetName val="Need 15 pct RM"/>
      <sheetName val="Conservation"/>
      <sheetName val="OLD B2 Need Energy"/>
      <sheetName val="Old RPS"/>
      <sheetName val="Chart Data"/>
      <sheetName val="Charts 1 page"/>
      <sheetName val="Charts 2 pages"/>
      <sheetName val="Report Summary"/>
      <sheetName val="Diff Base Costs less v5"/>
      <sheetName val="RPS Existing"/>
      <sheetName val="BPA Open Season"/>
      <sheetName val="PBA Transmission"/>
      <sheetName val="Fredonia 3&amp;4"/>
      <sheetName val="Wind Own"/>
      <sheetName val="RES Cap Cost"/>
      <sheetName val="Ratebase for RES"/>
      <sheetName val="Wind Vantage"/>
      <sheetName val="KV Wind Own"/>
      <sheetName val="Storage Demonstration"/>
      <sheetName val="Wind PPA"/>
      <sheetName val="Golden Hills PPA"/>
      <sheetName val="Mint Farm"/>
      <sheetName val="Sumas"/>
      <sheetName val="Pure Cost IP Line"/>
      <sheetName val="Pure Cost Gas Transport"/>
      <sheetName val="LSR 1250 Credit-Reformat"/>
      <sheetName val="Recip Peakers"/>
      <sheetName val="Tenaska Tolling"/>
      <sheetName val="New CCGT"/>
      <sheetName val="Tenaska Buy"/>
      <sheetName val="Grays Harbor"/>
      <sheetName val="Hydro PPA"/>
      <sheetName val="Biomass"/>
      <sheetName val="PBA West"/>
      <sheetName val="STF Transmission"/>
      <sheetName val="Frederickson PPAs"/>
      <sheetName val="Geothermal PPA"/>
      <sheetName val="Alcoa Capacity Exchange"/>
      <sheetName val="Hydro Own"/>
      <sheetName val="LFG PPA"/>
      <sheetName val="IGCC"/>
      <sheetName val="LMS Ownership"/>
      <sheetName val="New CCGT Turnkey"/>
      <sheetName val="IP Line w Escl and AFUDC"/>
      <sheetName val="CCGT cost"/>
      <sheetName val="Wind Costs"/>
      <sheetName val="Tx Cost Assumptions"/>
      <sheetName val="Trash"/>
    </sheetNames>
    <sheetDataSet>
      <sheetData sheetId="0"/>
      <sheetData sheetId="1"/>
      <sheetData sheetId="2"/>
      <sheetData sheetId="3"/>
      <sheetData sheetId="4"/>
      <sheetData sheetId="5">
        <row r="69">
          <cell r="E69">
            <v>2.5000000000000001E-2</v>
          </cell>
          <cell r="R69">
            <v>4</v>
          </cell>
        </row>
        <row r="70">
          <cell r="E70">
            <v>2009</v>
          </cell>
          <cell r="R70">
            <v>14</v>
          </cell>
        </row>
        <row r="71">
          <cell r="E71">
            <v>2009</v>
          </cell>
          <cell r="R71">
            <v>21</v>
          </cell>
        </row>
        <row r="72">
          <cell r="R72">
            <v>23</v>
          </cell>
        </row>
        <row r="73">
          <cell r="R73">
            <v>28</v>
          </cell>
        </row>
        <row r="74">
          <cell r="R74">
            <v>30</v>
          </cell>
        </row>
        <row r="75">
          <cell r="R75">
            <v>32</v>
          </cell>
        </row>
        <row r="76">
          <cell r="R76">
            <v>43</v>
          </cell>
        </row>
        <row r="77">
          <cell r="R77">
            <v>44</v>
          </cell>
        </row>
        <row r="78">
          <cell r="R78">
            <v>58</v>
          </cell>
        </row>
        <row r="79">
          <cell r="D79">
            <v>74.6875</v>
          </cell>
          <cell r="R79">
            <v>59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7">
          <cell r="B7" t="str">
            <v>Nameplate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8">
          <cell r="H8">
            <v>365</v>
          </cell>
        </row>
        <row r="9">
          <cell r="H9">
            <v>4.3900000000000002E-2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B2">
            <v>8.4000000000000005E-2</v>
          </cell>
        </row>
      </sheetData>
      <sheetData sheetId="57"/>
      <sheetData sheetId="58"/>
      <sheetData sheetId="59"/>
      <sheetData sheetId="6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ingle Point Results"/>
      <sheetName val="Range Results"/>
      <sheetName val="Range Plots 1"/>
      <sheetName val="Range Plots 2"/>
      <sheetName val="Mis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in. water</v>
          </cell>
          <cell r="B2">
            <v>1</v>
          </cell>
          <cell r="D2" t="str">
            <v>feet</v>
          </cell>
          <cell r="E2">
            <v>1</v>
          </cell>
          <cell r="G2" t="str">
            <v>psi</v>
          </cell>
          <cell r="H2">
            <v>1</v>
          </cell>
        </row>
        <row r="3">
          <cell r="A3" t="str">
            <v>mm water</v>
          </cell>
          <cell r="B3">
            <v>25.4</v>
          </cell>
          <cell r="D3" t="str">
            <v>meters</v>
          </cell>
          <cell r="E3">
            <v>0.30480000000000002</v>
          </cell>
          <cell r="G3" t="str">
            <v>kPa</v>
          </cell>
          <cell r="H3">
            <v>6.8947570000000002</v>
          </cell>
        </row>
        <row r="4">
          <cell r="A4" t="str">
            <v>psi</v>
          </cell>
          <cell r="B4">
            <v>3.6127291999999998E-2</v>
          </cell>
          <cell r="G4" t="str">
            <v>mm Hg</v>
          </cell>
          <cell r="H4">
            <v>51.71508</v>
          </cell>
        </row>
        <row r="5">
          <cell r="A5" t="str">
            <v>kPa</v>
          </cell>
          <cell r="B5">
            <v>0.24908891</v>
          </cell>
          <cell r="G5" t="str">
            <v>bar</v>
          </cell>
          <cell r="H5">
            <v>6.894757E-2</v>
          </cell>
        </row>
        <row r="6">
          <cell r="A6" t="str">
            <v>mm Hg</v>
          </cell>
          <cell r="B6">
            <v>1.86832047</v>
          </cell>
        </row>
        <row r="7">
          <cell r="A7" t="str">
            <v>bar</v>
          </cell>
          <cell r="B7">
            <v>2.4908899999999999E-3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D5" t="str">
            <v>Yes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 Transient"/>
      <sheetName val="Stm Tables"/>
      <sheetName val="Links"/>
      <sheetName val="Rules of Thumb"/>
      <sheetName val="Atmospheric Pollultants"/>
      <sheetName val="MED"/>
      <sheetName val="Thrust Bearings"/>
      <sheetName val="CTG Altitude Corr."/>
      <sheetName val="EC Chart"/>
      <sheetName val="PSYCH"/>
      <sheetName val="PSYCH (2)"/>
      <sheetName val="STG Degradation"/>
      <sheetName val="Fuel Gas Compression"/>
      <sheetName val="Misc"/>
      <sheetName val="Chiller Perf"/>
      <sheetName val="Combustion Turbine"/>
      <sheetName val="M42"/>
      <sheetName val="Hydraulic Grade LInes"/>
      <sheetName val="Heat Rejection"/>
      <sheetName val="Performance Calcs"/>
      <sheetName val="TH_Performance"/>
      <sheetName val="CC_Performance"/>
      <sheetName val="Thermal Plant"/>
      <sheetName val="Economics"/>
      <sheetName val="FWH Failure"/>
      <sheetName val="Feedwater Heaters"/>
      <sheetName val="FWH Pressure Calculation"/>
      <sheetName val="Pump Eff."/>
      <sheetName val="Seawater Heaters"/>
      <sheetName val="Design Pressure Drops"/>
      <sheetName val="Combustion (Gas)"/>
      <sheetName val="Combustion (Coal_Oil)"/>
      <sheetName val="Ideal Air (2)"/>
      <sheetName val="Std Air"/>
      <sheetName val="Desuperheater"/>
      <sheetName val="Flash Chamber"/>
      <sheetName val="SWRO"/>
      <sheetName val="Pipe_Sizing"/>
      <sheetName val="PIPE_TABLES"/>
      <sheetName val="LoD's"/>
      <sheetName val="molecular wt"/>
    </sheetNames>
    <sheetDataSet>
      <sheetData sheetId="0" refreshError="1"/>
      <sheetData sheetId="1" refreshError="1">
        <row r="12">
          <cell r="L12">
            <v>1</v>
          </cell>
          <cell r="M12" t="str">
            <v>Saturated Liquid</v>
          </cell>
        </row>
        <row r="13">
          <cell r="L13">
            <v>2</v>
          </cell>
          <cell r="M13" t="str">
            <v>Saturated Steam</v>
          </cell>
        </row>
        <row r="14">
          <cell r="L14">
            <v>3</v>
          </cell>
          <cell r="M14" t="str">
            <v>Superheated Steam</v>
          </cell>
        </row>
        <row r="15">
          <cell r="L15">
            <v>4</v>
          </cell>
          <cell r="M15" t="str">
            <v>Compressed Liquid</v>
          </cell>
        </row>
        <row r="16">
          <cell r="L16">
            <v>5</v>
          </cell>
          <cell r="M16" t="str">
            <v>Metastable</v>
          </cell>
        </row>
        <row r="17">
          <cell r="L17">
            <v>6</v>
          </cell>
          <cell r="M17" t="str">
            <v>Two-Phase</v>
          </cell>
        </row>
        <row r="18">
          <cell r="L18">
            <v>7</v>
          </cell>
          <cell r="M18" t="str">
            <v>Supercritical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53">
          <cell r="B53">
            <v>-100</v>
          </cell>
          <cell r="C53">
            <v>-20</v>
          </cell>
          <cell r="D53">
            <v>200</v>
          </cell>
          <cell r="E53">
            <v>300</v>
          </cell>
          <cell r="F53">
            <v>400</v>
          </cell>
          <cell r="G53">
            <v>500</v>
          </cell>
          <cell r="H53">
            <v>600</v>
          </cell>
          <cell r="I53">
            <v>650</v>
          </cell>
          <cell r="J53">
            <v>700</v>
          </cell>
          <cell r="K53">
            <v>750</v>
          </cell>
          <cell r="L53">
            <v>800</v>
          </cell>
          <cell r="M53">
            <v>850</v>
          </cell>
          <cell r="N53">
            <v>900</v>
          </cell>
          <cell r="O53">
            <v>950</v>
          </cell>
          <cell r="P53">
            <v>1000</v>
          </cell>
          <cell r="Q53">
            <v>1050</v>
          </cell>
          <cell r="R53">
            <v>1100</v>
          </cell>
          <cell r="S53">
            <v>1150</v>
          </cell>
          <cell r="T53">
            <v>1200</v>
          </cell>
        </row>
        <row r="54">
          <cell r="A54" t="str">
            <v>A106Gr.B</v>
          </cell>
          <cell r="B54">
            <v>2</v>
          </cell>
          <cell r="C54">
            <v>15000</v>
          </cell>
          <cell r="D54">
            <v>15000</v>
          </cell>
          <cell r="E54">
            <v>15000</v>
          </cell>
          <cell r="F54">
            <v>15000</v>
          </cell>
          <cell r="G54">
            <v>15000</v>
          </cell>
          <cell r="H54">
            <v>15000</v>
          </cell>
          <cell r="I54">
            <v>15000</v>
          </cell>
          <cell r="J54">
            <v>14400</v>
          </cell>
          <cell r="K54">
            <v>13000</v>
          </cell>
          <cell r="L54">
            <v>10800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A106Gr.C</v>
          </cell>
          <cell r="B55">
            <v>3</v>
          </cell>
          <cell r="C55">
            <v>17500</v>
          </cell>
          <cell r="D55">
            <v>17500</v>
          </cell>
          <cell r="E55">
            <v>17500</v>
          </cell>
          <cell r="F55">
            <v>17500</v>
          </cell>
          <cell r="G55">
            <v>17500</v>
          </cell>
          <cell r="H55">
            <v>17500</v>
          </cell>
          <cell r="I55">
            <v>17500</v>
          </cell>
          <cell r="J55">
            <v>16600</v>
          </cell>
          <cell r="K55">
            <v>14800</v>
          </cell>
          <cell r="L55">
            <v>12000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A335P11</v>
          </cell>
          <cell r="B56">
            <v>4</v>
          </cell>
          <cell r="C56">
            <v>15000</v>
          </cell>
          <cell r="D56">
            <v>15000</v>
          </cell>
          <cell r="E56">
            <v>15000</v>
          </cell>
          <cell r="F56">
            <v>15000</v>
          </cell>
          <cell r="G56">
            <v>15000</v>
          </cell>
          <cell r="H56">
            <v>15000</v>
          </cell>
          <cell r="I56">
            <v>15000</v>
          </cell>
          <cell r="J56">
            <v>15000</v>
          </cell>
          <cell r="K56">
            <v>14800</v>
          </cell>
          <cell r="L56">
            <v>14400</v>
          </cell>
          <cell r="M56">
            <v>14000</v>
          </cell>
          <cell r="N56">
            <v>13600</v>
          </cell>
          <cell r="O56">
            <v>9300</v>
          </cell>
          <cell r="P56">
            <v>6300</v>
          </cell>
          <cell r="Q56">
            <v>5040</v>
          </cell>
          <cell r="R56">
            <v>2800</v>
          </cell>
          <cell r="S56">
            <v>0</v>
          </cell>
          <cell r="T56">
            <v>0</v>
          </cell>
        </row>
        <row r="57">
          <cell r="A57" t="str">
            <v>A335P22</v>
          </cell>
          <cell r="B57">
            <v>5</v>
          </cell>
          <cell r="C57">
            <v>15000</v>
          </cell>
          <cell r="D57">
            <v>15000</v>
          </cell>
          <cell r="E57">
            <v>15000</v>
          </cell>
          <cell r="F57">
            <v>15000</v>
          </cell>
          <cell r="G57">
            <v>15000</v>
          </cell>
          <cell r="H57">
            <v>15000</v>
          </cell>
          <cell r="I57">
            <v>15000</v>
          </cell>
          <cell r="J57">
            <v>15000</v>
          </cell>
          <cell r="K57">
            <v>15000</v>
          </cell>
          <cell r="L57">
            <v>15000</v>
          </cell>
          <cell r="M57">
            <v>14400</v>
          </cell>
          <cell r="N57">
            <v>13100</v>
          </cell>
          <cell r="O57">
            <v>11000</v>
          </cell>
          <cell r="P57">
            <v>7800</v>
          </cell>
          <cell r="Q57">
            <v>6600</v>
          </cell>
          <cell r="R57">
            <v>3800</v>
          </cell>
          <cell r="S57">
            <v>0</v>
          </cell>
          <cell r="T57">
            <v>0</v>
          </cell>
        </row>
        <row r="58">
          <cell r="A58" t="str">
            <v>A335P91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20500</v>
          </cell>
          <cell r="J58">
            <v>20000</v>
          </cell>
          <cell r="K58">
            <v>19400</v>
          </cell>
          <cell r="L58">
            <v>18700</v>
          </cell>
          <cell r="M58">
            <v>17800</v>
          </cell>
          <cell r="N58">
            <v>16700</v>
          </cell>
          <cell r="O58">
            <v>15500</v>
          </cell>
          <cell r="P58">
            <v>14300</v>
          </cell>
          <cell r="Q58">
            <v>13460</v>
          </cell>
          <cell r="R58">
            <v>9600</v>
          </cell>
          <cell r="S58">
            <v>7000</v>
          </cell>
          <cell r="T58">
            <v>4300</v>
          </cell>
        </row>
        <row r="59">
          <cell r="A59" t="str">
            <v>A335P92</v>
          </cell>
          <cell r="B59">
            <v>7</v>
          </cell>
          <cell r="C59">
            <v>25700</v>
          </cell>
          <cell r="D59">
            <v>25700</v>
          </cell>
          <cell r="E59">
            <v>25300</v>
          </cell>
          <cell r="F59">
            <v>24500</v>
          </cell>
          <cell r="G59">
            <v>23800</v>
          </cell>
          <cell r="H59">
            <v>23200</v>
          </cell>
          <cell r="I59">
            <v>22800</v>
          </cell>
          <cell r="J59">
            <v>22400</v>
          </cell>
          <cell r="K59">
            <v>21900</v>
          </cell>
          <cell r="L59">
            <v>21400</v>
          </cell>
          <cell r="M59">
            <v>20800</v>
          </cell>
          <cell r="N59">
            <v>20100</v>
          </cell>
          <cell r="O59">
            <v>19200</v>
          </cell>
          <cell r="P59">
            <v>18300</v>
          </cell>
          <cell r="Q59">
            <v>15700</v>
          </cell>
          <cell r="R59">
            <v>12000</v>
          </cell>
          <cell r="S59">
            <v>8600</v>
          </cell>
          <cell r="T59">
            <v>5600</v>
          </cell>
        </row>
        <row r="60">
          <cell r="A60" t="str">
            <v>A53Gr.B</v>
          </cell>
          <cell r="B60">
            <v>8</v>
          </cell>
          <cell r="C60">
            <v>12800</v>
          </cell>
          <cell r="D60">
            <v>12800</v>
          </cell>
          <cell r="E60">
            <v>12800</v>
          </cell>
          <cell r="F60">
            <v>12800</v>
          </cell>
          <cell r="G60">
            <v>12800</v>
          </cell>
          <cell r="H60">
            <v>12800</v>
          </cell>
          <cell r="I60">
            <v>12800</v>
          </cell>
          <cell r="J60">
            <v>12200</v>
          </cell>
          <cell r="K60">
            <v>11000</v>
          </cell>
          <cell r="L60">
            <v>9200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72">
          <cell r="A72">
            <v>1</v>
          </cell>
          <cell r="B72">
            <v>2</v>
          </cell>
        </row>
        <row r="73">
          <cell r="A73">
            <v>200</v>
          </cell>
          <cell r="B73">
            <v>0.45</v>
          </cell>
        </row>
        <row r="74">
          <cell r="A74">
            <v>300</v>
          </cell>
          <cell r="B74">
            <v>0.5</v>
          </cell>
        </row>
        <row r="75">
          <cell r="A75">
            <v>400</v>
          </cell>
          <cell r="B75">
            <v>0.55000000000000004</v>
          </cell>
        </row>
        <row r="76">
          <cell r="A76">
            <v>500</v>
          </cell>
          <cell r="B76">
            <v>0.6</v>
          </cell>
        </row>
        <row r="77">
          <cell r="A77">
            <v>600</v>
          </cell>
          <cell r="B77">
            <v>0.66</v>
          </cell>
        </row>
        <row r="78">
          <cell r="A78">
            <v>700</v>
          </cell>
          <cell r="B78">
            <v>0.71</v>
          </cell>
        </row>
        <row r="85">
          <cell r="A85">
            <v>0.75</v>
          </cell>
          <cell r="B85">
            <v>1.07</v>
          </cell>
        </row>
        <row r="86">
          <cell r="A86">
            <v>1</v>
          </cell>
          <cell r="B86">
            <v>1.33</v>
          </cell>
        </row>
        <row r="87">
          <cell r="A87">
            <v>1.5</v>
          </cell>
          <cell r="B87">
            <v>1.92</v>
          </cell>
        </row>
        <row r="88">
          <cell r="A88">
            <v>2</v>
          </cell>
          <cell r="B88">
            <v>2.41</v>
          </cell>
        </row>
        <row r="89">
          <cell r="A89">
            <v>2.5</v>
          </cell>
          <cell r="B89">
            <v>2.91</v>
          </cell>
        </row>
        <row r="90">
          <cell r="A90">
            <v>3</v>
          </cell>
          <cell r="B90">
            <v>3.53</v>
          </cell>
        </row>
        <row r="91">
          <cell r="A91">
            <v>3.5</v>
          </cell>
          <cell r="B91">
            <v>4.03</v>
          </cell>
        </row>
        <row r="92">
          <cell r="A92">
            <v>4</v>
          </cell>
          <cell r="B92">
            <v>4.53</v>
          </cell>
        </row>
        <row r="93">
          <cell r="A93">
            <v>4.5</v>
          </cell>
          <cell r="B93">
            <v>5.03</v>
          </cell>
        </row>
        <row r="94">
          <cell r="A94">
            <v>5</v>
          </cell>
          <cell r="B94">
            <v>5.64</v>
          </cell>
        </row>
        <row r="95">
          <cell r="A95">
            <v>6</v>
          </cell>
          <cell r="B95">
            <v>6.7</v>
          </cell>
        </row>
        <row r="96">
          <cell r="A96">
            <v>7</v>
          </cell>
          <cell r="B96">
            <v>7.7</v>
          </cell>
        </row>
        <row r="97">
          <cell r="A97">
            <v>8</v>
          </cell>
          <cell r="B97">
            <v>8.6999999999999993</v>
          </cell>
        </row>
        <row r="98">
          <cell r="A98">
            <v>9</v>
          </cell>
          <cell r="B98">
            <v>9.6999999999999993</v>
          </cell>
        </row>
        <row r="99">
          <cell r="A99">
            <v>10</v>
          </cell>
          <cell r="B99">
            <v>10.83</v>
          </cell>
        </row>
        <row r="100">
          <cell r="A100">
            <v>11</v>
          </cell>
          <cell r="B100">
            <v>11.83</v>
          </cell>
        </row>
        <row r="101">
          <cell r="A101">
            <v>12</v>
          </cell>
          <cell r="B101">
            <v>12.84</v>
          </cell>
        </row>
        <row r="102">
          <cell r="A102">
            <v>14</v>
          </cell>
          <cell r="B102">
            <v>14.09</v>
          </cell>
        </row>
        <row r="103">
          <cell r="A103">
            <v>15</v>
          </cell>
          <cell r="B103">
            <v>15.09</v>
          </cell>
        </row>
        <row r="104">
          <cell r="A104">
            <v>16</v>
          </cell>
          <cell r="B104">
            <v>16.09</v>
          </cell>
        </row>
        <row r="105">
          <cell r="A105">
            <v>17</v>
          </cell>
          <cell r="B105">
            <v>17.09</v>
          </cell>
        </row>
        <row r="106">
          <cell r="A106">
            <v>18</v>
          </cell>
          <cell r="B106">
            <v>18.09</v>
          </cell>
        </row>
        <row r="107">
          <cell r="A107">
            <v>19</v>
          </cell>
          <cell r="B107">
            <v>19.09</v>
          </cell>
        </row>
        <row r="108">
          <cell r="A108">
            <v>20</v>
          </cell>
          <cell r="B108">
            <v>20.09</v>
          </cell>
        </row>
        <row r="109">
          <cell r="A109">
            <v>21</v>
          </cell>
          <cell r="B109">
            <v>21.09</v>
          </cell>
        </row>
        <row r="110">
          <cell r="A110">
            <v>22</v>
          </cell>
          <cell r="B110">
            <v>22.09</v>
          </cell>
        </row>
        <row r="111">
          <cell r="A111">
            <v>23</v>
          </cell>
          <cell r="B111">
            <v>23.09</v>
          </cell>
        </row>
        <row r="112">
          <cell r="A112">
            <v>24</v>
          </cell>
          <cell r="B112">
            <v>24.09</v>
          </cell>
        </row>
        <row r="113">
          <cell r="A113">
            <v>25</v>
          </cell>
          <cell r="B113">
            <v>25.09</v>
          </cell>
        </row>
        <row r="114">
          <cell r="A114">
            <v>26</v>
          </cell>
          <cell r="B114">
            <v>26.09</v>
          </cell>
        </row>
        <row r="115">
          <cell r="A115">
            <v>30</v>
          </cell>
          <cell r="B115">
            <v>27.09</v>
          </cell>
        </row>
        <row r="116">
          <cell r="A116">
            <v>32</v>
          </cell>
          <cell r="B116">
            <v>28.09</v>
          </cell>
        </row>
        <row r="117">
          <cell r="A117">
            <v>34</v>
          </cell>
          <cell r="B117">
            <v>29.09</v>
          </cell>
        </row>
        <row r="118">
          <cell r="A118">
            <v>36</v>
          </cell>
          <cell r="B118">
            <v>30.09</v>
          </cell>
        </row>
      </sheetData>
      <sheetData sheetId="39" refreshError="1">
        <row r="6">
          <cell r="C6">
            <v>0</v>
          </cell>
          <cell r="D6" t="str">
            <v>QB/QM2</v>
          </cell>
          <cell r="E6">
            <v>0.1</v>
          </cell>
          <cell r="F6">
            <v>0.2</v>
          </cell>
          <cell r="G6">
            <v>0.3</v>
          </cell>
          <cell r="H6">
            <v>0.4</v>
          </cell>
          <cell r="I6">
            <v>0.6</v>
          </cell>
          <cell r="J6">
            <v>0.8</v>
          </cell>
          <cell r="K6">
            <v>1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-41.7</v>
          </cell>
          <cell r="F7">
            <v>-41.7</v>
          </cell>
          <cell r="G7">
            <v>-31.3</v>
          </cell>
          <cell r="H7">
            <v>-31.3</v>
          </cell>
          <cell r="I7">
            <v>-29.2</v>
          </cell>
          <cell r="J7">
            <v>-27.1</v>
          </cell>
          <cell r="K7">
            <v>-25</v>
          </cell>
        </row>
        <row r="8">
          <cell r="B8">
            <v>0.1</v>
          </cell>
          <cell r="C8">
            <v>6.7</v>
          </cell>
          <cell r="D8">
            <v>0.1</v>
          </cell>
          <cell r="E8">
            <v>16.7</v>
          </cell>
          <cell r="F8">
            <v>-15.4</v>
          </cell>
          <cell r="G8">
            <v>-16</v>
          </cell>
          <cell r="H8">
            <v>-16.899999999999999</v>
          </cell>
          <cell r="I8">
            <v>-17.2</v>
          </cell>
          <cell r="J8">
            <v>-16.2</v>
          </cell>
          <cell r="K8">
            <v>-15.2</v>
          </cell>
        </row>
        <row r="9">
          <cell r="B9">
            <v>0.2</v>
          </cell>
          <cell r="C9">
            <v>11.3</v>
          </cell>
          <cell r="D9">
            <v>0.2</v>
          </cell>
          <cell r="E9">
            <v>158.30000000000001</v>
          </cell>
          <cell r="F9">
            <v>30</v>
          </cell>
          <cell r="G9">
            <v>5.6</v>
          </cell>
          <cell r="H9">
            <v>-1</v>
          </cell>
          <cell r="I9">
            <v>-5</v>
          </cell>
          <cell r="J9">
            <v>-6</v>
          </cell>
          <cell r="K9">
            <v>-7.5</v>
          </cell>
        </row>
        <row r="10">
          <cell r="B10">
            <v>0.3</v>
          </cell>
          <cell r="C10">
            <v>15.8</v>
          </cell>
          <cell r="D10">
            <v>0.3</v>
          </cell>
          <cell r="E10">
            <v>383.3</v>
          </cell>
          <cell r="F10">
            <v>94.6</v>
          </cell>
          <cell r="G10">
            <v>31.3</v>
          </cell>
          <cell r="H10">
            <v>18.2</v>
          </cell>
          <cell r="I10">
            <v>7.9</v>
          </cell>
          <cell r="J10">
            <v>4.0999999999999996</v>
          </cell>
          <cell r="K10">
            <v>-2.8</v>
          </cell>
        </row>
        <row r="11">
          <cell r="B11">
            <v>0.4</v>
          </cell>
          <cell r="C11">
            <v>19.2</v>
          </cell>
          <cell r="D11">
            <v>0.4</v>
          </cell>
          <cell r="E11">
            <v>679.2</v>
          </cell>
          <cell r="F11">
            <v>179.2</v>
          </cell>
          <cell r="G11">
            <v>64.400000000000006</v>
          </cell>
          <cell r="H11">
            <v>40.6</v>
          </cell>
          <cell r="I11">
            <v>21.9</v>
          </cell>
          <cell r="J11">
            <v>14.9</v>
          </cell>
          <cell r="K11">
            <v>11</v>
          </cell>
        </row>
        <row r="12">
          <cell r="B12">
            <v>0.5</v>
          </cell>
          <cell r="C12">
            <v>22.1</v>
          </cell>
          <cell r="D12">
            <v>0.5</v>
          </cell>
          <cell r="E12">
            <v>1062.5</v>
          </cell>
          <cell r="F12">
            <v>281.3</v>
          </cell>
          <cell r="G12">
            <v>101</v>
          </cell>
          <cell r="H12">
            <v>64.400000000000006</v>
          </cell>
          <cell r="I12">
            <v>35</v>
          </cell>
          <cell r="J12">
            <v>24.1</v>
          </cell>
          <cell r="K12">
            <v>19.3</v>
          </cell>
        </row>
        <row r="13">
          <cell r="B13">
            <v>0.6</v>
          </cell>
          <cell r="C13">
            <v>23.8</v>
          </cell>
          <cell r="D13">
            <v>0.6</v>
          </cell>
          <cell r="E13">
            <v>1529.2</v>
          </cell>
          <cell r="F13">
            <v>404.2</v>
          </cell>
          <cell r="G13">
            <v>146.80000000000001</v>
          </cell>
          <cell r="H13">
            <v>93.2</v>
          </cell>
          <cell r="I13">
            <v>49</v>
          </cell>
          <cell r="J13">
            <v>33.9</v>
          </cell>
          <cell r="K13">
            <v>26</v>
          </cell>
        </row>
        <row r="14">
          <cell r="B14">
            <v>0.7</v>
          </cell>
          <cell r="C14">
            <v>24.6</v>
          </cell>
          <cell r="D14">
            <v>0.7</v>
          </cell>
          <cell r="E14">
            <v>1787.5</v>
          </cell>
          <cell r="F14">
            <v>541.70000000000005</v>
          </cell>
          <cell r="G14">
            <v>196.9</v>
          </cell>
          <cell r="H14">
            <v>121.9</v>
          </cell>
          <cell r="I14">
            <v>64.2</v>
          </cell>
          <cell r="J14">
            <v>43.4</v>
          </cell>
          <cell r="K14">
            <v>32.5</v>
          </cell>
        </row>
        <row r="15">
          <cell r="B15">
            <v>0.8</v>
          </cell>
          <cell r="C15">
            <v>25</v>
          </cell>
          <cell r="D15">
            <v>0.8</v>
          </cell>
          <cell r="E15">
            <v>2704.2</v>
          </cell>
          <cell r="F15">
            <v>704.2</v>
          </cell>
          <cell r="G15">
            <v>247.5</v>
          </cell>
          <cell r="H15">
            <v>153.80000000000001</v>
          </cell>
          <cell r="I15">
            <v>78.8</v>
          </cell>
          <cell r="J15">
            <v>52</v>
          </cell>
          <cell r="K15">
            <v>39</v>
          </cell>
        </row>
        <row r="16">
          <cell r="B16">
            <v>0.9</v>
          </cell>
          <cell r="C16">
            <v>24.6</v>
          </cell>
          <cell r="D16">
            <v>0.9</v>
          </cell>
          <cell r="E16">
            <v>3416.7</v>
          </cell>
          <cell r="F16">
            <v>883.3</v>
          </cell>
          <cell r="G16">
            <v>303.2</v>
          </cell>
          <cell r="H16">
            <v>190.6</v>
          </cell>
          <cell r="I16">
            <v>93.3</v>
          </cell>
          <cell r="J16">
            <v>61</v>
          </cell>
          <cell r="K16">
            <v>45</v>
          </cell>
        </row>
        <row r="17">
          <cell r="B17">
            <v>1</v>
          </cell>
          <cell r="C17">
            <v>22.9</v>
          </cell>
          <cell r="D17">
            <v>1</v>
          </cell>
          <cell r="E17">
            <v>4208.3</v>
          </cell>
          <cell r="F17">
            <v>1083.3</v>
          </cell>
          <cell r="G17">
            <v>371.8</v>
          </cell>
          <cell r="H17">
            <v>226.6</v>
          </cell>
          <cell r="I17">
            <v>110.8</v>
          </cell>
          <cell r="J17">
            <v>69.599999999999994</v>
          </cell>
          <cell r="K17">
            <v>50</v>
          </cell>
        </row>
        <row r="21">
          <cell r="H21">
            <v>0</v>
          </cell>
          <cell r="I21">
            <v>1</v>
          </cell>
        </row>
        <row r="22">
          <cell r="C22">
            <v>0</v>
          </cell>
          <cell r="E22">
            <v>0</v>
          </cell>
          <cell r="H22">
            <v>0.1</v>
          </cell>
          <cell r="I22">
            <v>41.791666666666664</v>
          </cell>
        </row>
        <row r="23">
          <cell r="B23">
            <v>0</v>
          </cell>
          <cell r="C23">
            <v>16.7</v>
          </cell>
          <cell r="D23">
            <v>0</v>
          </cell>
          <cell r="E23">
            <v>41.7</v>
          </cell>
          <cell r="H23">
            <v>0.2</v>
          </cell>
          <cell r="I23">
            <v>42.166666666666664</v>
          </cell>
        </row>
        <row r="24">
          <cell r="B24">
            <v>0.1</v>
          </cell>
          <cell r="C24">
            <v>13.3</v>
          </cell>
          <cell r="D24">
            <v>0.1</v>
          </cell>
          <cell r="E24">
            <v>41.7</v>
          </cell>
          <cell r="H24">
            <v>0.3</v>
          </cell>
          <cell r="I24">
            <v>42.791666666666664</v>
          </cell>
        </row>
        <row r="25">
          <cell r="B25">
            <v>0.2</v>
          </cell>
          <cell r="C25">
            <v>10.8</v>
          </cell>
          <cell r="D25">
            <v>0.2</v>
          </cell>
          <cell r="E25">
            <v>42.1</v>
          </cell>
          <cell r="H25">
            <v>0.4</v>
          </cell>
          <cell r="I25">
            <v>43.666666666666664</v>
          </cell>
        </row>
        <row r="26">
          <cell r="B26">
            <v>0.3</v>
          </cell>
          <cell r="C26">
            <v>8.3000000000000007</v>
          </cell>
          <cell r="D26">
            <v>0.3</v>
          </cell>
          <cell r="E26">
            <v>43</v>
          </cell>
          <cell r="H26">
            <v>0.5</v>
          </cell>
          <cell r="I26">
            <v>44.791666666666664</v>
          </cell>
        </row>
        <row r="27">
          <cell r="B27">
            <v>0.4</v>
          </cell>
          <cell r="C27">
            <v>6.2</v>
          </cell>
          <cell r="D27">
            <v>0.4</v>
          </cell>
          <cell r="E27">
            <v>43.8</v>
          </cell>
          <cell r="H27">
            <v>0.6</v>
          </cell>
          <cell r="I27">
            <v>46.166666666666671</v>
          </cell>
        </row>
        <row r="28">
          <cell r="B28">
            <v>0.5</v>
          </cell>
          <cell r="C28">
            <v>4.2</v>
          </cell>
          <cell r="D28">
            <v>0.5</v>
          </cell>
          <cell r="E28">
            <v>45</v>
          </cell>
          <cell r="H28">
            <v>0.7</v>
          </cell>
          <cell r="I28">
            <v>47.791666666666664</v>
          </cell>
        </row>
        <row r="29">
          <cell r="B29">
            <v>0.6</v>
          </cell>
          <cell r="C29">
            <v>2.5</v>
          </cell>
          <cell r="D29">
            <v>0.6</v>
          </cell>
          <cell r="E29">
            <v>47.9</v>
          </cell>
          <cell r="H29">
            <v>0.8</v>
          </cell>
          <cell r="I29">
            <v>49.666666666666664</v>
          </cell>
        </row>
        <row r="30">
          <cell r="B30">
            <v>0.8</v>
          </cell>
          <cell r="C30">
            <v>0.8</v>
          </cell>
          <cell r="D30">
            <v>0.8</v>
          </cell>
          <cell r="E30">
            <v>55</v>
          </cell>
          <cell r="H30">
            <v>0.9</v>
          </cell>
          <cell r="I30">
            <v>51.791666666666657</v>
          </cell>
        </row>
        <row r="31">
          <cell r="B31">
            <v>1</v>
          </cell>
          <cell r="C31">
            <v>0</v>
          </cell>
          <cell r="D31">
            <v>1</v>
          </cell>
          <cell r="E31">
            <v>60.4</v>
          </cell>
          <cell r="H31">
            <v>1</v>
          </cell>
          <cell r="I31">
            <v>54.166666666666657</v>
          </cell>
        </row>
        <row r="32">
          <cell r="D32">
            <v>1.2</v>
          </cell>
          <cell r="E32">
            <v>66.7</v>
          </cell>
          <cell r="H32">
            <v>1.2</v>
          </cell>
          <cell r="I32">
            <v>59.666666666666664</v>
          </cell>
        </row>
        <row r="33">
          <cell r="D33">
            <v>1.4</v>
          </cell>
          <cell r="E33">
            <v>73.8</v>
          </cell>
          <cell r="H33">
            <v>1.4</v>
          </cell>
          <cell r="I33">
            <v>66.166666666666657</v>
          </cell>
        </row>
        <row r="34">
          <cell r="D34">
            <v>1.6</v>
          </cell>
          <cell r="E34">
            <v>81.3</v>
          </cell>
          <cell r="H34">
            <v>1.6</v>
          </cell>
          <cell r="I34">
            <v>73.666666666666657</v>
          </cell>
        </row>
        <row r="35">
          <cell r="D35">
            <v>2</v>
          </cell>
          <cell r="E35">
            <v>102.1</v>
          </cell>
          <cell r="H35">
            <v>1.8</v>
          </cell>
          <cell r="I35">
            <v>82.166666666666657</v>
          </cell>
        </row>
        <row r="36">
          <cell r="H36">
            <v>2</v>
          </cell>
          <cell r="I36">
            <v>91.666666666666657</v>
          </cell>
        </row>
        <row r="41">
          <cell r="B41" t="str">
            <v>QB/QM2</v>
          </cell>
          <cell r="C41">
            <v>0.1</v>
          </cell>
          <cell r="D41">
            <v>0.2</v>
          </cell>
          <cell r="E41">
            <v>0.3</v>
          </cell>
          <cell r="F41">
            <v>0.4</v>
          </cell>
          <cell r="G41">
            <v>0.6</v>
          </cell>
          <cell r="H41">
            <v>0.8</v>
          </cell>
          <cell r="I41">
            <v>1</v>
          </cell>
          <cell r="L41" t="str">
            <v>QB/QM2</v>
          </cell>
          <cell r="M41">
            <v>0.1</v>
          </cell>
          <cell r="N41">
            <v>0.2</v>
          </cell>
          <cell r="O41">
            <v>0.3</v>
          </cell>
          <cell r="P41">
            <v>0.4</v>
          </cell>
          <cell r="Q41">
            <v>0.6</v>
          </cell>
          <cell r="R41">
            <v>0.8</v>
          </cell>
          <cell r="S41">
            <v>1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L42">
            <v>0</v>
          </cell>
          <cell r="M42">
            <v>-41.7</v>
          </cell>
          <cell r="N42">
            <v>-41.7</v>
          </cell>
          <cell r="O42">
            <v>-41.7</v>
          </cell>
          <cell r="P42">
            <v>-41.7</v>
          </cell>
          <cell r="Q42">
            <v>-41.7</v>
          </cell>
          <cell r="R42">
            <v>-41.7</v>
          </cell>
          <cell r="S42">
            <v>-41.7</v>
          </cell>
        </row>
        <row r="43">
          <cell r="B43">
            <v>0.1</v>
          </cell>
          <cell r="C43">
            <v>0.8</v>
          </cell>
          <cell r="D43">
            <v>4.5999999999999996</v>
          </cell>
          <cell r="E43">
            <v>5.4</v>
          </cell>
          <cell r="F43">
            <v>6.3</v>
          </cell>
          <cell r="G43">
            <v>6.7</v>
          </cell>
          <cell r="H43">
            <v>7.1</v>
          </cell>
          <cell r="I43">
            <v>7.1</v>
          </cell>
          <cell r="L43">
            <v>0.1</v>
          </cell>
          <cell r="M43">
            <v>8.8000000000000007</v>
          </cell>
          <cell r="N43">
            <v>-19.2</v>
          </cell>
          <cell r="O43">
            <v>-23.8</v>
          </cell>
          <cell r="P43">
            <v>25</v>
          </cell>
          <cell r="Q43">
            <v>-25.8</v>
          </cell>
          <cell r="R43">
            <v>-26.3</v>
          </cell>
          <cell r="S43">
            <v>-26.3</v>
          </cell>
        </row>
        <row r="44">
          <cell r="B44">
            <v>0.2</v>
          </cell>
          <cell r="C44">
            <v>-13.8</v>
          </cell>
          <cell r="D44">
            <v>0.4</v>
          </cell>
          <cell r="E44">
            <v>5.4</v>
          </cell>
          <cell r="F44">
            <v>7.9</v>
          </cell>
          <cell r="G44">
            <v>10</v>
          </cell>
          <cell r="H44">
            <v>11.3</v>
          </cell>
          <cell r="I44">
            <v>12.1</v>
          </cell>
          <cell r="L44">
            <v>0.2</v>
          </cell>
          <cell r="M44">
            <v>129.19999999999999</v>
          </cell>
          <cell r="N44">
            <v>15.4</v>
          </cell>
          <cell r="O44">
            <v>-2.5</v>
          </cell>
          <cell r="P44">
            <v>-8.3000000000000007</v>
          </cell>
          <cell r="Q44">
            <v>-11.7</v>
          </cell>
          <cell r="R44">
            <v>-12.5</v>
          </cell>
          <cell r="S44">
            <v>-14.6</v>
          </cell>
        </row>
        <row r="45">
          <cell r="B45">
            <v>0.3</v>
          </cell>
          <cell r="C45">
            <v>-45.8</v>
          </cell>
          <cell r="D45">
            <v>-10.4</v>
          </cell>
          <cell r="E45">
            <v>-0.4</v>
          </cell>
          <cell r="F45">
            <v>4.2</v>
          </cell>
          <cell r="G45">
            <v>9.1999999999999993</v>
          </cell>
          <cell r="H45">
            <v>12.5</v>
          </cell>
          <cell r="I45">
            <v>14.6</v>
          </cell>
          <cell r="L45">
            <v>0.3</v>
          </cell>
          <cell r="M45">
            <v>316.7</v>
          </cell>
          <cell r="N45">
            <v>62.5</v>
          </cell>
          <cell r="O45">
            <v>20.8</v>
          </cell>
          <cell r="P45">
            <v>8.3000000000000007</v>
          </cell>
          <cell r="Q45">
            <v>2.1</v>
          </cell>
          <cell r="R45">
            <v>-3.3</v>
          </cell>
          <cell r="S45">
            <v>-4.2</v>
          </cell>
        </row>
        <row r="46">
          <cell r="B46">
            <v>0.4</v>
          </cell>
          <cell r="C46">
            <v>-89.6</v>
          </cell>
          <cell r="D46">
            <v>-31.3</v>
          </cell>
          <cell r="E46">
            <v>-12.5</v>
          </cell>
          <cell r="F46">
            <v>-2.1</v>
          </cell>
          <cell r="G46">
            <v>7.1</v>
          </cell>
          <cell r="H46">
            <v>10.8</v>
          </cell>
          <cell r="I46">
            <v>15</v>
          </cell>
          <cell r="L46">
            <v>0.4</v>
          </cell>
          <cell r="M46">
            <v>562.5</v>
          </cell>
          <cell r="N46">
            <v>122.9</v>
          </cell>
          <cell r="O46">
            <v>47.9</v>
          </cell>
          <cell r="P46">
            <v>24.6</v>
          </cell>
          <cell r="Q46">
            <v>10.8</v>
          </cell>
          <cell r="R46">
            <v>7.5</v>
          </cell>
          <cell r="S46">
            <v>6.7</v>
          </cell>
        </row>
        <row r="47">
          <cell r="B47">
            <v>0.5</v>
          </cell>
          <cell r="C47">
            <v>-150</v>
          </cell>
          <cell r="D47">
            <v>-59.6</v>
          </cell>
          <cell r="E47">
            <v>-29.2</v>
          </cell>
          <cell r="F47">
            <v>-14.6</v>
          </cell>
          <cell r="G47">
            <v>0</v>
          </cell>
          <cell r="H47">
            <v>8.8000000000000007</v>
          </cell>
          <cell r="I47">
            <v>13.3</v>
          </cell>
          <cell r="L47">
            <v>0.5</v>
          </cell>
          <cell r="M47">
            <v>883.3</v>
          </cell>
          <cell r="N47">
            <v>190.8</v>
          </cell>
          <cell r="O47">
            <v>74.2</v>
          </cell>
          <cell r="P47">
            <v>40.4</v>
          </cell>
          <cell r="Q47">
            <v>18.3</v>
          </cell>
          <cell r="R47">
            <v>14.6</v>
          </cell>
          <cell r="S47">
            <v>11.3</v>
          </cell>
        </row>
        <row r="48">
          <cell r="B48">
            <v>0.6</v>
          </cell>
          <cell r="C48">
            <v>-225</v>
          </cell>
          <cell r="D48">
            <v>-97.9</v>
          </cell>
          <cell r="E48">
            <v>-52.1</v>
          </cell>
          <cell r="F48">
            <v>-29.2</v>
          </cell>
          <cell r="G48">
            <v>-8.3000000000000007</v>
          </cell>
          <cell r="H48">
            <v>2.5</v>
          </cell>
          <cell r="I48">
            <v>10.4</v>
          </cell>
          <cell r="L48">
            <v>0.6</v>
          </cell>
          <cell r="M48">
            <v>1266.7</v>
          </cell>
          <cell r="N48">
            <v>267.5</v>
          </cell>
          <cell r="O48">
            <v>108.3</v>
          </cell>
          <cell r="P48">
            <v>57.1</v>
          </cell>
          <cell r="Q48">
            <v>26.7</v>
          </cell>
          <cell r="R48">
            <v>19.2</v>
          </cell>
          <cell r="S48">
            <v>12.9</v>
          </cell>
        </row>
        <row r="49">
          <cell r="B49">
            <v>0.7</v>
          </cell>
          <cell r="C49">
            <v>-316.7</v>
          </cell>
          <cell r="D49">
            <v>-141.69999999999999</v>
          </cell>
          <cell r="E49">
            <v>-81.3</v>
          </cell>
          <cell r="F49">
            <v>-50</v>
          </cell>
          <cell r="G49">
            <v>-20.8</v>
          </cell>
          <cell r="H49">
            <v>-6.3</v>
          </cell>
          <cell r="I49">
            <v>4.2</v>
          </cell>
          <cell r="L49">
            <v>0.7</v>
          </cell>
          <cell r="M49">
            <v>1720.8</v>
          </cell>
          <cell r="N49">
            <v>354.2</v>
          </cell>
          <cell r="O49">
            <v>141.69999999999999</v>
          </cell>
          <cell r="P49">
            <v>73.8</v>
          </cell>
          <cell r="Q49">
            <v>31.7</v>
          </cell>
          <cell r="R49">
            <v>20.8</v>
          </cell>
          <cell r="S49">
            <v>16.7</v>
          </cell>
        </row>
        <row r="50">
          <cell r="B50">
            <v>0.8</v>
          </cell>
          <cell r="C50">
            <v>-420.8</v>
          </cell>
          <cell r="D50">
            <v>-192.1</v>
          </cell>
          <cell r="E50">
            <v>-114.2</v>
          </cell>
          <cell r="F50">
            <v>-75.8</v>
          </cell>
          <cell r="G50">
            <v>-37.5</v>
          </cell>
          <cell r="H50">
            <v>-17.899999999999999</v>
          </cell>
          <cell r="I50">
            <v>-6.3</v>
          </cell>
          <cell r="L50">
            <v>0.8</v>
          </cell>
          <cell r="M50">
            <v>2241.6999999999998</v>
          </cell>
          <cell r="N50">
            <v>479.2</v>
          </cell>
          <cell r="O50">
            <v>175.8</v>
          </cell>
          <cell r="P50">
            <v>89.2</v>
          </cell>
          <cell r="Q50">
            <v>35.4</v>
          </cell>
          <cell r="R50">
            <v>22.1</v>
          </cell>
          <cell r="S50">
            <v>18.8</v>
          </cell>
        </row>
        <row r="51">
          <cell r="B51">
            <v>0.9</v>
          </cell>
          <cell r="C51">
            <v>-541.70000000000005</v>
          </cell>
          <cell r="D51">
            <v>-250.8</v>
          </cell>
          <cell r="E51">
            <v>-154.19999999999999</v>
          </cell>
          <cell r="F51">
            <v>-106.3</v>
          </cell>
          <cell r="G51">
            <v>-58.3</v>
          </cell>
          <cell r="H51">
            <v>-33.299999999999997</v>
          </cell>
          <cell r="I51">
            <v>-18.8</v>
          </cell>
          <cell r="L51">
            <v>0.9</v>
          </cell>
          <cell r="M51">
            <v>2416.6999999999998</v>
          </cell>
          <cell r="N51">
            <v>591.70000000000005</v>
          </cell>
          <cell r="O51">
            <v>220.8</v>
          </cell>
          <cell r="P51">
            <v>107.5</v>
          </cell>
          <cell r="Q51">
            <v>37.1</v>
          </cell>
          <cell r="R51">
            <v>21.7</v>
          </cell>
          <cell r="S51">
            <v>16.7</v>
          </cell>
        </row>
        <row r="52">
          <cell r="B52">
            <v>1</v>
          </cell>
          <cell r="C52">
            <v>-679.2</v>
          </cell>
          <cell r="D52">
            <v>-320.8</v>
          </cell>
          <cell r="E52">
            <v>-197.9</v>
          </cell>
          <cell r="F52">
            <v>-139.6</v>
          </cell>
          <cell r="G52">
            <v>-79.2</v>
          </cell>
          <cell r="H52">
            <v>-48.8</v>
          </cell>
          <cell r="I52">
            <v>-31.3</v>
          </cell>
          <cell r="L52">
            <v>1</v>
          </cell>
          <cell r="M52">
            <v>3487.5</v>
          </cell>
          <cell r="N52">
            <v>720.8</v>
          </cell>
          <cell r="O52">
            <v>263.8</v>
          </cell>
          <cell r="P52">
            <v>121.7</v>
          </cell>
          <cell r="Q52">
            <v>37.1</v>
          </cell>
          <cell r="R52">
            <v>16.3</v>
          </cell>
          <cell r="S52">
            <v>11.3</v>
          </cell>
        </row>
        <row r="55">
          <cell r="B55" t="str">
            <v>QB/QM2</v>
          </cell>
          <cell r="C55">
            <v>0.1</v>
          </cell>
          <cell r="D55">
            <v>0.2</v>
          </cell>
          <cell r="E55">
            <v>0.3</v>
          </cell>
          <cell r="F55">
            <v>0.4</v>
          </cell>
          <cell r="G55">
            <v>0.6</v>
          </cell>
          <cell r="H55">
            <v>0.8</v>
          </cell>
          <cell r="I55">
            <v>1</v>
          </cell>
          <cell r="L55" t="str">
            <v>QB/QM2</v>
          </cell>
          <cell r="M55">
            <v>0.1</v>
          </cell>
          <cell r="N55">
            <v>0.2</v>
          </cell>
          <cell r="O55">
            <v>0.3</v>
          </cell>
          <cell r="P55">
            <v>0.4</v>
          </cell>
          <cell r="Q55">
            <v>0.6</v>
          </cell>
          <cell r="R55">
            <v>0.8</v>
          </cell>
          <cell r="S55">
            <v>1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L56">
            <v>0</v>
          </cell>
          <cell r="M56">
            <v>-41.7</v>
          </cell>
          <cell r="N56">
            <v>-41.7</v>
          </cell>
          <cell r="O56">
            <v>-41.7</v>
          </cell>
          <cell r="P56">
            <v>-41.7</v>
          </cell>
          <cell r="Q56">
            <v>-41.7</v>
          </cell>
          <cell r="R56">
            <v>-41.7</v>
          </cell>
          <cell r="S56">
            <v>-41.7</v>
          </cell>
        </row>
        <row r="57">
          <cell r="B57">
            <v>0.1</v>
          </cell>
          <cell r="C57">
            <v>2.1</v>
          </cell>
          <cell r="D57">
            <v>5</v>
          </cell>
          <cell r="E57">
            <v>5.8</v>
          </cell>
          <cell r="F57">
            <v>6.7</v>
          </cell>
          <cell r="G57">
            <v>7.1</v>
          </cell>
          <cell r="H57">
            <v>7.1</v>
          </cell>
          <cell r="I57">
            <v>7.1</v>
          </cell>
          <cell r="L57">
            <v>0.1</v>
          </cell>
          <cell r="M57">
            <v>10</v>
          </cell>
          <cell r="N57">
            <v>-18.8</v>
          </cell>
          <cell r="O57">
            <v>-23.3</v>
          </cell>
          <cell r="P57">
            <v>-24.6</v>
          </cell>
          <cell r="Q57">
            <v>-25.4</v>
          </cell>
          <cell r="R57">
            <v>-25.8</v>
          </cell>
          <cell r="S57">
            <v>-25.8</v>
          </cell>
        </row>
        <row r="58">
          <cell r="B58">
            <v>0.2</v>
          </cell>
          <cell r="C58">
            <v>-8.3000000000000007</v>
          </cell>
          <cell r="D58">
            <v>7.1</v>
          </cell>
          <cell r="E58">
            <v>9.1999999999999993</v>
          </cell>
          <cell r="F58">
            <v>11.3</v>
          </cell>
          <cell r="G58">
            <v>11.3</v>
          </cell>
          <cell r="H58">
            <v>12.1</v>
          </cell>
          <cell r="I58">
            <v>12.9</v>
          </cell>
          <cell r="L58">
            <v>0.2</v>
          </cell>
          <cell r="M58">
            <v>131.30000000000001</v>
          </cell>
          <cell r="N58">
            <v>22.5</v>
          </cell>
          <cell r="O58">
            <v>-0.8</v>
          </cell>
          <cell r="P58">
            <v>-7.1</v>
          </cell>
          <cell r="Q58">
            <v>-10.8</v>
          </cell>
          <cell r="R58">
            <v>-11.7</v>
          </cell>
          <cell r="S58">
            <v>-12.1</v>
          </cell>
        </row>
        <row r="59">
          <cell r="B59">
            <v>0.3</v>
          </cell>
          <cell r="C59">
            <v>-31.7</v>
          </cell>
          <cell r="D59">
            <v>-5.4</v>
          </cell>
          <cell r="E59">
            <v>3.3</v>
          </cell>
          <cell r="F59">
            <v>8.3000000000000007</v>
          </cell>
          <cell r="G59">
            <v>11.7</v>
          </cell>
          <cell r="H59">
            <v>13.3</v>
          </cell>
          <cell r="I59">
            <v>16.7</v>
          </cell>
          <cell r="L59">
            <v>0.3</v>
          </cell>
          <cell r="M59">
            <v>333.3</v>
          </cell>
          <cell r="N59">
            <v>68.3</v>
          </cell>
          <cell r="O59">
            <v>25</v>
          </cell>
          <cell r="P59">
            <v>12.5</v>
          </cell>
          <cell r="Q59">
            <v>3.3</v>
          </cell>
          <cell r="R59">
            <v>0</v>
          </cell>
          <cell r="S59">
            <v>-1.3</v>
          </cell>
        </row>
        <row r="60">
          <cell r="B60">
            <v>0.4</v>
          </cell>
          <cell r="C60">
            <v>-68.8</v>
          </cell>
          <cell r="D60">
            <v>-20.8</v>
          </cell>
          <cell r="E60">
            <v>-5</v>
          </cell>
          <cell r="F60">
            <v>3.3</v>
          </cell>
          <cell r="G60">
            <v>10.8</v>
          </cell>
          <cell r="H60">
            <v>15</v>
          </cell>
          <cell r="I60">
            <v>17.100000000000001</v>
          </cell>
          <cell r="L60">
            <v>0.4</v>
          </cell>
          <cell r="M60">
            <v>583.29999999999995</v>
          </cell>
          <cell r="N60">
            <v>131.30000000000001</v>
          </cell>
          <cell r="O60">
            <v>54.2</v>
          </cell>
          <cell r="P60">
            <v>30</v>
          </cell>
          <cell r="Q60">
            <v>14.6</v>
          </cell>
          <cell r="R60">
            <v>10.4</v>
          </cell>
          <cell r="S60">
            <v>8.8000000000000007</v>
          </cell>
        </row>
        <row r="61">
          <cell r="B61">
            <v>0.5</v>
          </cell>
          <cell r="C61">
            <v>-115.4</v>
          </cell>
          <cell r="D61">
            <v>-41.7</v>
          </cell>
          <cell r="E61">
            <v>-20.399999999999999</v>
          </cell>
          <cell r="F61">
            <v>-5.4</v>
          </cell>
          <cell r="G61">
            <v>6.7</v>
          </cell>
          <cell r="H61">
            <v>12.5</v>
          </cell>
          <cell r="I61">
            <v>16.7</v>
          </cell>
          <cell r="L61">
            <v>0.5</v>
          </cell>
          <cell r="M61">
            <v>912.5</v>
          </cell>
          <cell r="N61">
            <v>208.3</v>
          </cell>
          <cell r="O61">
            <v>87.5</v>
          </cell>
          <cell r="P61">
            <v>49.2</v>
          </cell>
          <cell r="Q61">
            <v>25</v>
          </cell>
          <cell r="R61">
            <v>18.8</v>
          </cell>
          <cell r="S61">
            <v>16.7</v>
          </cell>
        </row>
        <row r="62">
          <cell r="B62">
            <v>0.6</v>
          </cell>
          <cell r="C62">
            <v>-179.2</v>
          </cell>
          <cell r="D62">
            <v>-70.8</v>
          </cell>
          <cell r="E62">
            <v>-36.299999999999997</v>
          </cell>
          <cell r="F62">
            <v>-18.8</v>
          </cell>
          <cell r="G62">
            <v>-1.7</v>
          </cell>
          <cell r="H62">
            <v>8.3000000000000007</v>
          </cell>
          <cell r="I62">
            <v>13.8</v>
          </cell>
          <cell r="L62">
            <v>0.6</v>
          </cell>
          <cell r="M62">
            <v>1316.7</v>
          </cell>
          <cell r="N62">
            <v>287.5</v>
          </cell>
          <cell r="O62">
            <v>123.8</v>
          </cell>
          <cell r="P62">
            <v>68.8</v>
          </cell>
          <cell r="Q62">
            <v>42.5</v>
          </cell>
          <cell r="R62">
            <v>25</v>
          </cell>
          <cell r="S62">
            <v>22.1</v>
          </cell>
        </row>
        <row r="63">
          <cell r="B63">
            <v>0.7</v>
          </cell>
          <cell r="C63">
            <v>-252.1</v>
          </cell>
          <cell r="D63">
            <v>-108.3</v>
          </cell>
          <cell r="E63">
            <v>-58.3</v>
          </cell>
          <cell r="F63">
            <v>-35.4</v>
          </cell>
          <cell r="G63">
            <v>-10.4</v>
          </cell>
          <cell r="H63">
            <v>3.3</v>
          </cell>
          <cell r="I63">
            <v>10.4</v>
          </cell>
          <cell r="L63">
            <v>0.7</v>
          </cell>
          <cell r="M63">
            <v>1787.5</v>
          </cell>
          <cell r="N63">
            <v>383.3</v>
          </cell>
          <cell r="O63">
            <v>162.5</v>
          </cell>
          <cell r="P63">
            <v>89.6</v>
          </cell>
          <cell r="Q63">
            <v>42.5</v>
          </cell>
          <cell r="R63">
            <v>29.2</v>
          </cell>
          <cell r="S63">
            <v>25</v>
          </cell>
        </row>
        <row r="64">
          <cell r="B64">
            <v>0.8</v>
          </cell>
          <cell r="C64">
            <v>-337.5</v>
          </cell>
          <cell r="D64">
            <v>-148.30000000000001</v>
          </cell>
          <cell r="E64">
            <v>-87.5</v>
          </cell>
          <cell r="F64">
            <v>-54.2</v>
          </cell>
          <cell r="G64">
            <v>-22.9</v>
          </cell>
          <cell r="H64">
            <v>-7.1</v>
          </cell>
          <cell r="I64">
            <v>2.5</v>
          </cell>
          <cell r="L64">
            <v>0.8</v>
          </cell>
          <cell r="M64">
            <v>2329.1999999999998</v>
          </cell>
          <cell r="N64">
            <v>516.70000000000005</v>
          </cell>
          <cell r="O64">
            <v>204.2</v>
          </cell>
          <cell r="P64">
            <v>110.8</v>
          </cell>
          <cell r="Q64">
            <v>50</v>
          </cell>
          <cell r="R64">
            <v>32.9</v>
          </cell>
          <cell r="S64">
            <v>27.5</v>
          </cell>
        </row>
        <row r="65">
          <cell r="B65">
            <v>0.9</v>
          </cell>
          <cell r="C65">
            <v>-416.7</v>
          </cell>
          <cell r="D65">
            <v>-197.9</v>
          </cell>
          <cell r="E65">
            <v>-116.7</v>
          </cell>
          <cell r="F65">
            <v>-79.2</v>
          </cell>
          <cell r="G65">
            <v>-36.700000000000003</v>
          </cell>
          <cell r="H65">
            <v>-16.7</v>
          </cell>
          <cell r="I65">
            <v>-7.5</v>
          </cell>
          <cell r="L65">
            <v>0.9</v>
          </cell>
          <cell r="M65">
            <v>2941.7</v>
          </cell>
          <cell r="N65">
            <v>641.70000000000005</v>
          </cell>
          <cell r="O65">
            <v>258.3</v>
          </cell>
          <cell r="P65">
            <v>133.30000000000001</v>
          </cell>
          <cell r="Q65">
            <v>54.2</v>
          </cell>
          <cell r="R65">
            <v>33.299999999999997</v>
          </cell>
          <cell r="S65">
            <v>26.7</v>
          </cell>
        </row>
        <row r="66">
          <cell r="B66">
            <v>1</v>
          </cell>
          <cell r="C66">
            <v>-550</v>
          </cell>
          <cell r="D66">
            <v>-254.2</v>
          </cell>
          <cell r="E66">
            <v>-154.19999999999999</v>
          </cell>
          <cell r="F66">
            <v>-106.3</v>
          </cell>
          <cell r="G66">
            <v>-56.3</v>
          </cell>
          <cell r="H66">
            <v>-32.1</v>
          </cell>
          <cell r="I66">
            <v>17.5</v>
          </cell>
          <cell r="L66">
            <v>1</v>
          </cell>
          <cell r="M66">
            <v>3620.8</v>
          </cell>
          <cell r="N66">
            <v>787.5</v>
          </cell>
          <cell r="O66">
            <v>308.3</v>
          </cell>
          <cell r="P66">
            <v>154.6</v>
          </cell>
          <cell r="Q66">
            <v>59.2</v>
          </cell>
          <cell r="R66">
            <v>33.299999999999997</v>
          </cell>
          <cell r="S66">
            <v>24.6</v>
          </cell>
        </row>
        <row r="69">
          <cell r="B69" t="str">
            <v>QB/QM2</v>
          </cell>
          <cell r="C69">
            <v>0.1</v>
          </cell>
          <cell r="D69">
            <v>0.2</v>
          </cell>
          <cell r="E69">
            <v>0.3</v>
          </cell>
          <cell r="F69">
            <v>0.4</v>
          </cell>
          <cell r="G69">
            <v>0.6</v>
          </cell>
          <cell r="H69">
            <v>0.8</v>
          </cell>
          <cell r="I69">
            <v>1</v>
          </cell>
          <cell r="L69" t="str">
            <v>QB/QM2</v>
          </cell>
          <cell r="M69">
            <v>0.1</v>
          </cell>
          <cell r="N69">
            <v>0.2</v>
          </cell>
          <cell r="O69">
            <v>0.3</v>
          </cell>
          <cell r="P69">
            <v>0.4</v>
          </cell>
          <cell r="Q69">
            <v>0.6</v>
          </cell>
          <cell r="R69">
            <v>0.8</v>
          </cell>
          <cell r="S69">
            <v>1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L70">
            <v>0</v>
          </cell>
          <cell r="M70">
            <v>-41.7</v>
          </cell>
          <cell r="N70">
            <v>-41.7</v>
          </cell>
          <cell r="O70">
            <v>-41.7</v>
          </cell>
          <cell r="P70">
            <v>-41.7</v>
          </cell>
          <cell r="Q70">
            <v>-41.7</v>
          </cell>
          <cell r="R70">
            <v>-41.7</v>
          </cell>
          <cell r="S70">
            <v>-41.7</v>
          </cell>
        </row>
        <row r="71">
          <cell r="B71">
            <v>0.1</v>
          </cell>
          <cell r="C71">
            <v>3.8</v>
          </cell>
          <cell r="D71">
            <v>5.8</v>
          </cell>
          <cell r="E71">
            <v>6.7</v>
          </cell>
          <cell r="F71">
            <v>7.1</v>
          </cell>
          <cell r="G71">
            <v>7.1</v>
          </cell>
          <cell r="H71">
            <v>7.5</v>
          </cell>
          <cell r="I71">
            <v>7.5</v>
          </cell>
          <cell r="L71">
            <v>0.1</v>
          </cell>
          <cell r="M71">
            <v>10.8</v>
          </cell>
          <cell r="N71">
            <v>-17.5</v>
          </cell>
          <cell r="O71">
            <v>-22.5</v>
          </cell>
          <cell r="P71">
            <v>-24.2</v>
          </cell>
          <cell r="Q71">
            <v>-25.4</v>
          </cell>
          <cell r="R71">
            <v>-25.8</v>
          </cell>
          <cell r="S71">
            <v>-25.8</v>
          </cell>
        </row>
        <row r="72">
          <cell r="B72">
            <v>0.2</v>
          </cell>
          <cell r="C72">
            <v>0</v>
          </cell>
          <cell r="D72">
            <v>6.7</v>
          </cell>
          <cell r="E72">
            <v>9.6</v>
          </cell>
          <cell r="F72">
            <v>10.8</v>
          </cell>
          <cell r="G72">
            <v>12.1</v>
          </cell>
          <cell r="H72">
            <v>12.9</v>
          </cell>
          <cell r="I72">
            <v>13.3</v>
          </cell>
          <cell r="L72">
            <v>0.2</v>
          </cell>
          <cell r="M72">
            <v>139.6</v>
          </cell>
          <cell r="N72">
            <v>22.9</v>
          </cell>
          <cell r="O72">
            <v>1.3</v>
          </cell>
          <cell r="P72">
            <v>-5.4</v>
          </cell>
          <cell r="Q72">
            <v>-9.6</v>
          </cell>
          <cell r="R72">
            <v>-10.8</v>
          </cell>
          <cell r="S72">
            <v>-10.8</v>
          </cell>
        </row>
        <row r="73">
          <cell r="B73">
            <v>0.3</v>
          </cell>
          <cell r="C73">
            <v>-16.7</v>
          </cell>
          <cell r="D73">
            <v>2.5</v>
          </cell>
          <cell r="E73">
            <v>9.1999999999999993</v>
          </cell>
          <cell r="F73">
            <v>12.5</v>
          </cell>
          <cell r="G73">
            <v>13.3</v>
          </cell>
          <cell r="H73">
            <v>17.100000000000001</v>
          </cell>
          <cell r="I73">
            <v>17.5</v>
          </cell>
          <cell r="L73">
            <v>0.3</v>
          </cell>
          <cell r="M73">
            <v>341.7</v>
          </cell>
          <cell r="N73">
            <v>77.099999999999994</v>
          </cell>
          <cell r="O73">
            <v>31.3</v>
          </cell>
          <cell r="P73">
            <v>16.7</v>
          </cell>
          <cell r="Q73">
            <v>4.2</v>
          </cell>
          <cell r="R73">
            <v>0</v>
          </cell>
          <cell r="S73">
            <v>-4.2</v>
          </cell>
        </row>
        <row r="74">
          <cell r="B74">
            <v>0.4</v>
          </cell>
          <cell r="C74">
            <v>-41.7</v>
          </cell>
          <cell r="D74">
            <v>-6.7</v>
          </cell>
          <cell r="E74">
            <v>4.5999999999999996</v>
          </cell>
          <cell r="F74">
            <v>10</v>
          </cell>
          <cell r="G74">
            <v>15.4</v>
          </cell>
          <cell r="H74">
            <v>18.3</v>
          </cell>
          <cell r="I74">
            <v>20</v>
          </cell>
          <cell r="L74">
            <v>0.4</v>
          </cell>
          <cell r="M74">
            <v>612.5</v>
          </cell>
          <cell r="N74">
            <v>145.80000000000001</v>
          </cell>
          <cell r="O74">
            <v>64.599999999999994</v>
          </cell>
          <cell r="P74">
            <v>38.299999999999997</v>
          </cell>
          <cell r="Q74">
            <v>18.8</v>
          </cell>
          <cell r="R74">
            <v>14.6</v>
          </cell>
          <cell r="S74">
            <v>11.7</v>
          </cell>
        </row>
        <row r="75">
          <cell r="B75">
            <v>0.5</v>
          </cell>
          <cell r="C75">
            <v>-72.900000000000006</v>
          </cell>
          <cell r="D75">
            <v>-20.8</v>
          </cell>
          <cell r="E75">
            <v>-3.3</v>
          </cell>
          <cell r="F75">
            <v>5.4</v>
          </cell>
          <cell r="G75">
            <v>13.8</v>
          </cell>
          <cell r="H75">
            <v>18.3</v>
          </cell>
          <cell r="I75">
            <v>20.8</v>
          </cell>
          <cell r="L75">
            <v>0.5</v>
          </cell>
          <cell r="M75">
            <v>958.3</v>
          </cell>
          <cell r="N75">
            <v>229.2</v>
          </cell>
          <cell r="O75">
            <v>100</v>
          </cell>
          <cell r="P75">
            <v>60</v>
          </cell>
          <cell r="Q75">
            <v>32.5</v>
          </cell>
          <cell r="R75">
            <v>24.2</v>
          </cell>
          <cell r="S75">
            <v>20.8</v>
          </cell>
        </row>
        <row r="76">
          <cell r="B76">
            <v>0.6</v>
          </cell>
          <cell r="C76">
            <v>-116.7</v>
          </cell>
          <cell r="D76">
            <v>-39.6</v>
          </cell>
          <cell r="E76">
            <v>-14.6</v>
          </cell>
          <cell r="F76">
            <v>-4.2</v>
          </cell>
          <cell r="G76">
            <v>10.4</v>
          </cell>
          <cell r="H76">
            <v>16.7</v>
          </cell>
          <cell r="I76">
            <v>20</v>
          </cell>
          <cell r="L76">
            <v>0.6</v>
          </cell>
          <cell r="M76">
            <v>1379.2</v>
          </cell>
          <cell r="N76">
            <v>329.2</v>
          </cell>
          <cell r="O76">
            <v>145.80000000000001</v>
          </cell>
          <cell r="P76">
            <v>85.4</v>
          </cell>
          <cell r="Q76">
            <v>45</v>
          </cell>
          <cell r="R76">
            <v>33.299999999999997</v>
          </cell>
          <cell r="S76">
            <v>28.3</v>
          </cell>
        </row>
        <row r="77">
          <cell r="B77">
            <v>0.7</v>
          </cell>
          <cell r="C77">
            <v>-166.7</v>
          </cell>
          <cell r="D77">
            <v>-64.599999999999994</v>
          </cell>
          <cell r="E77">
            <v>-29.2</v>
          </cell>
          <cell r="F77">
            <v>-12.5</v>
          </cell>
          <cell r="G77">
            <v>3.3</v>
          </cell>
          <cell r="H77">
            <v>11.7</v>
          </cell>
          <cell r="I77">
            <v>17.5</v>
          </cell>
          <cell r="L77">
            <v>0.7</v>
          </cell>
          <cell r="M77">
            <v>1870.8</v>
          </cell>
          <cell r="N77">
            <v>416.7</v>
          </cell>
          <cell r="O77">
            <v>191.7</v>
          </cell>
          <cell r="P77">
            <v>112.5</v>
          </cell>
          <cell r="Q77">
            <v>58.3</v>
          </cell>
          <cell r="R77">
            <v>40.799999999999997</v>
          </cell>
          <cell r="S77">
            <v>35</v>
          </cell>
        </row>
        <row r="78">
          <cell r="B78">
            <v>0.8</v>
          </cell>
          <cell r="C78">
            <v>-226.7</v>
          </cell>
          <cell r="D78">
            <v>-93.3</v>
          </cell>
          <cell r="E78">
            <v>-48.8</v>
          </cell>
          <cell r="F78">
            <v>-26.7</v>
          </cell>
          <cell r="G78">
            <v>-4.5999999999999996</v>
          </cell>
          <cell r="H78">
            <v>6.7</v>
          </cell>
          <cell r="I78">
            <v>13.3</v>
          </cell>
          <cell r="L78">
            <v>0.8</v>
          </cell>
          <cell r="M78">
            <v>2437.5</v>
          </cell>
          <cell r="N78">
            <v>570.79999999999995</v>
          </cell>
          <cell r="O78">
            <v>241.7</v>
          </cell>
          <cell r="P78">
            <v>138.30000000000001</v>
          </cell>
          <cell r="Q78">
            <v>68.3</v>
          </cell>
          <cell r="R78">
            <v>46.7</v>
          </cell>
          <cell r="S78">
            <v>38.299999999999997</v>
          </cell>
        </row>
        <row r="79">
          <cell r="B79">
            <v>0.9</v>
          </cell>
          <cell r="C79">
            <v>-300</v>
          </cell>
          <cell r="D79">
            <v>-128.30000000000001</v>
          </cell>
          <cell r="E79">
            <v>-70.8</v>
          </cell>
          <cell r="F79">
            <v>-42.5</v>
          </cell>
          <cell r="G79">
            <v>-15.8</v>
          </cell>
          <cell r="H79">
            <v>-3.3</v>
          </cell>
          <cell r="I79">
            <v>7.5</v>
          </cell>
          <cell r="L79">
            <v>0.9</v>
          </cell>
          <cell r="M79">
            <v>4079.2</v>
          </cell>
          <cell r="N79">
            <v>716.7</v>
          </cell>
          <cell r="O79">
            <v>318.8</v>
          </cell>
          <cell r="P79">
            <v>168.8</v>
          </cell>
          <cell r="Q79">
            <v>80</v>
          </cell>
          <cell r="R79">
            <v>50</v>
          </cell>
          <cell r="S79">
            <v>41.3</v>
          </cell>
        </row>
        <row r="80">
          <cell r="B80">
            <v>1</v>
          </cell>
          <cell r="C80">
            <v>-375</v>
          </cell>
          <cell r="D80">
            <v>-166.7</v>
          </cell>
          <cell r="E80">
            <v>-95.8</v>
          </cell>
          <cell r="F80">
            <v>-62.5</v>
          </cell>
          <cell r="G80">
            <v>-28.3</v>
          </cell>
          <cell r="H80">
            <v>-11.7</v>
          </cell>
          <cell r="I80">
            <v>0</v>
          </cell>
          <cell r="L80">
            <v>1</v>
          </cell>
          <cell r="M80">
            <v>3791.7</v>
          </cell>
          <cell r="N80">
            <v>875</v>
          </cell>
          <cell r="O80">
            <v>404.2</v>
          </cell>
          <cell r="P80">
            <v>195.8</v>
          </cell>
          <cell r="Q80">
            <v>87.9</v>
          </cell>
          <cell r="R80">
            <v>56.3</v>
          </cell>
          <cell r="S80">
            <v>41.7</v>
          </cell>
        </row>
        <row r="88">
          <cell r="P88">
            <v>15</v>
          </cell>
          <cell r="Q88">
            <v>30</v>
          </cell>
          <cell r="R88">
            <v>45</v>
          </cell>
          <cell r="T88">
            <v>0</v>
          </cell>
        </row>
        <row r="89">
          <cell r="C89">
            <v>0</v>
          </cell>
          <cell r="E89">
            <v>30</v>
          </cell>
          <cell r="F89">
            <v>45</v>
          </cell>
          <cell r="G89">
            <v>60</v>
          </cell>
          <cell r="O89">
            <v>0</v>
          </cell>
          <cell r="P89">
            <v>-105.7</v>
          </cell>
          <cell r="Q89">
            <v>-85.4</v>
          </cell>
          <cell r="R89">
            <v>-54.2</v>
          </cell>
          <cell r="S89">
            <v>0</v>
          </cell>
          <cell r="T89">
            <v>41.7</v>
          </cell>
        </row>
        <row r="90">
          <cell r="B90">
            <v>0</v>
          </cell>
          <cell r="C90">
            <v>16.7</v>
          </cell>
          <cell r="D90">
            <v>0</v>
          </cell>
          <cell r="E90">
            <v>41.7</v>
          </cell>
          <cell r="F90">
            <v>41.7</v>
          </cell>
          <cell r="G90">
            <v>41.7</v>
          </cell>
          <cell r="O90">
            <v>0.1</v>
          </cell>
          <cell r="P90">
            <v>-78.8</v>
          </cell>
          <cell r="Q90">
            <v>-62.9</v>
          </cell>
          <cell r="R90">
            <v>-38.799999999999997</v>
          </cell>
          <cell r="S90">
            <v>0.1</v>
          </cell>
          <cell r="T90">
            <v>33.799999999999997</v>
          </cell>
        </row>
        <row r="91">
          <cell r="B91">
            <v>0.1</v>
          </cell>
          <cell r="C91">
            <v>13.3</v>
          </cell>
          <cell r="D91">
            <v>0.1</v>
          </cell>
          <cell r="E91">
            <v>39.200000000000003</v>
          </cell>
          <cell r="F91">
            <v>40.4</v>
          </cell>
          <cell r="G91">
            <v>41.7</v>
          </cell>
          <cell r="O91">
            <v>0.2</v>
          </cell>
          <cell r="P91">
            <v>-54.2</v>
          </cell>
          <cell r="Q91">
            <v>-41.7</v>
          </cell>
          <cell r="R91">
            <v>-22.9</v>
          </cell>
          <cell r="S91">
            <v>0.2</v>
          </cell>
          <cell r="T91">
            <v>26.7</v>
          </cell>
        </row>
        <row r="92">
          <cell r="B92">
            <v>0.2</v>
          </cell>
          <cell r="C92">
            <v>10.8</v>
          </cell>
          <cell r="D92">
            <v>0.2</v>
          </cell>
          <cell r="E92">
            <v>29.2</v>
          </cell>
          <cell r="F92">
            <v>31.3</v>
          </cell>
          <cell r="G92">
            <v>35</v>
          </cell>
          <cell r="O92">
            <v>0.3</v>
          </cell>
          <cell r="P92">
            <v>-32.1</v>
          </cell>
          <cell r="Q92">
            <v>-22.1</v>
          </cell>
          <cell r="R92">
            <v>-6.7</v>
          </cell>
          <cell r="S92">
            <v>0.3</v>
          </cell>
          <cell r="T92">
            <v>20.8</v>
          </cell>
        </row>
        <row r="93">
          <cell r="B93">
            <v>0.3</v>
          </cell>
          <cell r="C93">
            <v>8.3000000000000007</v>
          </cell>
          <cell r="D93">
            <v>0.3</v>
          </cell>
          <cell r="E93">
            <v>23.8</v>
          </cell>
          <cell r="F93">
            <v>27.7</v>
          </cell>
          <cell r="G93">
            <v>32.9</v>
          </cell>
          <cell r="O93">
            <v>0.4</v>
          </cell>
          <cell r="P93">
            <v>-12.5</v>
          </cell>
          <cell r="Q93">
            <v>-4.2</v>
          </cell>
          <cell r="R93">
            <v>8.3000000000000007</v>
          </cell>
          <cell r="S93">
            <v>0.4</v>
          </cell>
          <cell r="T93">
            <v>15</v>
          </cell>
        </row>
        <row r="94">
          <cell r="B94">
            <v>0.4</v>
          </cell>
          <cell r="C94">
            <v>6.2</v>
          </cell>
          <cell r="D94">
            <v>0.4</v>
          </cell>
          <cell r="E94">
            <v>19.2</v>
          </cell>
          <cell r="F94">
            <v>25</v>
          </cell>
          <cell r="G94">
            <v>31.7</v>
          </cell>
          <cell r="O94">
            <v>0.5</v>
          </cell>
          <cell r="P94">
            <v>4.2</v>
          </cell>
          <cell r="Q94">
            <v>11.7</v>
          </cell>
          <cell r="R94">
            <v>23.3</v>
          </cell>
          <cell r="S94">
            <v>0.5</v>
          </cell>
          <cell r="T94">
            <v>10.4</v>
          </cell>
        </row>
        <row r="95">
          <cell r="B95">
            <v>0.5</v>
          </cell>
          <cell r="C95">
            <v>4.2</v>
          </cell>
          <cell r="D95">
            <v>0.5</v>
          </cell>
          <cell r="E95">
            <v>16</v>
          </cell>
          <cell r="F95">
            <v>22.6</v>
          </cell>
          <cell r="G95">
            <v>31.2</v>
          </cell>
          <cell r="O95">
            <v>0.6</v>
          </cell>
          <cell r="P95">
            <v>17.100000000000001</v>
          </cell>
          <cell r="Q95">
            <v>28.8</v>
          </cell>
          <cell r="R95">
            <v>38.299999999999997</v>
          </cell>
          <cell r="S95">
            <v>0.6</v>
          </cell>
          <cell r="T95">
            <v>6.7</v>
          </cell>
        </row>
        <row r="96">
          <cell r="B96">
            <v>0.6</v>
          </cell>
          <cell r="C96">
            <v>2.5</v>
          </cell>
          <cell r="D96">
            <v>0.6</v>
          </cell>
          <cell r="E96">
            <v>12.9</v>
          </cell>
          <cell r="F96">
            <v>20.8</v>
          </cell>
          <cell r="G96">
            <v>27.1</v>
          </cell>
          <cell r="O96">
            <v>0.7</v>
          </cell>
          <cell r="P96">
            <v>27.9</v>
          </cell>
          <cell r="Q96">
            <v>37.9</v>
          </cell>
          <cell r="R96">
            <v>52.5</v>
          </cell>
          <cell r="S96">
            <v>0.8</v>
          </cell>
          <cell r="T96">
            <v>1.7</v>
          </cell>
        </row>
        <row r="97">
          <cell r="B97">
            <v>0.8</v>
          </cell>
          <cell r="C97">
            <v>0.8</v>
          </cell>
          <cell r="D97">
            <v>0.8</v>
          </cell>
          <cell r="E97">
            <v>10.4</v>
          </cell>
          <cell r="F97">
            <v>21.3</v>
          </cell>
          <cell r="G97">
            <v>33.299999999999997</v>
          </cell>
          <cell r="O97">
            <v>0.8</v>
          </cell>
          <cell r="P97">
            <v>35.4</v>
          </cell>
          <cell r="Q97">
            <v>45.4</v>
          </cell>
          <cell r="R97">
            <v>67.099999999999994</v>
          </cell>
          <cell r="S97">
            <v>1</v>
          </cell>
          <cell r="T97">
            <v>0</v>
          </cell>
        </row>
        <row r="98">
          <cell r="D98">
            <v>1</v>
          </cell>
          <cell r="E98">
            <v>11.3</v>
          </cell>
          <cell r="F98">
            <v>24.2</v>
          </cell>
          <cell r="G98">
            <v>41.7</v>
          </cell>
          <cell r="O98">
            <v>0.9</v>
          </cell>
          <cell r="P98">
            <v>40.4</v>
          </cell>
          <cell r="Q98">
            <v>57.1</v>
          </cell>
          <cell r="R98">
            <v>81.3</v>
          </cell>
          <cell r="S98">
            <v>1.2</v>
          </cell>
          <cell r="T98">
            <v>2.9</v>
          </cell>
        </row>
        <row r="99">
          <cell r="D99">
            <v>1.2</v>
          </cell>
          <cell r="E99">
            <v>15</v>
          </cell>
          <cell r="F99">
            <v>30.8</v>
          </cell>
          <cell r="G99">
            <v>51.3</v>
          </cell>
          <cell r="O99">
            <v>1</v>
          </cell>
          <cell r="P99">
            <v>43.3</v>
          </cell>
          <cell r="Q99">
            <v>64.599999999999994</v>
          </cell>
          <cell r="R99">
            <v>95.8</v>
          </cell>
          <cell r="S99">
            <v>1.4</v>
          </cell>
          <cell r="T99">
            <v>16.2</v>
          </cell>
        </row>
        <row r="100">
          <cell r="D100">
            <v>1.4</v>
          </cell>
          <cell r="E100">
            <v>29.2</v>
          </cell>
          <cell r="F100">
            <v>40.799999999999997</v>
          </cell>
          <cell r="G100">
            <v>64.2</v>
          </cell>
          <cell r="S100">
            <v>1.6</v>
          </cell>
          <cell r="T100">
            <v>37.5</v>
          </cell>
        </row>
        <row r="101">
          <cell r="D101">
            <v>1.6</v>
          </cell>
          <cell r="E101">
            <v>33.299999999999997</v>
          </cell>
          <cell r="F101">
            <v>54.2</v>
          </cell>
          <cell r="G101">
            <v>82.5</v>
          </cell>
          <cell r="S101">
            <v>1.8</v>
          </cell>
          <cell r="T101">
            <v>74.2</v>
          </cell>
        </row>
        <row r="102">
          <cell r="D102">
            <v>2</v>
          </cell>
          <cell r="E102">
            <v>63.3</v>
          </cell>
          <cell r="F102">
            <v>90</v>
          </cell>
          <cell r="G102">
            <v>125</v>
          </cell>
          <cell r="S102">
            <v>2</v>
          </cell>
          <cell r="T102">
            <v>133.30000000000001</v>
          </cell>
        </row>
        <row r="103">
          <cell r="D103">
            <v>2.6</v>
          </cell>
          <cell r="E103">
            <v>134.6</v>
          </cell>
          <cell r="F103">
            <v>170.8</v>
          </cell>
          <cell r="G103">
            <v>214.6</v>
          </cell>
        </row>
        <row r="104">
          <cell r="D104">
            <v>3</v>
          </cell>
          <cell r="E104">
            <v>308.3</v>
          </cell>
          <cell r="F104">
            <v>325</v>
          </cell>
          <cell r="G104">
            <v>337.5</v>
          </cell>
        </row>
        <row r="105">
          <cell r="D105">
            <v>4</v>
          </cell>
          <cell r="E105">
            <v>591.70000000000005</v>
          </cell>
          <cell r="F105">
            <v>616.70000000000005</v>
          </cell>
          <cell r="G105">
            <v>625</v>
          </cell>
        </row>
        <row r="106">
          <cell r="D106">
            <v>5</v>
          </cell>
          <cell r="E106">
            <v>979.2</v>
          </cell>
          <cell r="F106">
            <v>991.7</v>
          </cell>
          <cell r="G106">
            <v>1000</v>
          </cell>
        </row>
        <row r="107">
          <cell r="D107">
            <v>6</v>
          </cell>
          <cell r="E107">
            <v>1437.5</v>
          </cell>
          <cell r="F107">
            <v>1458.3</v>
          </cell>
          <cell r="G107">
            <v>1458.3</v>
          </cell>
        </row>
        <row r="108">
          <cell r="D108">
            <v>8</v>
          </cell>
          <cell r="E108">
            <v>2612.5</v>
          </cell>
          <cell r="F108">
            <v>2625</v>
          </cell>
          <cell r="G108">
            <v>2625</v>
          </cell>
        </row>
        <row r="109">
          <cell r="D109">
            <v>10</v>
          </cell>
          <cell r="E109">
            <v>4095.8</v>
          </cell>
          <cell r="F109">
            <v>4108.3</v>
          </cell>
          <cell r="G109">
            <v>4125</v>
          </cell>
        </row>
      </sheetData>
      <sheetData sheetId="4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to Scen #1"/>
      <sheetName val="Table of Contents"/>
      <sheetName val="Scen #1R Pwr Cost O&amp;M "/>
      <sheetName val="Scen 1D vs 1R Pwr Cost Comp"/>
      <sheetName val="Scen #1D Pwr Cost O&amp;M"/>
      <sheetName val="Capital Costs #1R and #1D"/>
      <sheetName val="New Resource List"/>
      <sheetName val="AURORA Inputs"/>
      <sheetName val="Scenario #1R High Invest"/>
      <sheetName val="Scenario #1D High w Deferral"/>
      <sheetName val="Transmission Infrastructure"/>
      <sheetName val="General Office Engr Support"/>
      <sheetName val="Need"/>
      <sheetName val="Data----&gt;"/>
      <sheetName val="Other Assumptions"/>
      <sheetName val="CCCT Summary"/>
      <sheetName val="New CCCT Assumptions"/>
      <sheetName val="Peaker Summary"/>
      <sheetName val="LMS 100"/>
      <sheetName val="BHP"/>
      <sheetName val="New Coal 2013"/>
      <sheetName val="New Coal 2016"/>
      <sheetName val="Hopkins Ridge"/>
      <sheetName val="Wild Horse"/>
      <sheetName val="Ormat"/>
      <sheetName val="Biomass"/>
      <sheetName val="New Wind Summary"/>
      <sheetName val="New Wind"/>
      <sheetName val="Colstrip Upgrade"/>
      <sheetName val="NUGS"/>
      <sheetName val="Gas Tolling"/>
      <sheetName val="RFP Tolling Bids"/>
      <sheetName val="OandM Costs"/>
      <sheetName val="Scenario #3 NOT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B4">
            <v>2.5000000000000001E-2</v>
          </cell>
        </row>
        <row r="5">
          <cell r="B5">
            <v>2.5000000000000001E-2</v>
          </cell>
        </row>
        <row r="6">
          <cell r="B6">
            <v>2.5000000000000001E-2</v>
          </cell>
        </row>
        <row r="12">
          <cell r="B12">
            <v>0.35</v>
          </cell>
        </row>
        <row r="14">
          <cell r="B14">
            <v>0.15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perty Taxes Project XYZ"/>
      <sheetName val="Assumptions Project XYZ"/>
      <sheetName val="Sharon's Worksheet"/>
    </sheetNames>
    <sheetDataSet>
      <sheetData sheetId="0" refreshError="1"/>
      <sheetData sheetId="1" refreshError="1"/>
      <sheetData sheetId="2" refreshError="1">
        <row r="1">
          <cell r="A1" t="str">
            <v>WH Expansion Project</v>
          </cell>
        </row>
        <row r="5">
          <cell r="C5">
            <v>15400000</v>
          </cell>
        </row>
      </sheetData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Goldendale"/>
      <sheetName val="Expenses"/>
      <sheetName val="Financial Statements"/>
      <sheetName val="General Inputs"/>
      <sheetName val="Revenue Calculation"/>
      <sheetName val="Klickitat Transmission Cost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E4">
            <v>39134</v>
          </cell>
        </row>
        <row r="5">
          <cell r="I5" t="str">
            <v>Yes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 Elsea Aurora"/>
      <sheetName val="Base Acquisitions"/>
      <sheetName val="Base Costs"/>
      <sheetName val="NIM+O&amp;M"/>
      <sheetName val="NIM+O&amp;M Monthly"/>
      <sheetName val="Resources"/>
      <sheetName val="Values 2008 Strat Plan"/>
      <sheetName val="Notes"/>
      <sheetName val="Prices"/>
      <sheetName val="| Load and Exist Res -&gt;"/>
      <sheetName val="Conservation Assumption"/>
      <sheetName val="Dec Peak Cap &amp; Deficits"/>
      <sheetName val="F08R Peak and Avg"/>
      <sheetName val="Need 15 pct RM"/>
      <sheetName val="Conservation"/>
      <sheetName val="OLD B2 Need Energy"/>
      <sheetName val="Old RPS"/>
      <sheetName val="Chart Data"/>
      <sheetName val="Charts 1 page"/>
      <sheetName val="Charts 2 pages"/>
      <sheetName val="Report Summary"/>
      <sheetName val="Diff Base Costs less v5"/>
      <sheetName val="RPS Existing"/>
      <sheetName val="BPA Open Season"/>
      <sheetName val="PBA Transmission"/>
      <sheetName val="Fredonia 3&amp;4"/>
      <sheetName val="Wind Own"/>
      <sheetName val="RES Cap Cost"/>
      <sheetName val="Ratebase for RES"/>
      <sheetName val="Wind Vantage"/>
      <sheetName val="KV Wind Own"/>
      <sheetName val="Storage Demonstration"/>
      <sheetName val="Wind PPA"/>
      <sheetName val="Golden Hills PPA"/>
      <sheetName val="Mint Farm"/>
      <sheetName val="Sumas"/>
      <sheetName val="Pure Cost IP Line"/>
      <sheetName val="Pure Cost Gas Transport"/>
      <sheetName val="LSR 1250 Credit-Reformat"/>
      <sheetName val="Recip Peakers"/>
      <sheetName val="Tenaska Tolling"/>
      <sheetName val="New CCGT"/>
      <sheetName val="Tenaska Buy"/>
      <sheetName val="Grays Harbor"/>
      <sheetName val="Hydro PPA"/>
      <sheetName val="Biomass"/>
      <sheetName val="PBA West"/>
      <sheetName val="STF Transmission"/>
      <sheetName val="Frederickson PPAs"/>
      <sheetName val="Geothermal PPA"/>
      <sheetName val="Alcoa Capacity Exchange"/>
      <sheetName val="Hydro Own"/>
      <sheetName val="LFG PPA"/>
      <sheetName val="IGCC"/>
      <sheetName val="LMS Ownership"/>
      <sheetName val="New CCGT Turnkey"/>
      <sheetName val="IP Line w Escl and AFUDC"/>
      <sheetName val="CCGT cost"/>
      <sheetName val="Wind Costs"/>
      <sheetName val="Tx Cost Assumptions"/>
      <sheetName val="Tr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4">
          <cell r="B4" t="str">
            <v>PSE Control Area - Wind</v>
          </cell>
          <cell r="C4" t="str">
            <v>BPA Control Area - Wind</v>
          </cell>
          <cell r="D4" t="str">
            <v>BPA Control Area -Thermal</v>
          </cell>
          <cell r="E4" t="str">
            <v>BPA Control Area with 2 Wheels - Baseload</v>
          </cell>
          <cell r="F4" t="str">
            <v>PSE Control Area + BPA Wheel - Wind</v>
          </cell>
          <cell r="G4" t="str">
            <v>PSE Control Area - Thermal</v>
          </cell>
          <cell r="H4" t="str">
            <v>PAC Control Area  and BPA Wheel - Wind PPA</v>
          </cell>
          <cell r="I4" t="str">
            <v>PAC Control Area  and BPA Wheel - Thermal</v>
          </cell>
          <cell r="J4" t="str">
            <v>TPU Wheel w/PSE reserves - Thermal</v>
          </cell>
          <cell r="K4" t="str">
            <v>Alberta Wind</v>
          </cell>
          <cell r="L4" t="str">
            <v>BCTC Control Area - Hydro (storage)</v>
          </cell>
          <cell r="M4" t="str">
            <v>BCTC Control Area - Hydro (no storage)</v>
          </cell>
          <cell r="N4" t="str">
            <v>BCTC + Juan de Fuca + BPA - Wind</v>
          </cell>
          <cell r="O4" t="str">
            <v>NWE Control Area (average 1st W of PSE + NWE) and BPA 2nd W - Coal</v>
          </cell>
          <cell r="P4" t="str">
            <v>NWE Control Area + BPA -  Coal</v>
          </cell>
          <cell r="Q4" t="str">
            <v>NWE Control Area + BPA - Hydro (Flat)</v>
          </cell>
          <cell r="R4" t="str">
            <v>NWE Control Area + BPA - Hydro</v>
          </cell>
          <cell r="S4" t="str">
            <v>E. Montana + PSE BA- Wind</v>
          </cell>
          <cell r="T4" t="str">
            <v>W. Montana Wind</v>
          </cell>
          <cell r="U4" t="str">
            <v>British Columbia Wind</v>
          </cell>
          <cell r="V4" t="str">
            <v>Wyoming Wind</v>
          </cell>
          <cell r="W4" t="str">
            <v>Colstrip Exchange Loss Benefits</v>
          </cell>
          <cell r="X4" t="str">
            <v>SE Alaska Home (AK + BCTC) - Hydro</v>
          </cell>
          <cell r="Y4" t="str">
            <v>2 BPA Wheels - Wind</v>
          </cell>
          <cell r="Z4" t="str">
            <v>BPA Control Area - Schedule</v>
          </cell>
          <cell r="AA4" t="str">
            <v>PGE + BPA- Thermal</v>
          </cell>
          <cell r="AB4" t="str">
            <v>SE Alaska Local Wheel</v>
          </cell>
          <cell r="AC4" t="str">
            <v>BPA Control Area - Wind no imbalance</v>
          </cell>
          <cell r="AD4" t="str">
            <v>BPA Control Area - Hydro</v>
          </cell>
          <cell r="AE4" t="str">
            <v>BPA Southern Intertie</v>
          </cell>
          <cell r="AF4" t="str">
            <v>BPA Klamath Intertie</v>
          </cell>
          <cell r="AG4" t="str">
            <v>BPA + HEC (Low Losses)</v>
          </cell>
          <cell r="AH4" t="str">
            <v>BPA + HEC (High Losses)</v>
          </cell>
          <cell r="AI4" t="str">
            <v>Delivery to PSE</v>
          </cell>
          <cell r="AJ4" t="str">
            <v>PSE Wind Integration</v>
          </cell>
          <cell r="AK4" t="str">
            <v>SCL PTP Wheel - Thermal</v>
          </cell>
          <cell r="AL4" t="str">
            <v>Raft River BPA Exchange</v>
          </cell>
          <cell r="AM4" t="str">
            <v>BPA Control Area + IPC - Thermal</v>
          </cell>
          <cell r="AN4" t="str">
            <v>Raft River 2 BPA + 1 IPC</v>
          </cell>
        </row>
      </sheetData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s"/>
      <sheetName val="Staffing2"/>
      <sheetName val="Staffing"/>
      <sheetName val="Overhaul 7FA"/>
      <sheetName val="Parts - GE 7FA+e"/>
      <sheetName val="Steam Turbine"/>
      <sheetName val="Gen Major"/>
      <sheetName val="Gen Minor"/>
      <sheetName val="SCR-CO Costs"/>
      <sheetName val="Sewage"/>
      <sheetName val="Staff Summary"/>
      <sheetName val="Parts - GE 7EA"/>
      <sheetName val="Parts - S-W 501FD2"/>
      <sheetName val="Heat Balance CCCT"/>
      <sheetName val="Calcs1"/>
      <sheetName val="Gas Turbines"/>
      <sheetName val="rep-repl cycles"/>
      <sheetName val="Notes"/>
    </sheetNames>
    <sheetDataSet>
      <sheetData sheetId="0" refreshError="1"/>
      <sheetData sheetId="1" refreshError="1">
        <row r="4">
          <cell r="C4" t="str">
            <v>172MW - 7FA Simple Cycle - Natural Gas</v>
          </cell>
          <cell r="E4" t="str">
            <v>Puget Sound Energy Greenfield Site</v>
          </cell>
        </row>
        <row r="24">
          <cell r="E24">
            <v>0.34246575342465752</v>
          </cell>
        </row>
        <row r="25">
          <cell r="C25" t="str">
            <v>GE 7 FA</v>
          </cell>
        </row>
      </sheetData>
      <sheetData sheetId="2" refreshError="1"/>
      <sheetData sheetId="3" refreshError="1"/>
      <sheetData sheetId="4" refreshError="1">
        <row r="53">
          <cell r="BB53">
            <v>1516054.0951844901</v>
          </cell>
          <cell r="BC53">
            <v>3531202.0569105688</v>
          </cell>
        </row>
        <row r="54">
          <cell r="AW54">
            <v>7.9950000000000001</v>
          </cell>
        </row>
        <row r="80">
          <cell r="BB80">
            <v>589253.71768749983</v>
          </cell>
          <cell r="BC80">
            <v>1223989.1365624999</v>
          </cell>
        </row>
        <row r="83">
          <cell r="AW83">
            <v>16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to Scen #1"/>
      <sheetName val="Table of Contents"/>
      <sheetName val="Scen #1R Pwr Cost O&amp;M "/>
      <sheetName val="Scen 1D vs 1R Pwr Cost Comp"/>
      <sheetName val="Scen #1D Pwr Cost O&amp;M"/>
      <sheetName val="Capital Costs #1R and #1D"/>
      <sheetName val="New Resource List"/>
      <sheetName val="AURORA Inputs"/>
      <sheetName val="Scenario #1R High Invest"/>
      <sheetName val="Scenario #1D High w Deferral"/>
      <sheetName val="Transmission Infrastructure"/>
      <sheetName val="General Office Engr Support"/>
      <sheetName val="Need"/>
      <sheetName val="Data----&gt;"/>
      <sheetName val="Other Assumptions"/>
      <sheetName val="CCCT Summary"/>
      <sheetName val="New CCCT Assumptions"/>
      <sheetName val="Peaker Summary"/>
      <sheetName val="LMS 100"/>
      <sheetName val="BHP"/>
      <sheetName val="New Coal 2013"/>
      <sheetName val="New Coal 2016"/>
      <sheetName val="Hopkins Ridge"/>
      <sheetName val="Wild Horse"/>
      <sheetName val="Ormat"/>
      <sheetName val="Biomass"/>
      <sheetName val="New Wind Summary"/>
      <sheetName val="New Wind"/>
      <sheetName val="Colstrip Upgrade"/>
      <sheetName val="NUGS"/>
      <sheetName val="Gas Tolling"/>
      <sheetName val="RFP Tolling Bids"/>
      <sheetName val="OandM Costs"/>
      <sheetName val="Scenario #3 NOT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B4">
            <v>2.5000000000000001E-2</v>
          </cell>
        </row>
        <row r="7">
          <cell r="B7">
            <v>1.4999999999999999E-2</v>
          </cell>
        </row>
        <row r="8">
          <cell r="B8">
            <v>2.5000000000000001E-2</v>
          </cell>
        </row>
        <row r="11">
          <cell r="B11">
            <v>0.15</v>
          </cell>
        </row>
        <row r="13">
          <cell r="B13">
            <v>0.5</v>
          </cell>
        </row>
        <row r="16">
          <cell r="B16">
            <v>6.4999999999999997E-3</v>
          </cell>
        </row>
        <row r="17">
          <cell r="B17">
            <v>1.1999999999999999E-3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7">
          <cell r="H17">
            <v>857163</v>
          </cell>
        </row>
        <row r="18">
          <cell r="H18">
            <v>441989.16666666669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-CO Costs"/>
      <sheetName val="Heat Balance CCCT"/>
      <sheetName val="Cash Flow"/>
      <sheetName val="Calcs1"/>
      <sheetName val="Staffing (2)"/>
      <sheetName val="Summary"/>
      <sheetName val="Assumptions"/>
      <sheetName val="Staffing"/>
      <sheetName val="Staff Summary"/>
      <sheetName val="rep-repl cycles"/>
      <sheetName val="Steam turbine"/>
      <sheetName val="Overhaul 7EA"/>
      <sheetName val="Parts - GE 7EA"/>
      <sheetName val="Gas Turbines"/>
      <sheetName val="Notes"/>
      <sheetName val="Outage labor"/>
      <sheetName val="Overhaul 7FA"/>
      <sheetName val="Parts - GE 7FA+e"/>
      <sheetName val="Parts - S-W 501F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H7">
            <v>13.273866411808431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eneral Inputs"/>
      <sheetName val="Financial Statements"/>
      <sheetName val="Revenue Calculation"/>
      <sheetName val="Expenses"/>
      <sheetName val="Generation &amp; Fuel &amp; RECs"/>
      <sheetName val="Depreciation"/>
      <sheetName val="Links to Notes"/>
      <sheetName val="Dev and Constr Cash Flow"/>
      <sheetName val="Error Checks &amp; Notes"/>
      <sheetName val="CapEx"/>
      <sheetName val="Data----&gt;"/>
      <sheetName val="WTG Supply Agmt"/>
      <sheetName val="Exchange Hist"/>
      <sheetName val="BOP Cost Estimator"/>
      <sheetName val="Budget"/>
      <sheetName val="Capital Budget"/>
      <sheetName val="Property Tax Worksheet"/>
      <sheetName val="Pre Construction Cost Est"/>
    </sheetNames>
    <sheetDataSet>
      <sheetData sheetId="0" refreshError="1"/>
      <sheetData sheetId="1" refreshError="1"/>
      <sheetData sheetId="2" refreshError="1">
        <row r="3">
          <cell r="E3">
            <v>39417</v>
          </cell>
        </row>
        <row r="4">
          <cell r="E4">
            <v>40178</v>
          </cell>
        </row>
        <row r="9">
          <cell r="E9">
            <v>44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-Defaults^^^"/>
      <sheetName val="DCS_102997_RH_GuarMargins"/>
      <sheetName val="Temp_Conversions"/>
      <sheetName val="TSP_Filt-Cond"/>
      <sheetName val="TSP_Plots"/>
      <sheetName val="Calcs_Notes ^^^"/>
      <sheetName val="Proposal_Notes"/>
      <sheetName val="Performance_Guarantees"/>
      <sheetName val="Fuel Properties"/>
      <sheetName val="FT8-3_Base-Load (1)"/>
      <sheetName val="CALCS_Deck DUMPS &gt;&gt;&gt;"/>
      <sheetName val="FT8-3_Base-Load (a)"/>
      <sheetName val="FT8-3_CALCS"/>
      <sheetName val="SECFLOW_FT8-3"/>
      <sheetName val="FT8-3_DUMP"/>
      <sheetName val="Generator-Data &gt;&gt;&gt;"/>
      <sheetName val="FT8-3_TwinPac_Gen 72-290_TEWAC"/>
      <sheetName val="FT8-3_TwinPac_Gen 72-290_AIR"/>
      <sheetName val="Deterioration-Data &gt;&gt;&gt;"/>
      <sheetName val="Gas Det"/>
      <sheetName val="FlowTempDetGas"/>
      <sheetName val="Liq Det"/>
      <sheetName val="FlowTempDetLiq"/>
      <sheetName val="Liq Det 25K"/>
      <sheetName val="FlowTempDetLiq 25K"/>
      <sheetName val="Sheet1"/>
      <sheetName val="Module1"/>
      <sheetName val="Global Defs Mod"/>
      <sheetName val="Module2"/>
      <sheetName val="Module3"/>
      <sheetName val="Module4"/>
      <sheetName val="Module5"/>
      <sheetName val="Module6"/>
      <sheetName val="Module7"/>
    </sheetNames>
    <sheetDataSet>
      <sheetData sheetId="0" refreshError="1">
        <row r="22">
          <cell r="E22">
            <v>0.32579288679653262</v>
          </cell>
        </row>
        <row r="63">
          <cell r="E63">
            <v>12.010999999999999</v>
          </cell>
        </row>
        <row r="64">
          <cell r="E64">
            <v>1.0079400000000001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T_HB"/>
      <sheetName val="CT_AT"/>
      <sheetName val="CT_WP"/>
      <sheetName val="CT_JK"/>
      <sheetName val="CT_HW"/>
      <sheetName val="CT_FB"/>
      <sheetName val="CT_WS"/>
      <sheetName val="CT_LH"/>
      <sheetName val="MC1"/>
      <sheetName val="MC2"/>
      <sheetName val="MC3"/>
      <sheetName val="MC4"/>
      <sheetName val="MC3_G1"/>
      <sheetName val="MC4_G1"/>
      <sheetName val="MC3_G2"/>
      <sheetName val="MC4_G2"/>
      <sheetName val="MC3_G3"/>
      <sheetName val="MC4_G3"/>
      <sheetName val="MC_DSL"/>
      <sheetName val="Susq"/>
      <sheetName val="BI1"/>
      <sheetName val="BI2"/>
      <sheetName val="BI3"/>
      <sheetName val="BI_DSL"/>
      <sheetName val="SB4"/>
      <sheetName val="SB1_2"/>
      <sheetName val="SB1_3"/>
      <sheetName val="SB_DSL"/>
      <sheetName val="MO1"/>
      <sheetName val="MO2"/>
      <sheetName val="H17"/>
      <sheetName val="HL3"/>
      <sheetName val="EASTON"/>
      <sheetName val="LOCOPSLI"/>
      <sheetName val="Formulas"/>
      <sheetName val="Module1"/>
      <sheetName val="Module4"/>
      <sheetName val="Module3"/>
      <sheetName val="Module2"/>
      <sheetName val="Gross_to_Net"/>
      <sheetName val="UPDATE"/>
      <sheetName val="netgen"/>
      <sheetName val="MPFdays"/>
      <sheetName val="Generation Chart"/>
      <sheetName val="Sheet1"/>
    </sheetNames>
    <definedNames>
      <definedName name="Create_Easton_Cost_Report"/>
      <definedName name="View_Graph3"/>
    </definedNames>
    <sheetDataSet>
      <sheetData sheetId="0" refreshError="1">
        <row r="49">
          <cell r="A49" t="str">
            <v>All Steam Electric Stations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V3" t="str">
            <v>FUEL TYPE</v>
          </cell>
        </row>
        <row r="4">
          <cell r="V4" t="str">
            <v>Coal</v>
          </cell>
          <cell r="W4" t="str">
            <v>Ton</v>
          </cell>
          <cell r="Y4" t="str">
            <v>Fuel Mix Cost $/</v>
          </cell>
          <cell r="Z4" t="str">
            <v>Bit Coal FOB $/</v>
          </cell>
          <cell r="AA4" t="str">
            <v>Fuel Hand. $/</v>
          </cell>
          <cell r="AB4" t="str">
            <v>Stock Mult.</v>
          </cell>
          <cell r="AC4" t="str">
            <v>Inc Maint. $/</v>
          </cell>
          <cell r="AD4" t="str">
            <v>No Load Cost $</v>
          </cell>
          <cell r="AE4" t="str">
            <v>Pickup MW</v>
          </cell>
          <cell r="AF4" t="str">
            <v>Incr. Costs M/K</v>
          </cell>
          <cell r="AG4" t="str">
            <v>Perf Fact</v>
          </cell>
        </row>
        <row r="5">
          <cell r="V5" t="str">
            <v>CT</v>
          </cell>
          <cell r="W5" t="str">
            <v>Gal</v>
          </cell>
          <cell r="Y5" t="str">
            <v>Fuel Mix Cost $/</v>
          </cell>
          <cell r="Z5" t="str">
            <v>FOB $/</v>
          </cell>
          <cell r="AB5" t="str">
            <v>Pipeline Var. Cost $/</v>
          </cell>
          <cell r="AC5" t="str">
            <v>Fuel Stock Mult.</v>
          </cell>
          <cell r="AD5" t="str">
            <v>Normal</v>
          </cell>
          <cell r="AE5" t="str">
            <v>Emerg.</v>
          </cell>
          <cell r="AF5" t="str">
            <v>Machine Hr Cost Incl. Maint. $</v>
          </cell>
          <cell r="AG5" t="str">
            <v>Perf Fact</v>
          </cell>
        </row>
        <row r="6">
          <cell r="V6" t="str">
            <v>Diesel</v>
          </cell>
          <cell r="W6" t="str">
            <v>Gal</v>
          </cell>
          <cell r="Y6" t="str">
            <v>Fuel Mix Cost $/</v>
          </cell>
          <cell r="Z6" t="str">
            <v>Port of Entry $/</v>
          </cell>
          <cell r="AB6" t="str">
            <v>Pipeline Var. Cost $/</v>
          </cell>
          <cell r="AC6" t="str">
            <v>Fuel Stock Mult.</v>
          </cell>
          <cell r="AD6" t="str">
            <v>Normal</v>
          </cell>
          <cell r="AE6" t="str">
            <v>Emerg.</v>
          </cell>
          <cell r="AF6" t="str">
            <v>Machine Hr Cost Incl. Maint. $</v>
          </cell>
          <cell r="AG6" t="str">
            <v>Perf Fact</v>
          </cell>
        </row>
        <row r="7">
          <cell r="V7" t="str">
            <v>Gas</v>
          </cell>
          <cell r="W7" t="str">
            <v>MCF</v>
          </cell>
          <cell r="Y7" t="str">
            <v>Fuel Mix Cost $/</v>
          </cell>
          <cell r="Z7" t="str">
            <v>Deliv. $/</v>
          </cell>
          <cell r="AA7" t="str">
            <v>Fuel Hand. $/</v>
          </cell>
          <cell r="AB7" t="str">
            <v>Pipeline Var. Cost $/</v>
          </cell>
          <cell r="AC7" t="str">
            <v>Incr. Maint. $/</v>
          </cell>
          <cell r="AD7" t="str">
            <v>No Load Cost $</v>
          </cell>
          <cell r="AE7" t="str">
            <v>Pickup MW</v>
          </cell>
          <cell r="AF7" t="str">
            <v>Incr. Costs M/K</v>
          </cell>
          <cell r="AG7" t="str">
            <v>Perf Fact</v>
          </cell>
        </row>
        <row r="8">
          <cell r="V8" t="str">
            <v>LtOil</v>
          </cell>
          <cell r="W8" t="str">
            <v>Gal</v>
          </cell>
          <cell r="Y8" t="str">
            <v>Fuel Mix Cost $/</v>
          </cell>
          <cell r="Z8" t="str">
            <v>Port of Entry $/</v>
          </cell>
          <cell r="AA8" t="str">
            <v>Fuel Hand. $/</v>
          </cell>
          <cell r="AB8" t="str">
            <v>Pipeline Var. Cost $/</v>
          </cell>
          <cell r="AC8" t="str">
            <v>Incr. Maint. $/</v>
          </cell>
          <cell r="AD8" t="str">
            <v>No Load Cost $</v>
          </cell>
          <cell r="AE8" t="str">
            <v>Pickup MW</v>
          </cell>
          <cell r="AF8" t="str">
            <v>Incr. Costs M/K</v>
          </cell>
          <cell r="AG8" t="str">
            <v>Perf Fact</v>
          </cell>
        </row>
        <row r="9">
          <cell r="V9" t="str">
            <v>NUCLEAR</v>
          </cell>
          <cell r="W9" t="str">
            <v>MBTU</v>
          </cell>
          <cell r="Y9" t="str">
            <v>Fuel Mix Cost $/</v>
          </cell>
          <cell r="Z9" t="str">
            <v>Uran $/</v>
          </cell>
          <cell r="AA9" t="str">
            <v>Fuel Hand. $/</v>
          </cell>
          <cell r="AB9" t="str">
            <v>Stock Mult.</v>
          </cell>
          <cell r="AC9" t="str">
            <v>Incr. Maint. $/</v>
          </cell>
          <cell r="AD9" t="str">
            <v>No Load Cost $</v>
          </cell>
          <cell r="AG9" t="str">
            <v>Perf Fact</v>
          </cell>
        </row>
        <row r="10">
          <cell r="V10" t="str">
            <v>Resid</v>
          </cell>
          <cell r="W10" t="str">
            <v>BBL</v>
          </cell>
          <cell r="Y10" t="str">
            <v>Fuel Mix Cost $/</v>
          </cell>
          <cell r="AA10" t="str">
            <v>Fuel Hand. $/</v>
          </cell>
          <cell r="AB10" t="str">
            <v>Pipeline Var. Cost $/</v>
          </cell>
          <cell r="AC10" t="str">
            <v>Incr. Maint. $/</v>
          </cell>
          <cell r="AD10" t="str">
            <v>No Load Cost $</v>
          </cell>
          <cell r="AE10" t="str">
            <v>Pickup MW</v>
          </cell>
          <cell r="AF10" t="str">
            <v>Incr. Costs M/K</v>
          </cell>
          <cell r="AG10" t="str">
            <v>Perf Fact</v>
          </cell>
        </row>
        <row r="11">
          <cell r="V11" t="str">
            <v>Steam</v>
          </cell>
          <cell r="W11" t="str">
            <v>Ton</v>
          </cell>
          <cell r="Y11" t="str">
            <v>Fuel Mix Cost $/</v>
          </cell>
          <cell r="AA11" t="str">
            <v>Fuel Hand. $/</v>
          </cell>
          <cell r="AB11" t="str">
            <v>Stock Mult.</v>
          </cell>
          <cell r="AC11" t="str">
            <v>Incr. Maint. $/</v>
          </cell>
          <cell r="AD11" t="str">
            <v>No Load Cost $</v>
          </cell>
          <cell r="AF11" t="str">
            <v>Incr. Costs M/K</v>
          </cell>
          <cell r="AG11" t="str">
            <v>Perf Fact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etter"/>
      <sheetName val="Outage Schedule"/>
      <sheetName val="Available Generation"/>
      <sheetName val="5yr Business Plan"/>
      <sheetName val="10yr Capital Budget"/>
      <sheetName val="1-2 Capital Index"/>
      <sheetName val="1-2 Capital Items"/>
      <sheetName val="1-4 Capital Index"/>
      <sheetName val="1-4 Capital Items"/>
      <sheetName val="Staff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J33">
            <v>0.5</v>
          </cell>
        </row>
      </sheetData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Dummy Sheet"/>
      <sheetName val="2008 Extreme Peaks - 080403"/>
      <sheetName val="Peaks-F01"/>
      <sheetName val="Cap Struct &amp; Rat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ower Summary"/>
      <sheetName val="Gas Summary"/>
      <sheetName val="Gas Txns"/>
      <sheetName val="Summary (no formulas)"/>
      <sheetName val="Presentation Summary"/>
      <sheetName val="Forward Curves"/>
      <sheetName val="Gen Summary"/>
      <sheetName val="Wholesale"/>
      <sheetName val="Griffith Baseload"/>
      <sheetName val="Griffith Duct"/>
      <sheetName val="DETM Call"/>
      <sheetName val="EP Gas Cap"/>
      <sheetName val="TW Gas Cap"/>
      <sheetName val="Txn Vol"/>
      <sheetName val="Txn Price"/>
      <sheetName val="Txn MTM"/>
      <sheetName val="Gas Trades"/>
      <sheetName val="Dep Inputs-Carey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R11">
            <v>1681058015.97</v>
          </cell>
          <cell r="S11">
            <v>1693490892.3599999</v>
          </cell>
          <cell r="T11">
            <v>1707559074.1700001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R12">
            <v>376116175.24000001</v>
          </cell>
          <cell r="S12">
            <v>377054803.73000002</v>
          </cell>
          <cell r="T12">
            <v>387074441.10000002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R13">
            <v>0</v>
          </cell>
          <cell r="S13">
            <v>0</v>
          </cell>
          <cell r="T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R14">
            <v>0</v>
          </cell>
          <cell r="S14">
            <v>0</v>
          </cell>
          <cell r="T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R15">
            <v>0</v>
          </cell>
          <cell r="S15">
            <v>0</v>
          </cell>
          <cell r="T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R16">
            <v>0</v>
          </cell>
          <cell r="S16">
            <v>0</v>
          </cell>
          <cell r="T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R17">
            <v>0</v>
          </cell>
          <cell r="S17">
            <v>0</v>
          </cell>
          <cell r="T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R18">
            <v>0</v>
          </cell>
          <cell r="S18">
            <v>0</v>
          </cell>
          <cell r="T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R20">
            <v>0</v>
          </cell>
          <cell r="S20">
            <v>0</v>
          </cell>
          <cell r="T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H21">
            <v>0</v>
          </cell>
          <cell r="AI21">
            <v>0</v>
          </cell>
          <cell r="AJ21">
            <v>0</v>
          </cell>
        </row>
        <row r="22">
          <cell r="R22">
            <v>7585846.9699999997</v>
          </cell>
          <cell r="S22">
            <v>7585839.4299999997</v>
          </cell>
          <cell r="T22">
            <v>7585839.4299999997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R24">
            <v>0</v>
          </cell>
          <cell r="S24">
            <v>0</v>
          </cell>
          <cell r="T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R25">
            <v>95984277.549999997</v>
          </cell>
          <cell r="S25">
            <v>94690119.400000006</v>
          </cell>
          <cell r="T25">
            <v>80270723.469999999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R26">
            <v>34898021.280000001</v>
          </cell>
          <cell r="S26">
            <v>32701040.550000001</v>
          </cell>
          <cell r="T26">
            <v>37170259.859999999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R27">
            <v>8875788.3100000005</v>
          </cell>
          <cell r="S27">
            <v>9639238.2100000009</v>
          </cell>
          <cell r="T27">
            <v>4554441.4800000004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R28">
            <v>4794028.43</v>
          </cell>
          <cell r="S28">
            <v>4570270.99</v>
          </cell>
          <cell r="T28">
            <v>-1006991.81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R29">
            <v>247584.93</v>
          </cell>
          <cell r="S29">
            <v>247584.93</v>
          </cell>
          <cell r="T29">
            <v>265754.3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R30">
            <v>0</v>
          </cell>
          <cell r="S30">
            <v>0</v>
          </cell>
          <cell r="T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R31">
            <v>4644344</v>
          </cell>
          <cell r="S31">
            <v>9584972</v>
          </cell>
          <cell r="T31">
            <v>9060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R32">
            <v>4881713</v>
          </cell>
          <cell r="S32">
            <v>6031945</v>
          </cell>
          <cell r="T32">
            <v>358710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R33">
            <v>-1662948434</v>
          </cell>
          <cell r="S33">
            <v>-1671989116.95</v>
          </cell>
          <cell r="T33">
            <v>-1679717664.0899999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R34">
            <v>-531129994.49000001</v>
          </cell>
          <cell r="S34">
            <v>-535726091.85000002</v>
          </cell>
          <cell r="T34">
            <v>-539556126.04999995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R35">
            <v>-30069607.449999999</v>
          </cell>
          <cell r="S35">
            <v>-30542894.530000001</v>
          </cell>
          <cell r="T35">
            <v>-31046232.600000001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R36">
            <v>21294535.940000001</v>
          </cell>
          <cell r="S36">
            <v>21584792.780000001</v>
          </cell>
          <cell r="T36">
            <v>22402585.559999999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R37">
            <v>17815782.010000002</v>
          </cell>
          <cell r="S37">
            <v>17888144.420000002</v>
          </cell>
          <cell r="T37">
            <v>18027466.989999998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R38">
            <v>3937540.8</v>
          </cell>
          <cell r="S38">
            <v>3940670.1</v>
          </cell>
          <cell r="T38">
            <v>3940622.95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R39">
            <v>-4192467.64</v>
          </cell>
          <cell r="S39">
            <v>-4093776.74</v>
          </cell>
          <cell r="T39">
            <v>-4255132.92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R40">
            <v>1483042.95</v>
          </cell>
          <cell r="S40">
            <v>1528310.66</v>
          </cell>
          <cell r="T40">
            <v>1592775.23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H41">
            <v>0</v>
          </cell>
          <cell r="AI41">
            <v>0</v>
          </cell>
          <cell r="AJ41">
            <v>0</v>
          </cell>
        </row>
        <row r="42">
          <cell r="AH42">
            <v>0</v>
          </cell>
          <cell r="AI42">
            <v>0</v>
          </cell>
          <cell r="AJ42">
            <v>0</v>
          </cell>
        </row>
        <row r="43">
          <cell r="AH43">
            <v>0</v>
          </cell>
          <cell r="AI43">
            <v>0</v>
          </cell>
          <cell r="AJ43">
            <v>0</v>
          </cell>
        </row>
        <row r="44">
          <cell r="AH44">
            <v>0</v>
          </cell>
          <cell r="AI44">
            <v>0</v>
          </cell>
          <cell r="AJ44">
            <v>0</v>
          </cell>
        </row>
        <row r="45">
          <cell r="R45">
            <v>0</v>
          </cell>
          <cell r="S45">
            <v>0</v>
          </cell>
          <cell r="T45">
            <v>0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R47">
            <v>0</v>
          </cell>
          <cell r="S47">
            <v>0</v>
          </cell>
          <cell r="T47">
            <v>0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R48">
            <v>0</v>
          </cell>
          <cell r="S48">
            <v>0</v>
          </cell>
          <cell r="T48">
            <v>0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R49">
            <v>0</v>
          </cell>
          <cell r="S49">
            <v>0</v>
          </cell>
          <cell r="T49">
            <v>0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R50">
            <v>0</v>
          </cell>
          <cell r="S50">
            <v>0</v>
          </cell>
          <cell r="T50">
            <v>223992.83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R51">
            <v>0</v>
          </cell>
          <cell r="S51">
            <v>0</v>
          </cell>
          <cell r="T51">
            <v>-92494.49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R52">
            <v>0</v>
          </cell>
          <cell r="S52">
            <v>0</v>
          </cell>
          <cell r="T52">
            <v>273185.39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R53">
            <v>0</v>
          </cell>
          <cell r="S53">
            <v>0</v>
          </cell>
          <cell r="T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R54">
            <v>0</v>
          </cell>
          <cell r="S54">
            <v>0</v>
          </cell>
          <cell r="T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R55">
            <v>0</v>
          </cell>
          <cell r="S55">
            <v>0</v>
          </cell>
          <cell r="T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R56">
            <v>0</v>
          </cell>
          <cell r="S56">
            <v>0</v>
          </cell>
          <cell r="T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R57">
            <v>-82696427.689999998</v>
          </cell>
          <cell r="S57">
            <v>-83046849.319999993</v>
          </cell>
          <cell r="T57">
            <v>-83397270.859999999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R58">
            <v>0</v>
          </cell>
          <cell r="S58">
            <v>0</v>
          </cell>
          <cell r="T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R59">
            <v>-13895294.109999999</v>
          </cell>
          <cell r="S59">
            <v>-14150833.99</v>
          </cell>
          <cell r="T59">
            <v>-14406343.539999999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R60">
            <v>-13969091.449999999</v>
          </cell>
          <cell r="S60">
            <v>-14118512.380000001</v>
          </cell>
          <cell r="T60">
            <v>-14267933.07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R61">
            <v>-97847916.280000001</v>
          </cell>
          <cell r="S61">
            <v>-100054476.23</v>
          </cell>
          <cell r="T61">
            <v>-102268919.06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R62">
            <v>197297.82</v>
          </cell>
          <cell r="S62">
            <v>197297.82</v>
          </cell>
          <cell r="T62">
            <v>197297.82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R63">
            <v>-214508.51</v>
          </cell>
          <cell r="S63">
            <v>-214508.51</v>
          </cell>
          <cell r="T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R64">
            <v>0</v>
          </cell>
          <cell r="S64">
            <v>0</v>
          </cell>
          <cell r="T64">
            <v>0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R65">
            <v>0</v>
          </cell>
          <cell r="S65">
            <v>0</v>
          </cell>
          <cell r="T65">
            <v>0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R66">
            <v>0</v>
          </cell>
          <cell r="S66">
            <v>0</v>
          </cell>
          <cell r="T66">
            <v>0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R70">
            <v>0</v>
          </cell>
          <cell r="S70">
            <v>0</v>
          </cell>
          <cell r="T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R72">
            <v>-559889</v>
          </cell>
          <cell r="S72">
            <v>-562039</v>
          </cell>
          <cell r="T72">
            <v>-564189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R74">
            <v>-213732.58</v>
          </cell>
          <cell r="S74">
            <v>-214665.91</v>
          </cell>
          <cell r="T74">
            <v>-215599.24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R75">
            <v>0</v>
          </cell>
          <cell r="S75">
            <v>0</v>
          </cell>
          <cell r="T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R76">
            <v>-26217488.66</v>
          </cell>
          <cell r="S76">
            <v>-26438563.66</v>
          </cell>
          <cell r="T76">
            <v>-26659638.66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R77">
            <v>3445395.81</v>
          </cell>
          <cell r="S77">
            <v>3504016.49</v>
          </cell>
          <cell r="T77">
            <v>3674126.28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R78">
            <v>0</v>
          </cell>
          <cell r="S78">
            <v>0</v>
          </cell>
          <cell r="T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R79">
            <v>-286906.46999999997</v>
          </cell>
          <cell r="S79">
            <v>-195283.41</v>
          </cell>
          <cell r="T79">
            <v>-237095.37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R80">
            <v>2810570.27</v>
          </cell>
          <cell r="S80">
            <v>2810570.27</v>
          </cell>
          <cell r="T80">
            <v>2810570.27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R81">
            <v>-423343.57</v>
          </cell>
          <cell r="S81">
            <v>-423343.57</v>
          </cell>
          <cell r="T81">
            <v>-423343.57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R82">
            <v>0</v>
          </cell>
          <cell r="S82">
            <v>0</v>
          </cell>
          <cell r="T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R83">
            <v>75056291.019999996</v>
          </cell>
          <cell r="S83">
            <v>75058552.069999993</v>
          </cell>
          <cell r="T83">
            <v>76636451.659999996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R84">
            <v>15895194.59</v>
          </cell>
          <cell r="S84">
            <v>25052649.75</v>
          </cell>
          <cell r="T84">
            <v>27417336.120000001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R85">
            <v>0</v>
          </cell>
          <cell r="S85">
            <v>0</v>
          </cell>
          <cell r="T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R87">
            <v>39228330.240000002</v>
          </cell>
          <cell r="S87">
            <v>39228330.240000002</v>
          </cell>
          <cell r="T87">
            <v>40873166.460000001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R89">
            <v>0</v>
          </cell>
          <cell r="S89">
            <v>0</v>
          </cell>
          <cell r="T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R90">
            <v>0</v>
          </cell>
          <cell r="S90">
            <v>0</v>
          </cell>
          <cell r="T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R91">
            <v>0</v>
          </cell>
          <cell r="S91">
            <v>0</v>
          </cell>
          <cell r="T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R92">
            <v>0</v>
          </cell>
          <cell r="S92">
            <v>0</v>
          </cell>
          <cell r="T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R94">
            <v>0</v>
          </cell>
          <cell r="S94">
            <v>0</v>
          </cell>
          <cell r="T94">
            <v>0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R95">
            <v>0</v>
          </cell>
          <cell r="S95">
            <v>0</v>
          </cell>
          <cell r="T95">
            <v>0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R96">
            <v>0</v>
          </cell>
          <cell r="S96">
            <v>0</v>
          </cell>
          <cell r="T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R97">
            <v>0</v>
          </cell>
          <cell r="S97">
            <v>0</v>
          </cell>
          <cell r="T97">
            <v>0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R98">
            <v>0</v>
          </cell>
          <cell r="S98">
            <v>0</v>
          </cell>
          <cell r="T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R99">
            <v>-620880.72</v>
          </cell>
          <cell r="S99">
            <v>-620750.31000000006</v>
          </cell>
          <cell r="T99">
            <v>-621105.74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R100">
            <v>608000</v>
          </cell>
          <cell r="S100">
            <v>608000</v>
          </cell>
          <cell r="T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R101">
            <v>0</v>
          </cell>
          <cell r="S101">
            <v>0</v>
          </cell>
          <cell r="T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R103">
            <v>0</v>
          </cell>
          <cell r="S103">
            <v>0</v>
          </cell>
          <cell r="T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R104">
            <v>0</v>
          </cell>
          <cell r="S104">
            <v>0</v>
          </cell>
          <cell r="T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R105">
            <v>0</v>
          </cell>
          <cell r="S105">
            <v>0</v>
          </cell>
          <cell r="T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R106">
            <v>37033.53</v>
          </cell>
          <cell r="S106">
            <v>37033.53</v>
          </cell>
          <cell r="T106">
            <v>35934.19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R107">
            <v>0</v>
          </cell>
          <cell r="S107">
            <v>0</v>
          </cell>
          <cell r="T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R108">
            <v>2125214.7400000002</v>
          </cell>
          <cell r="S108">
            <v>2179155.27</v>
          </cell>
          <cell r="T108">
            <v>2311250.11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R109">
            <v>0</v>
          </cell>
          <cell r="S109">
            <v>0</v>
          </cell>
          <cell r="T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R110">
            <v>0</v>
          </cell>
          <cell r="S110">
            <v>0</v>
          </cell>
          <cell r="T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R111">
            <v>0</v>
          </cell>
          <cell r="S111">
            <v>0</v>
          </cell>
          <cell r="T111">
            <v>0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R112">
            <v>96882.22</v>
          </cell>
          <cell r="S112">
            <v>96650.84</v>
          </cell>
          <cell r="T112">
            <v>96417.72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R113">
            <v>1360107.83</v>
          </cell>
          <cell r="S113">
            <v>1335103.76</v>
          </cell>
          <cell r="T113">
            <v>1390428.27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R114">
            <v>0</v>
          </cell>
          <cell r="S114">
            <v>0</v>
          </cell>
          <cell r="T114">
            <v>0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R115">
            <v>0</v>
          </cell>
          <cell r="S115">
            <v>0</v>
          </cell>
          <cell r="T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R116">
            <v>0</v>
          </cell>
          <cell r="S116">
            <v>0</v>
          </cell>
          <cell r="T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R117">
            <v>0</v>
          </cell>
          <cell r="S117">
            <v>0</v>
          </cell>
          <cell r="T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R118">
            <v>1599514</v>
          </cell>
          <cell r="S118">
            <v>1599514</v>
          </cell>
          <cell r="T118">
            <v>1599514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R119">
            <v>0</v>
          </cell>
          <cell r="S119">
            <v>0</v>
          </cell>
          <cell r="T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R120">
            <v>93861.4</v>
          </cell>
          <cell r="S120">
            <v>93666.92</v>
          </cell>
          <cell r="T120">
            <v>93470.98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R121">
            <v>0</v>
          </cell>
          <cell r="S121">
            <v>0</v>
          </cell>
          <cell r="T121">
            <v>0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R122">
            <v>8981.2099999999991</v>
          </cell>
          <cell r="S122">
            <v>8948.57</v>
          </cell>
          <cell r="T122">
            <v>8915.69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R123">
            <v>75046.539999999994</v>
          </cell>
          <cell r="S123">
            <v>74783.039999999994</v>
          </cell>
          <cell r="T123">
            <v>74517.56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R125">
            <v>-1599514</v>
          </cell>
          <cell r="S125">
            <v>-1599514</v>
          </cell>
          <cell r="T125">
            <v>-1599514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R126">
            <v>0</v>
          </cell>
          <cell r="S126">
            <v>0</v>
          </cell>
          <cell r="T126">
            <v>0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R127">
            <v>41781.480000000003</v>
          </cell>
          <cell r="S127">
            <v>41699.58</v>
          </cell>
          <cell r="T127">
            <v>41617.199999999997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R128">
            <v>0</v>
          </cell>
          <cell r="S128">
            <v>0</v>
          </cell>
          <cell r="T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R129">
            <v>1234200789.6900001</v>
          </cell>
          <cell r="S129">
            <v>1234200789.6900001</v>
          </cell>
          <cell r="T129">
            <v>0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R130">
            <v>-18076005.800000001</v>
          </cell>
          <cell r="S130">
            <v>-18076005.800000001</v>
          </cell>
          <cell r="T130">
            <v>-94233.95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R131">
            <v>-85998.17</v>
          </cell>
          <cell r="S131">
            <v>-85998.17</v>
          </cell>
          <cell r="T131">
            <v>-38267.620000000003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R132">
            <v>0</v>
          </cell>
          <cell r="S132">
            <v>0</v>
          </cell>
          <cell r="T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R133">
            <v>0</v>
          </cell>
          <cell r="S133">
            <v>0</v>
          </cell>
          <cell r="T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R134">
            <v>0</v>
          </cell>
          <cell r="S134">
            <v>0</v>
          </cell>
          <cell r="T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R135">
            <v>0</v>
          </cell>
          <cell r="S135">
            <v>0</v>
          </cell>
          <cell r="T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R136">
            <v>0</v>
          </cell>
          <cell r="S136">
            <v>0</v>
          </cell>
          <cell r="T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R138">
            <v>0</v>
          </cell>
          <cell r="S138">
            <v>0</v>
          </cell>
          <cell r="T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R141">
            <v>0</v>
          </cell>
          <cell r="S141">
            <v>0</v>
          </cell>
          <cell r="T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R142">
            <v>0</v>
          </cell>
          <cell r="S142">
            <v>0</v>
          </cell>
          <cell r="T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R143">
            <v>-1226371867.3900001</v>
          </cell>
          <cell r="S143">
            <v>-1226371867.3900001</v>
          </cell>
          <cell r="T143">
            <v>0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R144">
            <v>0</v>
          </cell>
          <cell r="S144">
            <v>0</v>
          </cell>
          <cell r="T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R145">
            <v>-6338.34</v>
          </cell>
          <cell r="S145">
            <v>-6338.34</v>
          </cell>
          <cell r="T145">
            <v>-3496.36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R146">
            <v>0</v>
          </cell>
          <cell r="S146">
            <v>0</v>
          </cell>
          <cell r="T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R147">
            <v>0</v>
          </cell>
          <cell r="S147">
            <v>0</v>
          </cell>
          <cell r="T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R148">
            <v>0</v>
          </cell>
          <cell r="S148">
            <v>0</v>
          </cell>
          <cell r="T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R149">
            <v>0</v>
          </cell>
          <cell r="S149">
            <v>0</v>
          </cell>
          <cell r="T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R150">
            <v>0</v>
          </cell>
          <cell r="S150">
            <v>0</v>
          </cell>
          <cell r="T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R151">
            <v>0</v>
          </cell>
          <cell r="S151">
            <v>0</v>
          </cell>
          <cell r="T151">
            <v>0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R152">
            <v>12262.8</v>
          </cell>
          <cell r="S152">
            <v>12263.8</v>
          </cell>
          <cell r="T152">
            <v>17494.78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R153">
            <v>0</v>
          </cell>
          <cell r="S153">
            <v>0</v>
          </cell>
          <cell r="T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R154">
            <v>1721704.89</v>
          </cell>
          <cell r="S154">
            <v>1777023.99</v>
          </cell>
          <cell r="T154">
            <v>1851503.89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R155">
            <v>-404083.84</v>
          </cell>
          <cell r="S155">
            <v>-412054.14</v>
          </cell>
          <cell r="T155">
            <v>-424383.16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R156">
            <v>-71490.98</v>
          </cell>
          <cell r="S156">
            <v>-60576.71</v>
          </cell>
          <cell r="T156">
            <v>-57462.36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R157">
            <v>0</v>
          </cell>
          <cell r="S157">
            <v>0</v>
          </cell>
          <cell r="T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R158">
            <v>0</v>
          </cell>
          <cell r="S158">
            <v>0</v>
          </cell>
          <cell r="T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R159">
            <v>10095990.51</v>
          </cell>
          <cell r="S159">
            <v>10095990.51</v>
          </cell>
          <cell r="T159">
            <v>0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R160">
            <v>0</v>
          </cell>
          <cell r="S160">
            <v>0</v>
          </cell>
          <cell r="T160">
            <v>0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R161">
            <v>0</v>
          </cell>
          <cell r="S161">
            <v>0</v>
          </cell>
          <cell r="T161">
            <v>0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R162">
            <v>0</v>
          </cell>
          <cell r="S162">
            <v>0</v>
          </cell>
          <cell r="T162">
            <v>0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R163">
            <v>0</v>
          </cell>
          <cell r="S163">
            <v>0</v>
          </cell>
          <cell r="T163">
            <v>0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R164">
            <v>-6308.88</v>
          </cell>
          <cell r="S164">
            <v>-4561.8900000000003</v>
          </cell>
          <cell r="T164">
            <v>0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R165">
            <v>0</v>
          </cell>
          <cell r="S165">
            <v>788430.02</v>
          </cell>
          <cell r="T165">
            <v>1436015.17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R166">
            <v>372.45</v>
          </cell>
          <cell r="S166">
            <v>372.75</v>
          </cell>
          <cell r="T166">
            <v>373.06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R167">
            <v>-5.0999999999999996</v>
          </cell>
          <cell r="S167">
            <v>-5.0999999999999996</v>
          </cell>
          <cell r="T167">
            <v>-5.0999999999999996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R168">
            <v>5952280.5099999998</v>
          </cell>
          <cell r="S168">
            <v>8116127.46</v>
          </cell>
          <cell r="T168">
            <v>2863763.47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R169">
            <v>0</v>
          </cell>
          <cell r="S169">
            <v>-28038.53</v>
          </cell>
          <cell r="T169">
            <v>0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R170">
            <v>7376564.9100000001</v>
          </cell>
          <cell r="S170">
            <v>5482028.7699999996</v>
          </cell>
          <cell r="T170">
            <v>20539548.379999999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R171">
            <v>-5536455.0199999996</v>
          </cell>
          <cell r="S171">
            <v>255110.68</v>
          </cell>
          <cell r="T171">
            <v>-10612849.49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R172">
            <v>554.75</v>
          </cell>
          <cell r="S172">
            <v>676.71</v>
          </cell>
          <cell r="T172">
            <v>1049.8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R173">
            <v>4.1100000000000003</v>
          </cell>
          <cell r="S173">
            <v>0</v>
          </cell>
          <cell r="T173">
            <v>-4.5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R174">
            <v>-10</v>
          </cell>
          <cell r="S174">
            <v>-533174.78</v>
          </cell>
          <cell r="T174">
            <v>0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R175">
            <v>31886.07</v>
          </cell>
          <cell r="S175">
            <v>-61370.46</v>
          </cell>
          <cell r="T175">
            <v>34052.239999999998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R176">
            <v>-516714.16</v>
          </cell>
          <cell r="S176">
            <v>-664749.5</v>
          </cell>
          <cell r="T176">
            <v>-176420.64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R177">
            <v>-120835.04</v>
          </cell>
          <cell r="S177">
            <v>-117071.12</v>
          </cell>
          <cell r="T177">
            <v>-115340.72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R178">
            <v>-9236157.1999999993</v>
          </cell>
          <cell r="S178">
            <v>-11682858.880000001</v>
          </cell>
          <cell r="T178">
            <v>-10465196.800000001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R179">
            <v>-565297.66</v>
          </cell>
          <cell r="S179">
            <v>-282098.98</v>
          </cell>
          <cell r="T179">
            <v>-399651.62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H180">
            <v>0</v>
          </cell>
          <cell r="AI180">
            <v>0</v>
          </cell>
          <cell r="AJ180">
            <v>0</v>
          </cell>
        </row>
        <row r="181">
          <cell r="R181">
            <v>-102138.3</v>
          </cell>
          <cell r="S181">
            <v>-102138.3</v>
          </cell>
          <cell r="T181">
            <v>-90906.61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R182">
            <v>0</v>
          </cell>
          <cell r="S182">
            <v>0</v>
          </cell>
          <cell r="T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R183">
            <v>0</v>
          </cell>
          <cell r="S183">
            <v>0</v>
          </cell>
          <cell r="T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R184">
            <v>-166</v>
          </cell>
          <cell r="S184">
            <v>-166</v>
          </cell>
          <cell r="T184">
            <v>-67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R185">
            <v>170786.29</v>
          </cell>
          <cell r="S185">
            <v>120611.32</v>
          </cell>
          <cell r="T185">
            <v>217415.47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R186">
            <v>0</v>
          </cell>
          <cell r="S186">
            <v>0</v>
          </cell>
          <cell r="T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R187">
            <v>41580</v>
          </cell>
          <cell r="S187">
            <v>41580</v>
          </cell>
          <cell r="T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H188">
            <v>0</v>
          </cell>
          <cell r="AI188">
            <v>0</v>
          </cell>
          <cell r="AJ188">
            <v>0</v>
          </cell>
        </row>
        <row r="189">
          <cell r="R189">
            <v>24017.54</v>
          </cell>
          <cell r="S189">
            <v>24017.54</v>
          </cell>
          <cell r="T189">
            <v>24017.54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R190">
            <v>2678800.59</v>
          </cell>
          <cell r="S190">
            <v>2678800.59</v>
          </cell>
          <cell r="T190">
            <v>2684968.82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R191">
            <v>0</v>
          </cell>
          <cell r="S191">
            <v>0</v>
          </cell>
          <cell r="T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R192">
            <v>117499.94</v>
          </cell>
          <cell r="S192">
            <v>117899.94</v>
          </cell>
          <cell r="T192">
            <v>114235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R193">
            <v>0</v>
          </cell>
          <cell r="S193">
            <v>0</v>
          </cell>
          <cell r="T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R194">
            <v>0</v>
          </cell>
          <cell r="S194">
            <v>0</v>
          </cell>
          <cell r="T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R195">
            <v>0</v>
          </cell>
          <cell r="S195">
            <v>0</v>
          </cell>
          <cell r="T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R198">
            <v>4675.7299999999996</v>
          </cell>
          <cell r="S198">
            <v>4675.7299999999996</v>
          </cell>
          <cell r="T198">
            <v>0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R200">
            <v>3991.54</v>
          </cell>
          <cell r="S200">
            <v>3991.54</v>
          </cell>
          <cell r="T200">
            <v>3969.64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R202">
            <v>0</v>
          </cell>
          <cell r="S202">
            <v>0</v>
          </cell>
          <cell r="T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R203">
            <v>0</v>
          </cell>
          <cell r="S203">
            <v>0</v>
          </cell>
          <cell r="T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R205">
            <v>378292.9</v>
          </cell>
          <cell r="S205">
            <v>266993.23</v>
          </cell>
          <cell r="T205">
            <v>301730.99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R207">
            <v>278.86</v>
          </cell>
          <cell r="S207">
            <v>268.86</v>
          </cell>
          <cell r="T207">
            <v>268.86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R208">
            <v>26063.03</v>
          </cell>
          <cell r="S208">
            <v>94579.57</v>
          </cell>
          <cell r="T208">
            <v>35703.410000000003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R209">
            <v>0</v>
          </cell>
          <cell r="S209">
            <v>0</v>
          </cell>
          <cell r="T209">
            <v>0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R210">
            <v>0</v>
          </cell>
          <cell r="S210">
            <v>0</v>
          </cell>
          <cell r="T210">
            <v>0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R211">
            <v>0</v>
          </cell>
          <cell r="S211">
            <v>0</v>
          </cell>
          <cell r="T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R212">
            <v>0</v>
          </cell>
          <cell r="S212">
            <v>0</v>
          </cell>
          <cell r="T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R213">
            <v>0</v>
          </cell>
          <cell r="S213">
            <v>0</v>
          </cell>
          <cell r="T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R214">
            <v>0</v>
          </cell>
          <cell r="S214">
            <v>0</v>
          </cell>
          <cell r="T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R215">
            <v>0</v>
          </cell>
          <cell r="S215">
            <v>0</v>
          </cell>
          <cell r="T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R216">
            <v>620880.72</v>
          </cell>
          <cell r="S216">
            <v>620750.31000000006</v>
          </cell>
          <cell r="T216">
            <v>621105.74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R217">
            <v>425793.94</v>
          </cell>
          <cell r="S217">
            <v>425793.94</v>
          </cell>
          <cell r="T217">
            <v>425793.94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R218">
            <v>0</v>
          </cell>
          <cell r="S218">
            <v>0</v>
          </cell>
          <cell r="T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R219">
            <v>0</v>
          </cell>
          <cell r="S219">
            <v>0</v>
          </cell>
          <cell r="T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R220">
            <v>-260874.56</v>
          </cell>
          <cell r="S220">
            <v>-439585.55</v>
          </cell>
          <cell r="T220">
            <v>-141363.09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R221">
            <v>82098651.030000001</v>
          </cell>
          <cell r="S221">
            <v>107989145.87</v>
          </cell>
          <cell r="T221">
            <v>114580606.98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R222">
            <v>0</v>
          </cell>
          <cell r="S222">
            <v>0</v>
          </cell>
          <cell r="T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R224">
            <v>0</v>
          </cell>
          <cell r="S224">
            <v>0</v>
          </cell>
          <cell r="T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R225">
            <v>29501636.440000001</v>
          </cell>
          <cell r="S225">
            <v>65101277.909999996</v>
          </cell>
          <cell r="T225">
            <v>80899216.280000001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R226">
            <v>-82098651</v>
          </cell>
          <cell r="S226">
            <v>-107989146</v>
          </cell>
          <cell r="T226">
            <v>-114580607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R227">
            <v>-29501636</v>
          </cell>
          <cell r="S227">
            <v>-65101278</v>
          </cell>
          <cell r="T227">
            <v>-80899216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R228">
            <v>181755031</v>
          </cell>
          <cell r="S228">
            <v>267321135</v>
          </cell>
          <cell r="T228">
            <v>292670117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R229">
            <v>-93000000</v>
          </cell>
          <cell r="S229">
            <v>-37000000</v>
          </cell>
          <cell r="T229">
            <v>-111000000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R230">
            <v>56439</v>
          </cell>
          <cell r="S230">
            <v>69986</v>
          </cell>
          <cell r="T230">
            <v>73474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R231">
            <v>21519</v>
          </cell>
          <cell r="S231">
            <v>44673</v>
          </cell>
          <cell r="T231">
            <v>52057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R232">
            <v>-27527019.940000001</v>
          </cell>
          <cell r="S232">
            <v>-24466777.550000001</v>
          </cell>
          <cell r="T232">
            <v>-15519770.09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H233">
            <v>0</v>
          </cell>
          <cell r="AI233">
            <v>0</v>
          </cell>
          <cell r="AJ233">
            <v>0</v>
          </cell>
        </row>
        <row r="234">
          <cell r="R234">
            <v>0</v>
          </cell>
          <cell r="S234">
            <v>0</v>
          </cell>
          <cell r="T234">
            <v>0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R235">
            <v>-3588.77</v>
          </cell>
          <cell r="S235">
            <v>-7855.77</v>
          </cell>
          <cell r="T235">
            <v>0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R236">
            <v>0</v>
          </cell>
          <cell r="S236">
            <v>0</v>
          </cell>
          <cell r="T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R237">
            <v>0</v>
          </cell>
          <cell r="S237">
            <v>0</v>
          </cell>
          <cell r="T237">
            <v>0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R238">
            <v>0</v>
          </cell>
          <cell r="S238">
            <v>0</v>
          </cell>
          <cell r="T238">
            <v>0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H239">
            <v>0</v>
          </cell>
          <cell r="AI239">
            <v>0</v>
          </cell>
          <cell r="AJ239">
            <v>0</v>
          </cell>
        </row>
        <row r="240">
          <cell r="R240">
            <v>9166488.0899999999</v>
          </cell>
          <cell r="S240">
            <v>3817892.31</v>
          </cell>
          <cell r="T240">
            <v>13478041.51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R241">
            <v>152338.4</v>
          </cell>
          <cell r="S241">
            <v>260146.16</v>
          </cell>
          <cell r="T241">
            <v>185421.35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R242">
            <v>152338.4</v>
          </cell>
          <cell r="S242">
            <v>217388.12</v>
          </cell>
          <cell r="T242">
            <v>295012.77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R243">
            <v>0</v>
          </cell>
          <cell r="S243">
            <v>0</v>
          </cell>
          <cell r="T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R244">
            <v>0</v>
          </cell>
          <cell r="S244">
            <v>0</v>
          </cell>
          <cell r="T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R245">
            <v>15985606.18</v>
          </cell>
          <cell r="S245">
            <v>10621047.050000001</v>
          </cell>
          <cell r="T245">
            <v>10374461.550000001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R246">
            <v>311655.82</v>
          </cell>
          <cell r="S246">
            <v>614040.48</v>
          </cell>
          <cell r="T246">
            <v>684930.46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R247">
            <v>14628965.85</v>
          </cell>
          <cell r="S247">
            <v>14588885.85</v>
          </cell>
          <cell r="T247">
            <v>14548805.85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R248">
            <v>0</v>
          </cell>
          <cell r="S248">
            <v>0</v>
          </cell>
          <cell r="T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R249">
            <v>-40</v>
          </cell>
          <cell r="S249">
            <v>-40</v>
          </cell>
          <cell r="T249">
            <v>0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R250">
            <v>-9043.26</v>
          </cell>
          <cell r="S250">
            <v>-5510.91</v>
          </cell>
          <cell r="T250">
            <v>0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R251">
            <v>0</v>
          </cell>
          <cell r="S251">
            <v>0</v>
          </cell>
          <cell r="T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R252">
            <v>0</v>
          </cell>
          <cell r="S252">
            <v>0</v>
          </cell>
          <cell r="T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R253">
            <v>0</v>
          </cell>
          <cell r="S253">
            <v>0</v>
          </cell>
          <cell r="T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R254">
            <v>0</v>
          </cell>
          <cell r="S254">
            <v>0</v>
          </cell>
          <cell r="T254">
            <v>0</v>
          </cell>
          <cell r="AH254">
            <v>0</v>
          </cell>
          <cell r="AI254">
            <v>0</v>
          </cell>
          <cell r="AJ254">
            <v>0</v>
          </cell>
        </row>
        <row r="255">
          <cell r="R255">
            <v>285756.46999999997</v>
          </cell>
          <cell r="S255">
            <v>285756.46999999997</v>
          </cell>
          <cell r="T255">
            <v>285756.46999999997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R256">
            <v>3786098.82</v>
          </cell>
          <cell r="S256">
            <v>3688795</v>
          </cell>
          <cell r="T256">
            <v>4317109.05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R257">
            <v>0</v>
          </cell>
          <cell r="S257">
            <v>0</v>
          </cell>
          <cell r="T257">
            <v>0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R258">
            <v>0</v>
          </cell>
          <cell r="S258">
            <v>0</v>
          </cell>
          <cell r="T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R259">
            <v>44605.79</v>
          </cell>
          <cell r="S259">
            <v>51172.28</v>
          </cell>
          <cell r="T259">
            <v>48196.52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R260">
            <v>9999076.5999999996</v>
          </cell>
          <cell r="S260">
            <v>9399801.6500000004</v>
          </cell>
          <cell r="T260">
            <v>12226150.960000001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R261">
            <v>65557704.82</v>
          </cell>
          <cell r="S261">
            <v>65093539.770000003</v>
          </cell>
          <cell r="T261">
            <v>65093539.770000003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R263">
            <v>0</v>
          </cell>
          <cell r="S263">
            <v>0</v>
          </cell>
          <cell r="T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R265">
            <v>0</v>
          </cell>
          <cell r="S265">
            <v>0</v>
          </cell>
          <cell r="T265">
            <v>0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R266">
            <v>0</v>
          </cell>
          <cell r="S266">
            <v>0</v>
          </cell>
          <cell r="T266">
            <v>0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R268">
            <v>1276.2</v>
          </cell>
          <cell r="S268">
            <v>1276.2</v>
          </cell>
          <cell r="T268">
            <v>0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R269">
            <v>38819.599999999999</v>
          </cell>
          <cell r="S269">
            <v>35341.089999999997</v>
          </cell>
          <cell r="T269">
            <v>0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R271">
            <v>169.15</v>
          </cell>
          <cell r="S271">
            <v>2379.67</v>
          </cell>
          <cell r="T271">
            <v>2168.75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R272">
            <v>162629.26</v>
          </cell>
          <cell r="S272">
            <v>158918.92000000001</v>
          </cell>
          <cell r="T272">
            <v>148957.35999999999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R273">
            <v>550189.84</v>
          </cell>
          <cell r="S273">
            <v>520621.75</v>
          </cell>
          <cell r="T273">
            <v>496142.91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R274">
            <v>136471.76</v>
          </cell>
          <cell r="S274">
            <v>313623.93</v>
          </cell>
          <cell r="T274">
            <v>2934826.05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R275">
            <v>0</v>
          </cell>
          <cell r="S275">
            <v>0</v>
          </cell>
          <cell r="T275">
            <v>0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R276">
            <v>928</v>
          </cell>
          <cell r="S276">
            <v>928</v>
          </cell>
          <cell r="T276">
            <v>0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R277">
            <v>727781.97</v>
          </cell>
          <cell r="S277">
            <v>727781.97</v>
          </cell>
          <cell r="T277">
            <v>727781.97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R278">
            <v>80256.44</v>
          </cell>
          <cell r="S278">
            <v>79024.289999999994</v>
          </cell>
          <cell r="T278">
            <v>88877.42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R279">
            <v>0</v>
          </cell>
          <cell r="S279">
            <v>0</v>
          </cell>
          <cell r="T279">
            <v>0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R280">
            <v>0</v>
          </cell>
          <cell r="S280">
            <v>0</v>
          </cell>
          <cell r="T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R282">
            <v>-756156.15</v>
          </cell>
          <cell r="S282">
            <v>-997986.44</v>
          </cell>
          <cell r="T282">
            <v>-890666.89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R283">
            <v>0</v>
          </cell>
          <cell r="S283">
            <v>0</v>
          </cell>
          <cell r="T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R284">
            <v>-295643.94</v>
          </cell>
          <cell r="S284">
            <v>-643600.94999999995</v>
          </cell>
          <cell r="T284">
            <v>-491334.78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R286">
            <v>0</v>
          </cell>
          <cell r="S286">
            <v>0</v>
          </cell>
          <cell r="T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R287">
            <v>882860</v>
          </cell>
          <cell r="S287">
            <v>1094776</v>
          </cell>
          <cell r="T287">
            <v>1149342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R288">
            <v>336625</v>
          </cell>
          <cell r="S288">
            <v>698815</v>
          </cell>
          <cell r="T288">
            <v>814327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R289">
            <v>0</v>
          </cell>
          <cell r="S289">
            <v>0</v>
          </cell>
          <cell r="T289">
            <v>0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R290">
            <v>-709761.25</v>
          </cell>
          <cell r="S290">
            <v>-719931.31</v>
          </cell>
          <cell r="T290">
            <v>-738291.59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R291">
            <v>0</v>
          </cell>
          <cell r="S291">
            <v>0</v>
          </cell>
          <cell r="T291">
            <v>0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R292">
            <v>62612.34</v>
          </cell>
          <cell r="S292">
            <v>-32464.22</v>
          </cell>
          <cell r="T292">
            <v>9762.34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R293">
            <v>-6055.45</v>
          </cell>
          <cell r="S293">
            <v>-15841.49</v>
          </cell>
          <cell r="T293">
            <v>0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R294">
            <v>20980.74</v>
          </cell>
          <cell r="S294">
            <v>-3030.11</v>
          </cell>
          <cell r="T294">
            <v>-1666.46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R295">
            <v>0</v>
          </cell>
          <cell r="S295">
            <v>0</v>
          </cell>
          <cell r="T295">
            <v>0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R297">
            <v>7765142.4500000002</v>
          </cell>
          <cell r="S297">
            <v>8348264.6399999997</v>
          </cell>
          <cell r="T297">
            <v>10949264.52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R298">
            <v>0</v>
          </cell>
          <cell r="S298">
            <v>0</v>
          </cell>
          <cell r="T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R299">
            <v>586686.18999999994</v>
          </cell>
          <cell r="S299">
            <v>540262.16</v>
          </cell>
          <cell r="T299">
            <v>669427.55000000005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R300">
            <v>983628.26</v>
          </cell>
          <cell r="S300">
            <v>889074.69</v>
          </cell>
          <cell r="T300">
            <v>680103.45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R301">
            <v>94948.99</v>
          </cell>
          <cell r="S301">
            <v>133220.99</v>
          </cell>
          <cell r="T301">
            <v>128739.99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R302">
            <v>18935.419999999998</v>
          </cell>
          <cell r="S302">
            <v>25145.759999999998</v>
          </cell>
          <cell r="T302">
            <v>21561.8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R303">
            <v>0</v>
          </cell>
          <cell r="S303">
            <v>0</v>
          </cell>
          <cell r="T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R304">
            <v>3923076.58</v>
          </cell>
          <cell r="S304">
            <v>3923076.58</v>
          </cell>
          <cell r="T304">
            <v>3920951.59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R305">
            <v>1111480.51</v>
          </cell>
          <cell r="S305">
            <v>1111480.51</v>
          </cell>
          <cell r="T305">
            <v>1102268.1200000001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R306">
            <v>0</v>
          </cell>
          <cell r="S306">
            <v>0</v>
          </cell>
          <cell r="T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R307">
            <v>2535409.8199999998</v>
          </cell>
          <cell r="S307">
            <v>2485089.0499999998</v>
          </cell>
          <cell r="T307">
            <v>2485089.0499999998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R308">
            <v>7359.29</v>
          </cell>
          <cell r="S308">
            <v>7359.29</v>
          </cell>
          <cell r="T308">
            <v>0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R309">
            <v>0</v>
          </cell>
          <cell r="S309">
            <v>0</v>
          </cell>
          <cell r="T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R311">
            <v>0</v>
          </cell>
          <cell r="S311">
            <v>0</v>
          </cell>
          <cell r="T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R312">
            <v>1357044.6</v>
          </cell>
          <cell r="S312">
            <v>1357044.6</v>
          </cell>
          <cell r="T312">
            <v>0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R313">
            <v>59.22</v>
          </cell>
          <cell r="S313">
            <v>59.22</v>
          </cell>
          <cell r="T313">
            <v>86.14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R314">
            <v>98202.36</v>
          </cell>
          <cell r="S314">
            <v>98202.36</v>
          </cell>
          <cell r="T314">
            <v>98202.36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R315">
            <v>342.4</v>
          </cell>
          <cell r="S315">
            <v>909.61</v>
          </cell>
          <cell r="T315">
            <v>555.19000000000005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R316">
            <v>118974.11</v>
          </cell>
          <cell r="S316">
            <v>116008.11</v>
          </cell>
          <cell r="T316">
            <v>123238.11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R317">
            <v>0</v>
          </cell>
          <cell r="S317">
            <v>0</v>
          </cell>
          <cell r="T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R319">
            <v>487684.88</v>
          </cell>
          <cell r="S319">
            <v>486044.67</v>
          </cell>
          <cell r="T319">
            <v>485497.93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R320">
            <v>263276.40000000002</v>
          </cell>
          <cell r="S320">
            <v>527410.32999999996</v>
          </cell>
          <cell r="T320">
            <v>742563.47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R321">
            <v>0</v>
          </cell>
          <cell r="S321">
            <v>0</v>
          </cell>
          <cell r="T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  <cell r="AH325">
            <v>0</v>
          </cell>
          <cell r="AI325">
            <v>0</v>
          </cell>
          <cell r="AJ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R328">
            <v>5022948.6100000003</v>
          </cell>
          <cell r="S328">
            <v>4706055.5999999996</v>
          </cell>
          <cell r="T328">
            <v>4975534.68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R329">
            <v>2837027.87</v>
          </cell>
          <cell r="S329">
            <v>2843435.87</v>
          </cell>
          <cell r="T329">
            <v>2844733.87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R330">
            <v>-5022948.6100000003</v>
          </cell>
          <cell r="S330">
            <v>-4706055.5999999996</v>
          </cell>
          <cell r="T330">
            <v>-4975534.68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R331">
            <v>2192741.79</v>
          </cell>
          <cell r="S331">
            <v>2197549.79</v>
          </cell>
          <cell r="T331">
            <v>2198523.79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R332">
            <v>0</v>
          </cell>
          <cell r="S332">
            <v>0</v>
          </cell>
          <cell r="T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R333">
            <v>11552468.869999999</v>
          </cell>
          <cell r="S333">
            <v>11917323.93</v>
          </cell>
          <cell r="T333">
            <v>11910163.23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R334">
            <v>4036266.64</v>
          </cell>
          <cell r="S334">
            <v>4146925.09</v>
          </cell>
          <cell r="T334">
            <v>4312676.6500000004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R335">
            <v>2084706.86</v>
          </cell>
          <cell r="S335">
            <v>2104705.85</v>
          </cell>
          <cell r="T335">
            <v>2115371.46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R336">
            <v>2965876.93</v>
          </cell>
          <cell r="S336">
            <v>2991432.79</v>
          </cell>
          <cell r="T336">
            <v>2991432.79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R337">
            <v>0</v>
          </cell>
          <cell r="S337">
            <v>0</v>
          </cell>
          <cell r="T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R338">
            <v>1387386.15</v>
          </cell>
          <cell r="S338">
            <v>1400460.77</v>
          </cell>
          <cell r="T338">
            <v>1397633.47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R339">
            <v>0</v>
          </cell>
          <cell r="S339">
            <v>0</v>
          </cell>
          <cell r="T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R340">
            <v>250817.5</v>
          </cell>
          <cell r="S340">
            <v>250817.5</v>
          </cell>
          <cell r="T340">
            <v>218545.64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R341">
            <v>42792.49</v>
          </cell>
          <cell r="S341">
            <v>42792.49</v>
          </cell>
          <cell r="T341">
            <v>42792.49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R342">
            <v>-21117.83</v>
          </cell>
          <cell r="S342">
            <v>-21117.83</v>
          </cell>
          <cell r="T342">
            <v>-21117.83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R343">
            <v>20681262.190000001</v>
          </cell>
          <cell r="S343">
            <v>19418665.23</v>
          </cell>
          <cell r="T343">
            <v>17992124.489999998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R344">
            <v>5093439.28</v>
          </cell>
          <cell r="S344">
            <v>5021162.8499999996</v>
          </cell>
          <cell r="T344">
            <v>4228866.8899999997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R345">
            <v>18142782.530000001</v>
          </cell>
          <cell r="S345">
            <v>17396206.16</v>
          </cell>
          <cell r="T345">
            <v>14258360.630000001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H347">
            <v>0</v>
          </cell>
          <cell r="AI347">
            <v>0</v>
          </cell>
          <cell r="AJ347">
            <v>0</v>
          </cell>
        </row>
        <row r="348">
          <cell r="R348">
            <v>5329.22</v>
          </cell>
          <cell r="S348">
            <v>4263.37</v>
          </cell>
          <cell r="T348">
            <v>3197.52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R349">
            <v>0</v>
          </cell>
          <cell r="S349">
            <v>0</v>
          </cell>
          <cell r="T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R350">
            <v>160216.94</v>
          </cell>
          <cell r="S350">
            <v>367613.4</v>
          </cell>
          <cell r="T350">
            <v>1484979.38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R351">
            <v>4240.51</v>
          </cell>
          <cell r="S351">
            <v>3635.49</v>
          </cell>
          <cell r="T351">
            <v>3030.47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R352">
            <v>4033.5</v>
          </cell>
          <cell r="S352">
            <v>2689</v>
          </cell>
          <cell r="T352">
            <v>1344.5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R353">
            <v>696952.12</v>
          </cell>
          <cell r="S353">
            <v>570233.55000000005</v>
          </cell>
          <cell r="T353">
            <v>443514.98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R354">
            <v>30083.35</v>
          </cell>
          <cell r="S354">
            <v>26125.02</v>
          </cell>
          <cell r="T354">
            <v>22166.69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R355">
            <v>0</v>
          </cell>
          <cell r="S355">
            <v>0</v>
          </cell>
          <cell r="T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R356">
            <v>6840.57</v>
          </cell>
          <cell r="S356">
            <v>0</v>
          </cell>
          <cell r="T356">
            <v>88570.72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R357">
            <v>29500</v>
          </cell>
          <cell r="S357">
            <v>25812.5</v>
          </cell>
          <cell r="T357">
            <v>22125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R358">
            <v>633120</v>
          </cell>
          <cell r="S358">
            <v>506496</v>
          </cell>
          <cell r="T358">
            <v>379872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R359">
            <v>2156.7399999999998</v>
          </cell>
          <cell r="S359">
            <v>0</v>
          </cell>
          <cell r="T359">
            <v>24249.5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R360">
            <v>0</v>
          </cell>
          <cell r="S360">
            <v>0</v>
          </cell>
          <cell r="T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R361">
            <v>33333.339999999997</v>
          </cell>
          <cell r="S361">
            <v>16666.68</v>
          </cell>
          <cell r="T361">
            <v>0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R362">
            <v>0</v>
          </cell>
          <cell r="S362">
            <v>0</v>
          </cell>
          <cell r="T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H364">
            <v>0</v>
          </cell>
          <cell r="AI364">
            <v>0</v>
          </cell>
          <cell r="AJ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R368">
            <v>0</v>
          </cell>
          <cell r="S368">
            <v>0</v>
          </cell>
          <cell r="T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R370">
            <v>0</v>
          </cell>
          <cell r="S370">
            <v>0</v>
          </cell>
          <cell r="T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R371">
            <v>0</v>
          </cell>
          <cell r="S371">
            <v>0</v>
          </cell>
          <cell r="T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R372">
            <v>0</v>
          </cell>
          <cell r="S372">
            <v>0</v>
          </cell>
          <cell r="T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R373">
            <v>0</v>
          </cell>
          <cell r="S373">
            <v>0</v>
          </cell>
          <cell r="T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R374">
            <v>6708.22</v>
          </cell>
          <cell r="S374">
            <v>5782.88</v>
          </cell>
          <cell r="T374">
            <v>6082.21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R375">
            <v>0</v>
          </cell>
          <cell r="S375">
            <v>0</v>
          </cell>
          <cell r="T375">
            <v>714302.59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R376">
            <v>62843.51</v>
          </cell>
          <cell r="S376">
            <v>57606.51</v>
          </cell>
          <cell r="T376">
            <v>52369.51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R377">
            <v>110686.25</v>
          </cell>
          <cell r="S377">
            <v>55343.14</v>
          </cell>
          <cell r="T377">
            <v>664117.35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R378">
            <v>0</v>
          </cell>
          <cell r="S378">
            <v>0</v>
          </cell>
          <cell r="T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R380">
            <v>2384.96</v>
          </cell>
          <cell r="S380">
            <v>2119.96</v>
          </cell>
          <cell r="T380">
            <v>1854.96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R381">
            <v>6280.51</v>
          </cell>
          <cell r="S381">
            <v>6280.51</v>
          </cell>
          <cell r="T381">
            <v>12394.15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H382">
            <v>0</v>
          </cell>
          <cell r="AI382">
            <v>0</v>
          </cell>
          <cell r="AJ382">
            <v>0</v>
          </cell>
        </row>
        <row r="383">
          <cell r="R383">
            <v>40000</v>
          </cell>
          <cell r="S383">
            <v>39000</v>
          </cell>
          <cell r="T383">
            <v>38000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R384">
            <v>478.82</v>
          </cell>
          <cell r="S384">
            <v>0</v>
          </cell>
          <cell r="T384">
            <v>0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R385">
            <v>15866.65</v>
          </cell>
          <cell r="S385">
            <v>13599.98</v>
          </cell>
          <cell r="T385">
            <v>11333.31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R386">
            <v>16800.62</v>
          </cell>
          <cell r="S386">
            <v>8400.34</v>
          </cell>
          <cell r="T386">
            <v>0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R387">
            <v>16800.61</v>
          </cell>
          <cell r="S387">
            <v>8400.33</v>
          </cell>
          <cell r="T387">
            <v>0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R388">
            <v>586409.98</v>
          </cell>
          <cell r="S388">
            <v>574681.77</v>
          </cell>
          <cell r="T388">
            <v>562953.56000000006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R389">
            <v>2262000</v>
          </cell>
          <cell r="S389">
            <v>1892466</v>
          </cell>
          <cell r="T389">
            <v>1399777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R390">
            <v>0</v>
          </cell>
          <cell r="S390">
            <v>0</v>
          </cell>
          <cell r="T390">
            <v>0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R391">
            <v>0</v>
          </cell>
          <cell r="S391">
            <v>0</v>
          </cell>
          <cell r="T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R392">
            <v>0</v>
          </cell>
          <cell r="S392">
            <v>0</v>
          </cell>
          <cell r="T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R393">
            <v>44131.42</v>
          </cell>
          <cell r="S393">
            <v>38242.730000000003</v>
          </cell>
          <cell r="T393">
            <v>29832.04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R394">
            <v>26152.75</v>
          </cell>
          <cell r="S394">
            <v>13076.4</v>
          </cell>
          <cell r="T394">
            <v>145074.4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R395">
            <v>0</v>
          </cell>
          <cell r="S395">
            <v>0</v>
          </cell>
          <cell r="T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R396">
            <v>29144.94</v>
          </cell>
          <cell r="S396">
            <v>25823.27</v>
          </cell>
          <cell r="T396">
            <v>22501.599999999999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R397">
            <v>34090.68</v>
          </cell>
          <cell r="S397">
            <v>29829.35</v>
          </cell>
          <cell r="T397">
            <v>25568.02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R398">
            <v>32640</v>
          </cell>
          <cell r="S398">
            <v>28560</v>
          </cell>
          <cell r="T398">
            <v>24480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R399">
            <v>0</v>
          </cell>
          <cell r="S399">
            <v>0</v>
          </cell>
          <cell r="T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R400">
            <v>89533.2</v>
          </cell>
          <cell r="S400">
            <v>44766.62</v>
          </cell>
          <cell r="T400">
            <v>0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H401">
            <v>0</v>
          </cell>
          <cell r="AI401">
            <v>0</v>
          </cell>
          <cell r="AJ401">
            <v>0</v>
          </cell>
        </row>
        <row r="402">
          <cell r="R402">
            <v>0</v>
          </cell>
          <cell r="S402">
            <v>0</v>
          </cell>
          <cell r="T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R403">
            <v>43333.3</v>
          </cell>
          <cell r="S403">
            <v>21666.63</v>
          </cell>
          <cell r="T403">
            <v>0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R404">
            <v>0</v>
          </cell>
          <cell r="S404">
            <v>0</v>
          </cell>
          <cell r="T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R405">
            <v>700</v>
          </cell>
          <cell r="S405">
            <v>0</v>
          </cell>
          <cell r="T405">
            <v>0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R406">
            <v>0</v>
          </cell>
          <cell r="S406">
            <v>0</v>
          </cell>
          <cell r="T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R407">
            <v>0</v>
          </cell>
          <cell r="S407">
            <v>0</v>
          </cell>
          <cell r="T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R408">
            <v>0</v>
          </cell>
          <cell r="S408">
            <v>0</v>
          </cell>
          <cell r="T408">
            <v>0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R409">
            <v>0</v>
          </cell>
          <cell r="S409">
            <v>0</v>
          </cell>
          <cell r="T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R410">
            <v>0</v>
          </cell>
          <cell r="S410">
            <v>0</v>
          </cell>
          <cell r="T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R411">
            <v>331164.63</v>
          </cell>
          <cell r="S411">
            <v>331164.63</v>
          </cell>
          <cell r="T411">
            <v>0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R412">
            <v>22800</v>
          </cell>
          <cell r="S412">
            <v>27878.16</v>
          </cell>
          <cell r="T412">
            <v>32647.25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R413">
            <v>0</v>
          </cell>
          <cell r="S413">
            <v>0</v>
          </cell>
          <cell r="T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R414">
            <v>0</v>
          </cell>
          <cell r="S414">
            <v>0</v>
          </cell>
          <cell r="T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R415">
            <v>0</v>
          </cell>
          <cell r="S415">
            <v>0</v>
          </cell>
          <cell r="T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R416">
            <v>0</v>
          </cell>
          <cell r="S416">
            <v>0</v>
          </cell>
          <cell r="T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R417">
            <v>0</v>
          </cell>
          <cell r="S417">
            <v>0</v>
          </cell>
          <cell r="T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R418">
            <v>0</v>
          </cell>
          <cell r="S418">
            <v>0</v>
          </cell>
          <cell r="T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R419">
            <v>726.62</v>
          </cell>
          <cell r="S419">
            <v>724.88</v>
          </cell>
          <cell r="T419">
            <v>723.13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R420">
            <v>0</v>
          </cell>
          <cell r="S420">
            <v>0</v>
          </cell>
          <cell r="T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R421">
            <v>0</v>
          </cell>
          <cell r="S421">
            <v>0</v>
          </cell>
          <cell r="T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R422">
            <v>0</v>
          </cell>
          <cell r="S422">
            <v>0</v>
          </cell>
          <cell r="T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R423">
            <v>0</v>
          </cell>
          <cell r="S423">
            <v>0</v>
          </cell>
          <cell r="T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R424">
            <v>0</v>
          </cell>
          <cell r="S424">
            <v>0</v>
          </cell>
          <cell r="T424">
            <v>0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R425">
            <v>0</v>
          </cell>
          <cell r="S425">
            <v>0</v>
          </cell>
          <cell r="T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R427">
            <v>0</v>
          </cell>
          <cell r="S427">
            <v>197.19</v>
          </cell>
          <cell r="T427">
            <v>394.38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H428">
            <v>0</v>
          </cell>
          <cell r="AI428">
            <v>0</v>
          </cell>
          <cell r="AJ428">
            <v>0</v>
          </cell>
        </row>
        <row r="429">
          <cell r="R429">
            <v>64177637</v>
          </cell>
          <cell r="S429">
            <v>73606449</v>
          </cell>
          <cell r="T429">
            <v>76285086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R430">
            <v>27049081.449999999</v>
          </cell>
          <cell r="S430">
            <v>51367848.539999999</v>
          </cell>
          <cell r="T430">
            <v>54822019.439999998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R431">
            <v>867011.08</v>
          </cell>
          <cell r="S431">
            <v>867011.08</v>
          </cell>
          <cell r="T431">
            <v>691290.36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R432">
            <v>-65044648</v>
          </cell>
          <cell r="S432">
            <v>-74473460</v>
          </cell>
          <cell r="T432">
            <v>-76976376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R433">
            <v>-26602543</v>
          </cell>
          <cell r="S433">
            <v>-51367849</v>
          </cell>
          <cell r="T433">
            <v>-54822020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R434">
            <v>10396908.32</v>
          </cell>
          <cell r="S434">
            <v>6464341.4100000001</v>
          </cell>
          <cell r="T434">
            <v>0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R435">
            <v>-199328</v>
          </cell>
          <cell r="S435">
            <v>-290528</v>
          </cell>
          <cell r="T435">
            <v>0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R436">
            <v>4297216</v>
          </cell>
          <cell r="S436">
            <v>4297216</v>
          </cell>
          <cell r="T436">
            <v>7592985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R437">
            <v>-59899</v>
          </cell>
          <cell r="S437">
            <v>-59899</v>
          </cell>
          <cell r="T437">
            <v>0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R438">
            <v>8910029</v>
          </cell>
          <cell r="S438">
            <v>8910029</v>
          </cell>
          <cell r="T438">
            <v>8624115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H439">
            <v>0</v>
          </cell>
          <cell r="AI439">
            <v>0</v>
          </cell>
          <cell r="AJ439">
            <v>0</v>
          </cell>
        </row>
        <row r="440">
          <cell r="AH440">
            <v>0</v>
          </cell>
          <cell r="AI440">
            <v>0</v>
          </cell>
          <cell r="AJ440">
            <v>0</v>
          </cell>
        </row>
        <row r="441">
          <cell r="R441">
            <v>0</v>
          </cell>
          <cell r="S441">
            <v>0</v>
          </cell>
          <cell r="T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R443">
            <v>1476087.45</v>
          </cell>
          <cell r="S443">
            <v>1467676.7</v>
          </cell>
          <cell r="T443">
            <v>1459265.95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R444">
            <v>0</v>
          </cell>
          <cell r="S444">
            <v>0</v>
          </cell>
          <cell r="T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R445">
            <v>84436</v>
          </cell>
          <cell r="S445">
            <v>84018</v>
          </cell>
          <cell r="T445">
            <v>83600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R446">
            <v>0</v>
          </cell>
          <cell r="S446">
            <v>0</v>
          </cell>
          <cell r="T446">
            <v>0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R447">
            <v>91339.22</v>
          </cell>
          <cell r="S447">
            <v>90426.69</v>
          </cell>
          <cell r="T447">
            <v>89514.16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R448">
            <v>398551.98</v>
          </cell>
          <cell r="S448">
            <v>391889.73</v>
          </cell>
          <cell r="T448">
            <v>385227.48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R449">
            <v>42545.35</v>
          </cell>
          <cell r="S449">
            <v>41395.480000000003</v>
          </cell>
          <cell r="T449">
            <v>40245.61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R450">
            <v>181750.04</v>
          </cell>
          <cell r="S450">
            <v>177089.78</v>
          </cell>
          <cell r="T450">
            <v>172429.52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R451">
            <v>0</v>
          </cell>
          <cell r="S451">
            <v>0</v>
          </cell>
          <cell r="T451">
            <v>0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R452">
            <v>0</v>
          </cell>
          <cell r="S452">
            <v>0</v>
          </cell>
          <cell r="T452">
            <v>0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R453">
            <v>0</v>
          </cell>
          <cell r="S453">
            <v>0</v>
          </cell>
          <cell r="T453">
            <v>0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H454">
            <v>0</v>
          </cell>
          <cell r="AI454">
            <v>0</v>
          </cell>
          <cell r="AJ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R456">
            <v>0</v>
          </cell>
          <cell r="S456">
            <v>0</v>
          </cell>
          <cell r="T456">
            <v>0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R457">
            <v>0</v>
          </cell>
          <cell r="S457">
            <v>0</v>
          </cell>
          <cell r="T457">
            <v>0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R458">
            <v>84871.82</v>
          </cell>
          <cell r="S458">
            <v>75922.080000000002</v>
          </cell>
          <cell r="T458">
            <v>66972.34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R459">
            <v>0</v>
          </cell>
          <cell r="S459">
            <v>0</v>
          </cell>
          <cell r="T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R460">
            <v>65788.86</v>
          </cell>
          <cell r="S460">
            <v>63666.64</v>
          </cell>
          <cell r="T460">
            <v>61544.42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R461">
            <v>0</v>
          </cell>
          <cell r="S461">
            <v>0</v>
          </cell>
          <cell r="T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R463">
            <v>0</v>
          </cell>
          <cell r="S463">
            <v>0</v>
          </cell>
          <cell r="T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R464">
            <v>0</v>
          </cell>
          <cell r="S464">
            <v>0</v>
          </cell>
          <cell r="T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R467">
            <v>0</v>
          </cell>
          <cell r="S467">
            <v>0</v>
          </cell>
          <cell r="T467">
            <v>0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R468">
            <v>39926.959999999999</v>
          </cell>
          <cell r="S468">
            <v>36855.65</v>
          </cell>
          <cell r="T468">
            <v>33784.339999999997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R469">
            <v>0</v>
          </cell>
          <cell r="S469">
            <v>0</v>
          </cell>
          <cell r="T469">
            <v>0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R470">
            <v>0</v>
          </cell>
          <cell r="S470">
            <v>0</v>
          </cell>
          <cell r="T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R472">
            <v>219.06</v>
          </cell>
          <cell r="S472">
            <v>0</v>
          </cell>
          <cell r="T472">
            <v>0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R473">
            <v>803.35</v>
          </cell>
          <cell r="S473">
            <v>0</v>
          </cell>
          <cell r="T473">
            <v>0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R474">
            <v>356922.29</v>
          </cell>
          <cell r="S474">
            <v>355453.47</v>
          </cell>
          <cell r="T474">
            <v>353984.65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R475">
            <v>14977.18</v>
          </cell>
          <cell r="S475">
            <v>12837.59</v>
          </cell>
          <cell r="T475">
            <v>10698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R476">
            <v>891780.9</v>
          </cell>
          <cell r="S476">
            <v>888629.73</v>
          </cell>
          <cell r="T476">
            <v>885478.56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R477">
            <v>2436650.39</v>
          </cell>
          <cell r="S477">
            <v>2428219.0699999998</v>
          </cell>
          <cell r="T477">
            <v>2419787.75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R478">
            <v>587558.01</v>
          </cell>
          <cell r="S478">
            <v>578420.25</v>
          </cell>
          <cell r="T478">
            <v>569282.49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R479">
            <v>807268.76</v>
          </cell>
          <cell r="S479">
            <v>804615.89</v>
          </cell>
          <cell r="T479">
            <v>801963.02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R480">
            <v>1079928.48</v>
          </cell>
          <cell r="S480">
            <v>1065672</v>
          </cell>
          <cell r="T480">
            <v>1051415.52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R481">
            <v>118293.95</v>
          </cell>
          <cell r="S481">
            <v>116264.89</v>
          </cell>
          <cell r="T481">
            <v>114235.83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R482">
            <v>1325093.1100000001</v>
          </cell>
          <cell r="S482">
            <v>1309862.1499999999</v>
          </cell>
          <cell r="T482">
            <v>1294631.19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R483">
            <v>0</v>
          </cell>
          <cell r="S483">
            <v>0</v>
          </cell>
          <cell r="T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R484">
            <v>6349322.3499999996</v>
          </cell>
          <cell r="S484">
            <v>6335275.1799999997</v>
          </cell>
          <cell r="T484">
            <v>6321228.0099999998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R485">
            <v>19110.09</v>
          </cell>
          <cell r="S485">
            <v>9555.0400000000009</v>
          </cell>
          <cell r="T485">
            <v>0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R486">
            <v>6035764.3600000003</v>
          </cell>
          <cell r="S486">
            <v>6017362.6399999997</v>
          </cell>
          <cell r="T486">
            <v>5999531.2300000004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R487">
            <v>1020055.49</v>
          </cell>
          <cell r="S487">
            <v>1016945.56</v>
          </cell>
          <cell r="T487">
            <v>1013931.83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R488">
            <v>0</v>
          </cell>
          <cell r="S488">
            <v>0</v>
          </cell>
          <cell r="T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H490">
            <v>0</v>
          </cell>
          <cell r="AI490">
            <v>0</v>
          </cell>
          <cell r="AJ490">
            <v>0</v>
          </cell>
        </row>
        <row r="491">
          <cell r="R491">
            <v>870063.64</v>
          </cell>
          <cell r="S491">
            <v>761305.68</v>
          </cell>
          <cell r="T491">
            <v>655218.43000000005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R492">
            <v>563279.47</v>
          </cell>
          <cell r="S492">
            <v>541614.87</v>
          </cell>
          <cell r="T492">
            <v>528920.28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R493">
            <v>1058176.18</v>
          </cell>
          <cell r="S493">
            <v>1031612.57</v>
          </cell>
          <cell r="T493">
            <v>1012674.78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R494">
            <v>0</v>
          </cell>
          <cell r="S494">
            <v>0</v>
          </cell>
          <cell r="T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R497">
            <v>9369228.7200000007</v>
          </cell>
          <cell r="S497">
            <v>8869228.7200000007</v>
          </cell>
          <cell r="T497">
            <v>8369228.7199999997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H502">
            <v>0</v>
          </cell>
          <cell r="AI502">
            <v>0</v>
          </cell>
          <cell r="AJ502">
            <v>0</v>
          </cell>
        </row>
        <row r="503">
          <cell r="AH503">
            <v>0</v>
          </cell>
          <cell r="AI503">
            <v>0</v>
          </cell>
          <cell r="AJ503">
            <v>0</v>
          </cell>
        </row>
        <row r="504">
          <cell r="AH504">
            <v>0</v>
          </cell>
          <cell r="AI504">
            <v>0</v>
          </cell>
          <cell r="AJ504">
            <v>0</v>
          </cell>
        </row>
        <row r="505">
          <cell r="AH505">
            <v>0</v>
          </cell>
          <cell r="AI505">
            <v>0</v>
          </cell>
          <cell r="AJ505">
            <v>0</v>
          </cell>
        </row>
        <row r="506">
          <cell r="R506">
            <v>220894342</v>
          </cell>
          <cell r="S506">
            <v>219900675</v>
          </cell>
          <cell r="T506">
            <v>216719758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R508">
            <v>101746</v>
          </cell>
          <cell r="S508">
            <v>101746</v>
          </cell>
          <cell r="T508">
            <v>0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R509">
            <v>15527658.91</v>
          </cell>
          <cell r="S509">
            <v>16604266.26</v>
          </cell>
          <cell r="T509">
            <v>20447448.719999999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R510">
            <v>0</v>
          </cell>
          <cell r="S510">
            <v>0</v>
          </cell>
          <cell r="T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R511">
            <v>30210576.920000002</v>
          </cell>
          <cell r="S511">
            <v>30197572.170000002</v>
          </cell>
          <cell r="T511">
            <v>30311431.039999999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R512">
            <v>3491883.83</v>
          </cell>
          <cell r="S512">
            <v>3690473.58</v>
          </cell>
          <cell r="T512">
            <v>3890020.75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R514">
            <v>-419474.12</v>
          </cell>
          <cell r="S514">
            <v>-644501.92000000004</v>
          </cell>
          <cell r="T514">
            <v>-831459.12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R515">
            <v>-9704207.0899999999</v>
          </cell>
          <cell r="S515">
            <v>-9752246.9800000004</v>
          </cell>
          <cell r="T515">
            <v>-9800286.8699999992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R516">
            <v>2866427</v>
          </cell>
          <cell r="S516">
            <v>2854860</v>
          </cell>
          <cell r="T516">
            <v>2843293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R517">
            <v>0</v>
          </cell>
          <cell r="S517">
            <v>0</v>
          </cell>
          <cell r="T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R519">
            <v>-65435872.990000002</v>
          </cell>
          <cell r="S519">
            <v>-65729757.990000002</v>
          </cell>
          <cell r="T519">
            <v>-66023642.990000002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R520">
            <v>0</v>
          </cell>
          <cell r="S520">
            <v>0</v>
          </cell>
          <cell r="T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R521">
            <v>0</v>
          </cell>
          <cell r="S521">
            <v>0</v>
          </cell>
          <cell r="T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R523">
            <v>0</v>
          </cell>
          <cell r="S523">
            <v>0</v>
          </cell>
          <cell r="T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R524">
            <v>0</v>
          </cell>
          <cell r="S524">
            <v>0</v>
          </cell>
          <cell r="T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R525">
            <v>5207.62</v>
          </cell>
          <cell r="S525">
            <v>2603.4499999999998</v>
          </cell>
          <cell r="T525">
            <v>0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R526">
            <v>0</v>
          </cell>
          <cell r="S526">
            <v>0</v>
          </cell>
          <cell r="T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R527">
            <v>2035056</v>
          </cell>
          <cell r="S527">
            <v>2016556</v>
          </cell>
          <cell r="T527">
            <v>1998056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R528">
            <v>0</v>
          </cell>
          <cell r="S528">
            <v>0</v>
          </cell>
          <cell r="T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R529">
            <v>11450616.199999999</v>
          </cell>
          <cell r="S529">
            <v>11333199.529999999</v>
          </cell>
          <cell r="T529">
            <v>11033032.9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R530">
            <v>0</v>
          </cell>
          <cell r="S530">
            <v>0</v>
          </cell>
          <cell r="T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R531">
            <v>3392230.25</v>
          </cell>
          <cell r="S531">
            <v>3032419.48</v>
          </cell>
          <cell r="T531">
            <v>2488094.46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R532">
            <v>0</v>
          </cell>
          <cell r="S532">
            <v>0</v>
          </cell>
          <cell r="T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R534">
            <v>100965.9</v>
          </cell>
          <cell r="S534">
            <v>93465.49</v>
          </cell>
          <cell r="T534">
            <v>85965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R535">
            <v>0</v>
          </cell>
          <cell r="S535">
            <v>0</v>
          </cell>
          <cell r="T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R537">
            <v>0</v>
          </cell>
          <cell r="S537">
            <v>0</v>
          </cell>
          <cell r="T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R538">
            <v>28170657</v>
          </cell>
          <cell r="S538">
            <v>28170657</v>
          </cell>
          <cell r="T538">
            <v>25257988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R539">
            <v>-28170657</v>
          </cell>
          <cell r="S539">
            <v>-28170657</v>
          </cell>
          <cell r="T539">
            <v>-25257988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R540">
            <v>0</v>
          </cell>
          <cell r="S540">
            <v>0</v>
          </cell>
          <cell r="T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R541">
            <v>0</v>
          </cell>
          <cell r="S541">
            <v>0</v>
          </cell>
          <cell r="T541">
            <v>0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R542">
            <v>0</v>
          </cell>
          <cell r="S542">
            <v>0</v>
          </cell>
          <cell r="T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R543">
            <v>0</v>
          </cell>
          <cell r="S543">
            <v>0</v>
          </cell>
          <cell r="T543">
            <v>0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R544">
            <v>0</v>
          </cell>
          <cell r="S544">
            <v>0</v>
          </cell>
          <cell r="T544">
            <v>0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R545">
            <v>0</v>
          </cell>
          <cell r="S545">
            <v>0</v>
          </cell>
          <cell r="T545">
            <v>0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R546">
            <v>0</v>
          </cell>
          <cell r="S546">
            <v>0</v>
          </cell>
          <cell r="T546">
            <v>0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R547">
            <v>1610.7</v>
          </cell>
          <cell r="S547">
            <v>1953.89</v>
          </cell>
          <cell r="T547">
            <v>2081.66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R548">
            <v>0</v>
          </cell>
          <cell r="S548">
            <v>0</v>
          </cell>
          <cell r="T548">
            <v>0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R550">
            <v>1285802.26</v>
          </cell>
          <cell r="S550">
            <v>1227356.68</v>
          </cell>
          <cell r="T550">
            <v>1168911.1000000001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R551">
            <v>2435188.52</v>
          </cell>
          <cell r="S551">
            <v>2463913.42</v>
          </cell>
          <cell r="T551">
            <v>2498915.77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R552">
            <v>-473998.84</v>
          </cell>
          <cell r="S552">
            <v>-495782.56</v>
          </cell>
          <cell r="T552">
            <v>-518132.61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R553">
            <v>-21793738.66</v>
          </cell>
          <cell r="S553">
            <v>-24603059.66</v>
          </cell>
          <cell r="T553">
            <v>-26900439.66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R554">
            <v>148493689</v>
          </cell>
          <cell r="S554">
            <v>148493689</v>
          </cell>
          <cell r="T554">
            <v>132630689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H556">
            <v>0</v>
          </cell>
          <cell r="AI556">
            <v>0</v>
          </cell>
          <cell r="AJ556">
            <v>0</v>
          </cell>
        </row>
        <row r="557">
          <cell r="R557">
            <v>11603178</v>
          </cell>
          <cell r="S557">
            <v>14344357</v>
          </cell>
          <cell r="T557">
            <v>18301054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R558">
            <v>-11603178</v>
          </cell>
          <cell r="S558">
            <v>-14344357</v>
          </cell>
          <cell r="T558">
            <v>-18301054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H559">
            <v>0</v>
          </cell>
          <cell r="AI559">
            <v>0</v>
          </cell>
          <cell r="AJ559">
            <v>0</v>
          </cell>
        </row>
        <row r="560"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R563">
            <v>4085328</v>
          </cell>
          <cell r="S563">
            <v>4085328</v>
          </cell>
          <cell r="T563">
            <v>3549741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R564">
            <v>0</v>
          </cell>
          <cell r="S564">
            <v>0</v>
          </cell>
          <cell r="T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H565">
            <v>0</v>
          </cell>
          <cell r="AI565">
            <v>0</v>
          </cell>
          <cell r="AJ565">
            <v>0</v>
          </cell>
        </row>
        <row r="566">
          <cell r="R566">
            <v>28716647.699999999</v>
          </cell>
          <cell r="S566">
            <v>28867264.809999999</v>
          </cell>
          <cell r="T566">
            <v>29048417.75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R567">
            <v>1637689.26</v>
          </cell>
          <cell r="S567">
            <v>1573750.26</v>
          </cell>
          <cell r="T567">
            <v>1651423.24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R568">
            <v>1694791.26</v>
          </cell>
          <cell r="S568">
            <v>1644713.26</v>
          </cell>
          <cell r="T568">
            <v>1736247.24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R569">
            <v>283223.96000000002</v>
          </cell>
          <cell r="S569">
            <v>283223.96000000002</v>
          </cell>
          <cell r="T569">
            <v>0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R570">
            <v>0</v>
          </cell>
          <cell r="S570">
            <v>0</v>
          </cell>
          <cell r="T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R571">
            <v>0</v>
          </cell>
          <cell r="S571">
            <v>0</v>
          </cell>
          <cell r="T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R572">
            <v>0</v>
          </cell>
          <cell r="S572">
            <v>0</v>
          </cell>
          <cell r="T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R573">
            <v>0</v>
          </cell>
          <cell r="S573">
            <v>0</v>
          </cell>
          <cell r="T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R574">
            <v>0</v>
          </cell>
          <cell r="S574">
            <v>0</v>
          </cell>
          <cell r="T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R575">
            <v>0</v>
          </cell>
          <cell r="S575">
            <v>0</v>
          </cell>
          <cell r="T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R577">
            <v>1471645.26</v>
          </cell>
          <cell r="S577">
            <v>1471645.26</v>
          </cell>
          <cell r="T577">
            <v>1499216.5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R578">
            <v>0</v>
          </cell>
          <cell r="S578">
            <v>0</v>
          </cell>
          <cell r="T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R579">
            <v>2302815.35</v>
          </cell>
          <cell r="S579">
            <v>2303767.35</v>
          </cell>
          <cell r="T579">
            <v>1163722.56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R582">
            <v>98811.15</v>
          </cell>
          <cell r="S582">
            <v>99600.45</v>
          </cell>
          <cell r="T582">
            <v>99604.77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R584">
            <v>0</v>
          </cell>
          <cell r="S584">
            <v>0</v>
          </cell>
          <cell r="T584">
            <v>0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R585">
            <v>0</v>
          </cell>
          <cell r="S585">
            <v>0</v>
          </cell>
          <cell r="T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R587">
            <v>20000</v>
          </cell>
          <cell r="S587">
            <v>20000</v>
          </cell>
          <cell r="T587">
            <v>20000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R589">
            <v>0</v>
          </cell>
          <cell r="S589">
            <v>0</v>
          </cell>
          <cell r="T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R590">
            <v>0</v>
          </cell>
          <cell r="S590">
            <v>0</v>
          </cell>
          <cell r="T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R591">
            <v>0</v>
          </cell>
          <cell r="S591">
            <v>0</v>
          </cell>
          <cell r="T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R592">
            <v>0</v>
          </cell>
          <cell r="S592">
            <v>0</v>
          </cell>
          <cell r="T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R608">
            <v>0</v>
          </cell>
          <cell r="S608">
            <v>0</v>
          </cell>
          <cell r="T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R609">
            <v>0</v>
          </cell>
          <cell r="S609">
            <v>0</v>
          </cell>
          <cell r="T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R610">
            <v>0</v>
          </cell>
          <cell r="S610">
            <v>0</v>
          </cell>
          <cell r="T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R611">
            <v>0</v>
          </cell>
          <cell r="S611">
            <v>0</v>
          </cell>
          <cell r="T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R612">
            <v>0</v>
          </cell>
          <cell r="S612">
            <v>0</v>
          </cell>
          <cell r="T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R613">
            <v>0</v>
          </cell>
          <cell r="S613">
            <v>0</v>
          </cell>
          <cell r="T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R614">
            <v>0</v>
          </cell>
          <cell r="S614">
            <v>0</v>
          </cell>
          <cell r="T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R615">
            <v>348448.37</v>
          </cell>
          <cell r="S615">
            <v>348448.37</v>
          </cell>
          <cell r="T615">
            <v>433950.08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R616">
            <v>0</v>
          </cell>
          <cell r="S616">
            <v>0</v>
          </cell>
          <cell r="T616">
            <v>0</v>
          </cell>
          <cell r="AH616">
            <v>0</v>
          </cell>
          <cell r="AI616">
            <v>0</v>
          </cell>
          <cell r="AJ616">
            <v>0</v>
          </cell>
        </row>
        <row r="617">
          <cell r="R617">
            <v>0</v>
          </cell>
          <cell r="S617">
            <v>0</v>
          </cell>
          <cell r="T617">
            <v>0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R618">
            <v>0</v>
          </cell>
          <cell r="S618">
            <v>0</v>
          </cell>
          <cell r="T618">
            <v>0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R619">
            <v>0</v>
          </cell>
          <cell r="S619">
            <v>0</v>
          </cell>
          <cell r="T619">
            <v>0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R620">
            <v>51551.63</v>
          </cell>
          <cell r="S620">
            <v>66049.919999999998</v>
          </cell>
          <cell r="T620">
            <v>66049.919999999998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R621">
            <v>0</v>
          </cell>
          <cell r="S621">
            <v>0</v>
          </cell>
          <cell r="T621">
            <v>0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R622">
            <v>15338.8</v>
          </cell>
          <cell r="S622">
            <v>14243.17</v>
          </cell>
          <cell r="T622">
            <v>13147.54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R623">
            <v>87974.39</v>
          </cell>
          <cell r="S623">
            <v>87974.39</v>
          </cell>
          <cell r="T623">
            <v>0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R624">
            <v>49489.68</v>
          </cell>
          <cell r="S624">
            <v>63794.23</v>
          </cell>
          <cell r="T624">
            <v>70264.850000000006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H628">
            <v>0</v>
          </cell>
          <cell r="AI628">
            <v>0</v>
          </cell>
          <cell r="AJ628">
            <v>0</v>
          </cell>
        </row>
        <row r="629">
          <cell r="AH629">
            <v>0</v>
          </cell>
          <cell r="AI629">
            <v>0</v>
          </cell>
          <cell r="AJ629">
            <v>0</v>
          </cell>
        </row>
        <row r="630">
          <cell r="R630">
            <v>0</v>
          </cell>
          <cell r="S630">
            <v>0</v>
          </cell>
          <cell r="T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R631">
            <v>0</v>
          </cell>
          <cell r="S631">
            <v>0</v>
          </cell>
          <cell r="T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R632">
            <v>4568893.21</v>
          </cell>
          <cell r="S632">
            <v>4947453.9400000004</v>
          </cell>
          <cell r="T632">
            <v>5087579.26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R633">
            <v>714843.78</v>
          </cell>
          <cell r="S633">
            <v>752888.05</v>
          </cell>
          <cell r="T633">
            <v>767988.73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R634">
            <v>200179.29</v>
          </cell>
          <cell r="S634">
            <v>210297.41</v>
          </cell>
          <cell r="T634">
            <v>222175.2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R635">
            <v>95995.3</v>
          </cell>
          <cell r="S635">
            <v>100538.99</v>
          </cell>
          <cell r="T635">
            <v>105872.89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R636">
            <v>0</v>
          </cell>
          <cell r="S636">
            <v>0</v>
          </cell>
          <cell r="T636">
            <v>0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R637">
            <v>805238.1</v>
          </cell>
          <cell r="S637">
            <v>908403.74</v>
          </cell>
          <cell r="T637">
            <v>1089876.8500000001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R638">
            <v>372546.16</v>
          </cell>
          <cell r="S638">
            <v>418874.27</v>
          </cell>
          <cell r="T638">
            <v>500367.56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R639">
            <v>-5574310.5999999996</v>
          </cell>
          <cell r="S639">
            <v>-5952871.3300000001</v>
          </cell>
          <cell r="T639">
            <v>-6399631.3099999996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R640">
            <v>-1183385.24</v>
          </cell>
          <cell r="S640">
            <v>-1221429.51</v>
          </cell>
          <cell r="T640">
            <v>-1374229.18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R641">
            <v>2182704.02</v>
          </cell>
          <cell r="S641">
            <v>2346554.8199999998</v>
          </cell>
          <cell r="T641">
            <v>3199913.3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R644">
            <v>0</v>
          </cell>
          <cell r="S644">
            <v>0</v>
          </cell>
          <cell r="T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R645">
            <v>195635.85</v>
          </cell>
          <cell r="S645">
            <v>195578.86</v>
          </cell>
          <cell r="T645">
            <v>0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R646">
            <v>67693.259999999995</v>
          </cell>
          <cell r="S646">
            <v>193410.29</v>
          </cell>
          <cell r="T646">
            <v>338195.09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R647">
            <v>0</v>
          </cell>
          <cell r="S647">
            <v>0</v>
          </cell>
          <cell r="T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R648">
            <v>-964692.58</v>
          </cell>
          <cell r="S648">
            <v>-549401.99</v>
          </cell>
          <cell r="T648">
            <v>0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R649">
            <v>0</v>
          </cell>
          <cell r="S649">
            <v>0</v>
          </cell>
          <cell r="T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R650">
            <v>285989.7</v>
          </cell>
          <cell r="S650">
            <v>206037.99</v>
          </cell>
          <cell r="T650">
            <v>0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R651">
            <v>-1238162.97</v>
          </cell>
          <cell r="S651">
            <v>-1451739.3</v>
          </cell>
          <cell r="T651">
            <v>0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R652">
            <v>-398.85</v>
          </cell>
          <cell r="S652">
            <v>-398.85</v>
          </cell>
          <cell r="T652">
            <v>0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R653">
            <v>4770.29</v>
          </cell>
          <cell r="S653">
            <v>5018.3900000000003</v>
          </cell>
          <cell r="T653">
            <v>0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R654">
            <v>0</v>
          </cell>
          <cell r="S654">
            <v>0</v>
          </cell>
          <cell r="T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R655">
            <v>0</v>
          </cell>
          <cell r="S655">
            <v>0</v>
          </cell>
          <cell r="T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R656">
            <v>0</v>
          </cell>
          <cell r="S656">
            <v>-8117</v>
          </cell>
          <cell r="T656">
            <v>0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R657">
            <v>0</v>
          </cell>
          <cell r="S657">
            <v>0</v>
          </cell>
          <cell r="T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R658">
            <v>-552356.63</v>
          </cell>
          <cell r="S658">
            <v>-552356.63</v>
          </cell>
          <cell r="T658">
            <v>0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R659">
            <v>0</v>
          </cell>
          <cell r="S659">
            <v>0</v>
          </cell>
          <cell r="T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R660">
            <v>0</v>
          </cell>
          <cell r="S660">
            <v>0</v>
          </cell>
          <cell r="T660">
            <v>0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R661">
            <v>0</v>
          </cell>
          <cell r="S661">
            <v>0</v>
          </cell>
          <cell r="T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R662">
            <v>0</v>
          </cell>
          <cell r="S662">
            <v>0</v>
          </cell>
          <cell r="T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R663">
            <v>0</v>
          </cell>
          <cell r="S663">
            <v>0</v>
          </cell>
          <cell r="T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R664">
            <v>0</v>
          </cell>
          <cell r="S664">
            <v>0</v>
          </cell>
          <cell r="T664">
            <v>0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R665">
            <v>0</v>
          </cell>
          <cell r="S665">
            <v>0</v>
          </cell>
          <cell r="T665">
            <v>0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R666">
            <v>0</v>
          </cell>
          <cell r="S666">
            <v>0</v>
          </cell>
          <cell r="T666">
            <v>0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R667">
            <v>0</v>
          </cell>
          <cell r="S667">
            <v>0</v>
          </cell>
          <cell r="T667">
            <v>0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R668">
            <v>0</v>
          </cell>
          <cell r="S668">
            <v>0</v>
          </cell>
          <cell r="T668">
            <v>0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R669">
            <v>0</v>
          </cell>
          <cell r="S669">
            <v>0</v>
          </cell>
          <cell r="T669">
            <v>0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R670">
            <v>0</v>
          </cell>
          <cell r="S670">
            <v>0</v>
          </cell>
          <cell r="T670">
            <v>0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R671">
            <v>0</v>
          </cell>
          <cell r="S671">
            <v>0</v>
          </cell>
          <cell r="T671">
            <v>0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R672">
            <v>1200</v>
          </cell>
          <cell r="S672">
            <v>17.649999999999999</v>
          </cell>
          <cell r="T672">
            <v>0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R673">
            <v>0</v>
          </cell>
          <cell r="S673">
            <v>0</v>
          </cell>
          <cell r="T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R674">
            <v>0</v>
          </cell>
          <cell r="S674">
            <v>0</v>
          </cell>
          <cell r="T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R675">
            <v>0</v>
          </cell>
          <cell r="S675">
            <v>0</v>
          </cell>
          <cell r="T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R676">
            <v>79.78</v>
          </cell>
          <cell r="S676">
            <v>79.78</v>
          </cell>
          <cell r="T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R677">
            <v>0</v>
          </cell>
          <cell r="S677">
            <v>0</v>
          </cell>
          <cell r="T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R678">
            <v>0</v>
          </cell>
          <cell r="S678">
            <v>0</v>
          </cell>
          <cell r="T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R679">
            <v>0</v>
          </cell>
          <cell r="S679">
            <v>0</v>
          </cell>
          <cell r="T679">
            <v>0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R680">
            <v>0</v>
          </cell>
          <cell r="S680">
            <v>0</v>
          </cell>
          <cell r="T680">
            <v>0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H681">
            <v>0</v>
          </cell>
          <cell r="AI681">
            <v>0</v>
          </cell>
          <cell r="AJ681">
            <v>0</v>
          </cell>
        </row>
        <row r="682">
          <cell r="AH682">
            <v>0</v>
          </cell>
          <cell r="AI682">
            <v>0</v>
          </cell>
          <cell r="AJ682">
            <v>0</v>
          </cell>
        </row>
        <row r="683">
          <cell r="R683">
            <v>-199824.73</v>
          </cell>
          <cell r="S683">
            <v>-213291.08</v>
          </cell>
          <cell r="T683">
            <v>-193297.78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H684">
            <v>0</v>
          </cell>
          <cell r="AI684">
            <v>0</v>
          </cell>
          <cell r="AJ684">
            <v>0</v>
          </cell>
        </row>
        <row r="685">
          <cell r="R685">
            <v>-13119.73</v>
          </cell>
          <cell r="S685">
            <v>-32445.45</v>
          </cell>
          <cell r="T685">
            <v>-7370.22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H686">
            <v>0</v>
          </cell>
          <cell r="AI686">
            <v>0</v>
          </cell>
          <cell r="AJ686">
            <v>0</v>
          </cell>
        </row>
        <row r="687">
          <cell r="R687">
            <v>773385.84</v>
          </cell>
          <cell r="S687">
            <v>1106887.33</v>
          </cell>
          <cell r="T687">
            <v>820807.41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R688">
            <v>0</v>
          </cell>
          <cell r="S688">
            <v>0</v>
          </cell>
          <cell r="T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R689">
            <v>1578388.36</v>
          </cell>
          <cell r="S689">
            <v>1790010.87</v>
          </cell>
          <cell r="T689">
            <v>1339177.93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R690">
            <v>1544.57</v>
          </cell>
          <cell r="S690">
            <v>1544.57</v>
          </cell>
          <cell r="T690">
            <v>0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R691">
            <v>0</v>
          </cell>
          <cell r="S691">
            <v>0</v>
          </cell>
          <cell r="T691">
            <v>0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R692">
            <v>10555000</v>
          </cell>
          <cell r="S692">
            <v>10555000</v>
          </cell>
          <cell r="T692">
            <v>9043000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R693">
            <v>35696.1</v>
          </cell>
          <cell r="S693">
            <v>86697.55</v>
          </cell>
          <cell r="T693">
            <v>113504.05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R694">
            <v>110594484.5</v>
          </cell>
          <cell r="S694">
            <v>111665738.75</v>
          </cell>
          <cell r="T694">
            <v>112736993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R695">
            <v>9366.6</v>
          </cell>
          <cell r="S695">
            <v>9464.24</v>
          </cell>
          <cell r="T695">
            <v>0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R696">
            <v>57042.85</v>
          </cell>
          <cell r="S696">
            <v>51891.61</v>
          </cell>
          <cell r="T696">
            <v>46740.37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R697">
            <v>0</v>
          </cell>
          <cell r="S697">
            <v>0</v>
          </cell>
          <cell r="T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H698">
            <v>0</v>
          </cell>
          <cell r="AI698">
            <v>0</v>
          </cell>
          <cell r="AJ698">
            <v>0</v>
          </cell>
        </row>
        <row r="699">
          <cell r="R699">
            <v>-502.28</v>
          </cell>
          <cell r="S699">
            <v>-502.28</v>
          </cell>
          <cell r="T699">
            <v>0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R700">
            <v>1759.77</v>
          </cell>
          <cell r="S700">
            <v>1802.35</v>
          </cell>
          <cell r="T700">
            <v>0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R701">
            <v>0</v>
          </cell>
          <cell r="S701">
            <v>0</v>
          </cell>
          <cell r="T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R702">
            <v>570276.84</v>
          </cell>
          <cell r="S702">
            <v>713531.46</v>
          </cell>
          <cell r="T702">
            <v>766124.94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R703">
            <v>365658.73</v>
          </cell>
          <cell r="S703">
            <v>361406.89</v>
          </cell>
          <cell r="T703">
            <v>357155.05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R704">
            <v>815</v>
          </cell>
          <cell r="S704">
            <v>0</v>
          </cell>
          <cell r="T704">
            <v>0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R705">
            <v>0</v>
          </cell>
          <cell r="S705">
            <v>0</v>
          </cell>
          <cell r="T705">
            <v>0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R706">
            <v>0</v>
          </cell>
          <cell r="S706">
            <v>0</v>
          </cell>
          <cell r="T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R707">
            <v>0</v>
          </cell>
          <cell r="S707">
            <v>0</v>
          </cell>
          <cell r="T707">
            <v>-64880.76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R708">
            <v>0</v>
          </cell>
          <cell r="S708">
            <v>0</v>
          </cell>
          <cell r="T708">
            <v>0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R709">
            <v>0</v>
          </cell>
          <cell r="S709">
            <v>0</v>
          </cell>
          <cell r="T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R712">
            <v>0</v>
          </cell>
          <cell r="S712">
            <v>0</v>
          </cell>
          <cell r="T712">
            <v>0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R713">
            <v>42523.5</v>
          </cell>
          <cell r="S713">
            <v>0</v>
          </cell>
          <cell r="T713">
            <v>0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R714">
            <v>0</v>
          </cell>
          <cell r="S714">
            <v>0</v>
          </cell>
          <cell r="T714">
            <v>0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R717">
            <v>0</v>
          </cell>
          <cell r="S717">
            <v>0</v>
          </cell>
          <cell r="T717">
            <v>0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R718">
            <v>104051.11</v>
          </cell>
          <cell r="S718">
            <v>59331.76</v>
          </cell>
          <cell r="T718">
            <v>65851.399999999994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R719">
            <v>0</v>
          </cell>
          <cell r="S719">
            <v>0</v>
          </cell>
          <cell r="T719">
            <v>0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R720">
            <v>0</v>
          </cell>
          <cell r="S720">
            <v>0</v>
          </cell>
          <cell r="T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R721">
            <v>7105.99</v>
          </cell>
          <cell r="S721">
            <v>8247.9</v>
          </cell>
          <cell r="T721">
            <v>8717.44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R722">
            <v>0</v>
          </cell>
          <cell r="S722">
            <v>0</v>
          </cell>
          <cell r="T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H724">
            <v>0</v>
          </cell>
          <cell r="AI724">
            <v>0</v>
          </cell>
          <cell r="AJ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R732">
            <v>59899</v>
          </cell>
          <cell r="S732">
            <v>59899</v>
          </cell>
          <cell r="T732">
            <v>3250409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R733">
            <v>0</v>
          </cell>
          <cell r="S733">
            <v>0</v>
          </cell>
          <cell r="T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H734">
            <v>0</v>
          </cell>
          <cell r="AI734">
            <v>0</v>
          </cell>
          <cell r="AJ734">
            <v>0</v>
          </cell>
        </row>
        <row r="735">
          <cell r="R735">
            <v>524.9</v>
          </cell>
          <cell r="S735">
            <v>524.9</v>
          </cell>
          <cell r="T735">
            <v>258.83999999999997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H736">
            <v>0</v>
          </cell>
          <cell r="AI736">
            <v>0</v>
          </cell>
          <cell r="AJ736">
            <v>0</v>
          </cell>
        </row>
        <row r="737">
          <cell r="R737">
            <v>41715.32</v>
          </cell>
          <cell r="S737">
            <v>20857.72</v>
          </cell>
          <cell r="T737">
            <v>230188.62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R738">
            <v>0</v>
          </cell>
          <cell r="S738">
            <v>0</v>
          </cell>
          <cell r="T738">
            <v>0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R739">
            <v>0</v>
          </cell>
          <cell r="S739">
            <v>0</v>
          </cell>
          <cell r="T739">
            <v>0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R740">
            <v>0</v>
          </cell>
          <cell r="S740">
            <v>8970</v>
          </cell>
          <cell r="T740">
            <v>0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R741">
            <v>0</v>
          </cell>
          <cell r="S741">
            <v>0</v>
          </cell>
          <cell r="T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H742">
            <v>0</v>
          </cell>
          <cell r="AI742">
            <v>0</v>
          </cell>
          <cell r="AJ742">
            <v>0</v>
          </cell>
        </row>
        <row r="743">
          <cell r="AH743">
            <v>0</v>
          </cell>
          <cell r="AI743">
            <v>0</v>
          </cell>
          <cell r="AJ743">
            <v>0</v>
          </cell>
        </row>
        <row r="744">
          <cell r="R744">
            <v>0</v>
          </cell>
          <cell r="S744">
            <v>0</v>
          </cell>
          <cell r="T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R745">
            <v>31524576.989999998</v>
          </cell>
          <cell r="S745">
            <v>31524576.989999998</v>
          </cell>
          <cell r="T745">
            <v>31881857.5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R746">
            <v>-58100975.340000004</v>
          </cell>
          <cell r="S746">
            <v>-58100975.340000004</v>
          </cell>
          <cell r="T746">
            <v>-58177768.280000001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R747">
            <v>36532764.609999999</v>
          </cell>
          <cell r="S747">
            <v>36555252.950000003</v>
          </cell>
          <cell r="T747">
            <v>36565939.079999998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R752">
            <v>1908879.27</v>
          </cell>
          <cell r="S752">
            <v>1918361.81</v>
          </cell>
          <cell r="T752">
            <v>1926661.23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R753">
            <v>2576768.5099999998</v>
          </cell>
          <cell r="S753">
            <v>2576768.5099999998</v>
          </cell>
          <cell r="T753">
            <v>2576812.0299999998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R754">
            <v>630551.18000000005</v>
          </cell>
          <cell r="S754">
            <v>656333.43999999994</v>
          </cell>
          <cell r="T754">
            <v>709003.06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R758">
            <v>684684.45</v>
          </cell>
          <cell r="S758">
            <v>687068.33</v>
          </cell>
          <cell r="T758">
            <v>691752.17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R760">
            <v>1450161.06</v>
          </cell>
          <cell r="S760">
            <v>1732369.79</v>
          </cell>
          <cell r="T760">
            <v>2235915.48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R761">
            <v>2298942.5499999998</v>
          </cell>
          <cell r="S761">
            <v>2316818.34</v>
          </cell>
          <cell r="T761">
            <v>2354799.7999999998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R764">
            <v>84742.97</v>
          </cell>
          <cell r="S764">
            <v>86552.97</v>
          </cell>
          <cell r="T764">
            <v>86734.47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R765">
            <v>1871269.69</v>
          </cell>
          <cell r="S765">
            <v>1912387.22</v>
          </cell>
          <cell r="T765">
            <v>1939555.01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R766">
            <v>3578486.52</v>
          </cell>
          <cell r="S766">
            <v>3578583.34</v>
          </cell>
          <cell r="T766">
            <v>3580719.34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R767">
            <v>-1280567.81</v>
          </cell>
          <cell r="S767">
            <v>-1280567.81</v>
          </cell>
          <cell r="T767">
            <v>-1415286.74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R768">
            <v>0</v>
          </cell>
          <cell r="S768">
            <v>0</v>
          </cell>
          <cell r="T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R769">
            <v>0</v>
          </cell>
          <cell r="S769">
            <v>0</v>
          </cell>
          <cell r="T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R771">
            <v>1731110.58</v>
          </cell>
          <cell r="S771">
            <v>1731207.39</v>
          </cell>
          <cell r="T771">
            <v>1757836.13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R772">
            <v>2602926.63</v>
          </cell>
          <cell r="S772">
            <v>2510853.96</v>
          </cell>
          <cell r="T772">
            <v>2421929.33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R773">
            <v>0</v>
          </cell>
          <cell r="S773">
            <v>0</v>
          </cell>
          <cell r="T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R774">
            <v>239158</v>
          </cell>
          <cell r="S774">
            <v>237630</v>
          </cell>
          <cell r="T774">
            <v>236102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R775">
            <v>0</v>
          </cell>
          <cell r="S775">
            <v>0</v>
          </cell>
          <cell r="T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R777">
            <v>0</v>
          </cell>
          <cell r="S777">
            <v>0</v>
          </cell>
          <cell r="T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R778">
            <v>0</v>
          </cell>
          <cell r="S778">
            <v>0</v>
          </cell>
          <cell r="T778">
            <v>0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R779">
            <v>0</v>
          </cell>
          <cell r="S779">
            <v>0</v>
          </cell>
          <cell r="T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R780">
            <v>78591.42</v>
          </cell>
          <cell r="S780">
            <v>76056.210000000006</v>
          </cell>
          <cell r="T780">
            <v>73521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R781">
            <v>0</v>
          </cell>
          <cell r="S781">
            <v>0</v>
          </cell>
          <cell r="T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R782">
            <v>0</v>
          </cell>
          <cell r="S782">
            <v>0</v>
          </cell>
          <cell r="T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R783">
            <v>354830.36</v>
          </cell>
          <cell r="S783">
            <v>345732.15</v>
          </cell>
          <cell r="T783">
            <v>336633.93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R784">
            <v>0</v>
          </cell>
          <cell r="S784">
            <v>0</v>
          </cell>
          <cell r="T784">
            <v>0</v>
          </cell>
          <cell r="AH784">
            <v>0</v>
          </cell>
          <cell r="AI784">
            <v>0</v>
          </cell>
          <cell r="AJ784">
            <v>0</v>
          </cell>
        </row>
        <row r="785">
          <cell r="R785">
            <v>3419822.87</v>
          </cell>
          <cell r="S785">
            <v>3405749.52</v>
          </cell>
          <cell r="T785">
            <v>3391676.17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R786">
            <v>0</v>
          </cell>
          <cell r="S786">
            <v>0</v>
          </cell>
          <cell r="T786">
            <v>0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R787">
            <v>0</v>
          </cell>
          <cell r="S787">
            <v>0</v>
          </cell>
          <cell r="T787">
            <v>0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R788">
            <v>0</v>
          </cell>
          <cell r="S788">
            <v>0</v>
          </cell>
          <cell r="T788">
            <v>0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R789">
            <v>0</v>
          </cell>
          <cell r="S789">
            <v>0</v>
          </cell>
          <cell r="T789">
            <v>0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R790">
            <v>163998.88</v>
          </cell>
          <cell r="S790">
            <v>122999.15</v>
          </cell>
          <cell r="T790">
            <v>81999.429999999993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R791">
            <v>51315.87</v>
          </cell>
          <cell r="S791">
            <v>51024.3</v>
          </cell>
          <cell r="T791">
            <v>50732.73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R792">
            <v>1243132.54</v>
          </cell>
          <cell r="S792">
            <v>1239342.5</v>
          </cell>
          <cell r="T792">
            <v>1235552.46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R793">
            <v>944678.45</v>
          </cell>
          <cell r="S793">
            <v>941798.33</v>
          </cell>
          <cell r="T793">
            <v>938918.21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R794">
            <v>2892562.06</v>
          </cell>
          <cell r="S794">
            <v>2883743.27</v>
          </cell>
          <cell r="T794">
            <v>2874924.48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R795">
            <v>882806.69</v>
          </cell>
          <cell r="S795">
            <v>880115.21</v>
          </cell>
          <cell r="T795">
            <v>877423.73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R796">
            <v>20729.8</v>
          </cell>
          <cell r="S796">
            <v>20634.71</v>
          </cell>
          <cell r="T796">
            <v>20539.62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R797">
            <v>48368.97</v>
          </cell>
          <cell r="S797">
            <v>48147.09</v>
          </cell>
          <cell r="T797">
            <v>47925.21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R798">
            <v>21178.93</v>
          </cell>
          <cell r="S798">
            <v>20674.669999999998</v>
          </cell>
          <cell r="T798">
            <v>20170.41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R799">
            <v>1176814</v>
          </cell>
          <cell r="S799">
            <v>1171606.8600000001</v>
          </cell>
          <cell r="T799">
            <v>1166399.72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R800">
            <v>906025.42</v>
          </cell>
          <cell r="S800">
            <v>897788.83</v>
          </cell>
          <cell r="T800">
            <v>889552.24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R801">
            <v>129975.33</v>
          </cell>
          <cell r="S801">
            <v>128688.45</v>
          </cell>
          <cell r="T801">
            <v>127401.57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R802">
            <v>210455.67999999999</v>
          </cell>
          <cell r="S802">
            <v>209567.69</v>
          </cell>
          <cell r="T802">
            <v>208679.7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H803">
            <v>0</v>
          </cell>
          <cell r="AI803">
            <v>0</v>
          </cell>
          <cell r="AJ803">
            <v>0</v>
          </cell>
        </row>
        <row r="804">
          <cell r="R804">
            <v>13097949.35</v>
          </cell>
          <cell r="S804">
            <v>8583069.6799999997</v>
          </cell>
          <cell r="T804">
            <v>4214314.88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R805">
            <v>-11000918.65</v>
          </cell>
          <cell r="S805">
            <v>-10455352.130000001</v>
          </cell>
          <cell r="T805">
            <v>-9729307.6699999999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R806">
            <v>0</v>
          </cell>
          <cell r="S806">
            <v>0</v>
          </cell>
          <cell r="T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R807">
            <v>0</v>
          </cell>
          <cell r="S807">
            <v>0</v>
          </cell>
          <cell r="T807">
            <v>0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R808">
            <v>47941.31</v>
          </cell>
          <cell r="S808">
            <v>11201.81</v>
          </cell>
          <cell r="T808">
            <v>-25020.29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R809">
            <v>102009.45</v>
          </cell>
          <cell r="S809">
            <v>130721.58</v>
          </cell>
          <cell r="T809">
            <v>145289.25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R812">
            <v>0</v>
          </cell>
          <cell r="S812">
            <v>0</v>
          </cell>
          <cell r="T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R813">
            <v>5103066150.0200052</v>
          </cell>
          <cell r="S813">
            <v>5248037725.6400003</v>
          </cell>
          <cell r="T813">
            <v>5202564468.2200031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R815">
            <v>-80982448.989999995</v>
          </cell>
          <cell r="S815">
            <v>-103711150.29000001</v>
          </cell>
          <cell r="T815">
            <v>-123845658.05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H816">
            <v>0</v>
          </cell>
          <cell r="AI816">
            <v>0</v>
          </cell>
          <cell r="AJ816">
            <v>0</v>
          </cell>
        </row>
        <row r="817">
          <cell r="R817">
            <v>0</v>
          </cell>
          <cell r="S817">
            <v>0</v>
          </cell>
          <cell r="T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R818">
            <v>48807715</v>
          </cell>
          <cell r="S818">
            <v>49283715</v>
          </cell>
          <cell r="T818">
            <v>50532715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H819">
            <v>0</v>
          </cell>
          <cell r="AI819">
            <v>0</v>
          </cell>
          <cell r="AJ819">
            <v>0</v>
          </cell>
        </row>
        <row r="820">
          <cell r="R820">
            <v>0</v>
          </cell>
          <cell r="S820">
            <v>0</v>
          </cell>
          <cell r="T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R822">
            <v>-510000</v>
          </cell>
          <cell r="S822">
            <v>-561000</v>
          </cell>
          <cell r="T822">
            <v>-612000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R823">
            <v>32917.58</v>
          </cell>
          <cell r="S823">
            <v>31917.58</v>
          </cell>
          <cell r="T823">
            <v>29917.58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R824">
            <v>88427</v>
          </cell>
          <cell r="S824">
            <v>85427</v>
          </cell>
          <cell r="T824">
            <v>83427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R825">
            <v>39874432</v>
          </cell>
          <cell r="S825">
            <v>40168432</v>
          </cell>
          <cell r="T825">
            <v>39337432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R826">
            <v>0</v>
          </cell>
          <cell r="S826">
            <v>0</v>
          </cell>
          <cell r="T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R827">
            <v>-29580000</v>
          </cell>
          <cell r="S827">
            <v>-29838000</v>
          </cell>
          <cell r="T827">
            <v>-29452000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R828">
            <v>2889000</v>
          </cell>
          <cell r="S828">
            <v>2889000</v>
          </cell>
          <cell r="T828">
            <v>2457000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R829">
            <v>1864018</v>
          </cell>
          <cell r="S829">
            <v>1749018</v>
          </cell>
          <cell r="T829">
            <v>2089018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R830">
            <v>2718000</v>
          </cell>
          <cell r="S830">
            <v>2718000</v>
          </cell>
          <cell r="T830">
            <v>2224000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R831">
            <v>205589</v>
          </cell>
          <cell r="S831">
            <v>205589</v>
          </cell>
          <cell r="T831">
            <v>699108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R832">
            <v>4822933</v>
          </cell>
          <cell r="S832">
            <v>4822933</v>
          </cell>
          <cell r="T832">
            <v>4618558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R833">
            <v>10483</v>
          </cell>
          <cell r="S833">
            <v>10483</v>
          </cell>
          <cell r="T833">
            <v>2537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R835">
            <v>-236000</v>
          </cell>
          <cell r="S835">
            <v>-236000</v>
          </cell>
          <cell r="T835">
            <v>530000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R836">
            <v>0</v>
          </cell>
          <cell r="S836">
            <v>0</v>
          </cell>
          <cell r="T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R837">
            <v>2070000</v>
          </cell>
          <cell r="S837">
            <v>2070000</v>
          </cell>
          <cell r="T837">
            <v>2167000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R840">
            <v>960000</v>
          </cell>
          <cell r="S840">
            <v>960000</v>
          </cell>
          <cell r="T840">
            <v>926000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R842">
            <v>0</v>
          </cell>
          <cell r="S842">
            <v>0</v>
          </cell>
          <cell r="T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R843">
            <v>6917206</v>
          </cell>
          <cell r="S843">
            <v>6917206</v>
          </cell>
          <cell r="T843">
            <v>7044734.3300000001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R844">
            <v>0</v>
          </cell>
          <cell r="S844">
            <v>0</v>
          </cell>
          <cell r="T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H845">
            <v>0</v>
          </cell>
          <cell r="AI845">
            <v>0</v>
          </cell>
          <cell r="AJ845">
            <v>0</v>
          </cell>
        </row>
        <row r="846">
          <cell r="R846">
            <v>2854228</v>
          </cell>
          <cell r="S846">
            <v>2854228</v>
          </cell>
          <cell r="T846">
            <v>3020901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R852">
            <v>0</v>
          </cell>
          <cell r="S852">
            <v>0</v>
          </cell>
          <cell r="T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R853">
            <v>21000</v>
          </cell>
          <cell r="S853">
            <v>21000</v>
          </cell>
          <cell r="T853">
            <v>14000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R854">
            <v>0</v>
          </cell>
          <cell r="S854">
            <v>0</v>
          </cell>
          <cell r="T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R856">
            <v>1080000</v>
          </cell>
          <cell r="S856">
            <v>1080000</v>
          </cell>
          <cell r="T856">
            <v>156000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R858">
            <v>0</v>
          </cell>
          <cell r="S858">
            <v>0</v>
          </cell>
          <cell r="T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R862">
            <v>1074914</v>
          </cell>
          <cell r="S862">
            <v>1074914</v>
          </cell>
          <cell r="T862">
            <v>863211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R863">
            <v>138097</v>
          </cell>
          <cell r="S863">
            <v>138097</v>
          </cell>
          <cell r="T863">
            <v>30097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H864">
            <v>0</v>
          </cell>
          <cell r="AI864">
            <v>0</v>
          </cell>
          <cell r="AJ864">
            <v>0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R866">
            <v>550000</v>
          </cell>
          <cell r="S866">
            <v>550000</v>
          </cell>
          <cell r="T866">
            <v>560000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R867">
            <v>700000</v>
          </cell>
          <cell r="S867">
            <v>700000</v>
          </cell>
          <cell r="T867">
            <v>0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H868">
            <v>0</v>
          </cell>
          <cell r="AI868">
            <v>0</v>
          </cell>
          <cell r="AJ868">
            <v>0</v>
          </cell>
        </row>
        <row r="869">
          <cell r="AH869">
            <v>0</v>
          </cell>
          <cell r="AI869">
            <v>0</v>
          </cell>
          <cell r="AJ869">
            <v>0</v>
          </cell>
        </row>
        <row r="870">
          <cell r="AH870">
            <v>0</v>
          </cell>
          <cell r="AI870">
            <v>0</v>
          </cell>
          <cell r="AJ870">
            <v>0</v>
          </cell>
        </row>
        <row r="871">
          <cell r="AH871">
            <v>0</v>
          </cell>
          <cell r="AI871">
            <v>0</v>
          </cell>
          <cell r="AJ871">
            <v>0</v>
          </cell>
        </row>
        <row r="872">
          <cell r="AH872">
            <v>0</v>
          </cell>
          <cell r="AI872">
            <v>0</v>
          </cell>
          <cell r="AJ872">
            <v>0</v>
          </cell>
        </row>
        <row r="873">
          <cell r="AH873">
            <v>0</v>
          </cell>
          <cell r="AI873">
            <v>0</v>
          </cell>
          <cell r="AJ873">
            <v>0</v>
          </cell>
        </row>
        <row r="874">
          <cell r="AH874">
            <v>0</v>
          </cell>
          <cell r="AI874">
            <v>0</v>
          </cell>
          <cell r="AJ874">
            <v>0</v>
          </cell>
        </row>
        <row r="875">
          <cell r="AH875">
            <v>0</v>
          </cell>
          <cell r="AI875">
            <v>0</v>
          </cell>
          <cell r="AJ875">
            <v>0</v>
          </cell>
        </row>
        <row r="876">
          <cell r="AH876">
            <v>0</v>
          </cell>
          <cell r="AI876">
            <v>0</v>
          </cell>
          <cell r="AJ876">
            <v>0</v>
          </cell>
        </row>
        <row r="877">
          <cell r="AH877">
            <v>0</v>
          </cell>
          <cell r="AI877">
            <v>0</v>
          </cell>
          <cell r="AJ877">
            <v>0</v>
          </cell>
        </row>
        <row r="878">
          <cell r="AH878">
            <v>0</v>
          </cell>
          <cell r="AI878">
            <v>0</v>
          </cell>
          <cell r="AJ878">
            <v>0</v>
          </cell>
        </row>
        <row r="879">
          <cell r="AH879">
            <v>0</v>
          </cell>
          <cell r="AI879">
            <v>0</v>
          </cell>
          <cell r="AJ879">
            <v>0</v>
          </cell>
        </row>
        <row r="880">
          <cell r="AH880">
            <v>0</v>
          </cell>
          <cell r="AI880">
            <v>0</v>
          </cell>
          <cell r="AJ880">
            <v>0</v>
          </cell>
        </row>
        <row r="881">
          <cell r="AH881">
            <v>0</v>
          </cell>
          <cell r="AI881">
            <v>0</v>
          </cell>
          <cell r="AJ881">
            <v>0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R883">
            <v>0</v>
          </cell>
          <cell r="S883">
            <v>0</v>
          </cell>
          <cell r="T883">
            <v>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R884">
            <v>0</v>
          </cell>
          <cell r="S884">
            <v>0</v>
          </cell>
          <cell r="T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R885">
            <v>-431100</v>
          </cell>
          <cell r="S885">
            <v>-431100</v>
          </cell>
          <cell r="T885">
            <v>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R886">
            <v>-1458300</v>
          </cell>
          <cell r="S886">
            <v>-1458300</v>
          </cell>
          <cell r="T886">
            <v>0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R887">
            <v>0</v>
          </cell>
          <cell r="S887">
            <v>0</v>
          </cell>
          <cell r="T887">
            <v>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R888">
            <v>-80250000</v>
          </cell>
          <cell r="S888">
            <v>-80250000</v>
          </cell>
          <cell r="T888">
            <v>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R889">
            <v>-200000000</v>
          </cell>
          <cell r="S889">
            <v>-200000000</v>
          </cell>
          <cell r="T889">
            <v>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R894">
            <v>-34883290.670000002</v>
          </cell>
          <cell r="S894">
            <v>-135169757.03</v>
          </cell>
          <cell r="T894">
            <v>-135885329.44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R895">
            <v>0</v>
          </cell>
          <cell r="S895">
            <v>0</v>
          </cell>
          <cell r="T895">
            <v>0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R896">
            <v>0</v>
          </cell>
          <cell r="S896">
            <v>0</v>
          </cell>
          <cell r="T896">
            <v>0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R897">
            <v>0</v>
          </cell>
          <cell r="S897">
            <v>0</v>
          </cell>
          <cell r="T897">
            <v>0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R899">
            <v>0</v>
          </cell>
          <cell r="S899">
            <v>0</v>
          </cell>
          <cell r="T899">
            <v>0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R900">
            <v>0</v>
          </cell>
          <cell r="S900">
            <v>0</v>
          </cell>
          <cell r="T900">
            <v>0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R902">
            <v>1650848.74</v>
          </cell>
          <cell r="S902">
            <v>1650848.74</v>
          </cell>
          <cell r="T902">
            <v>1658853.74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R905">
            <v>-5370574</v>
          </cell>
          <cell r="S905">
            <v>-5370574</v>
          </cell>
          <cell r="T905">
            <v>-5700440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R906">
            <v>-790188</v>
          </cell>
          <cell r="S906">
            <v>-790188</v>
          </cell>
          <cell r="T906">
            <v>-849343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R907">
            <v>0</v>
          </cell>
          <cell r="S907">
            <v>0</v>
          </cell>
          <cell r="T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R908">
            <v>0</v>
          </cell>
          <cell r="S908">
            <v>0</v>
          </cell>
          <cell r="T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R909">
            <v>-103974220.56</v>
          </cell>
          <cell r="S909">
            <v>-103974220.56</v>
          </cell>
          <cell r="T909">
            <v>-103585199.56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R915">
            <v>-79330806.810000002</v>
          </cell>
          <cell r="S915">
            <v>-79330806.810000002</v>
          </cell>
          <cell r="T915">
            <v>-79330806.810000002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R916">
            <v>27022509.050000001</v>
          </cell>
          <cell r="S916">
            <v>27022509.050000001</v>
          </cell>
          <cell r="T916">
            <v>27022509.050000001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R917">
            <v>0</v>
          </cell>
          <cell r="S917">
            <v>0</v>
          </cell>
          <cell r="T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R918">
            <v>0</v>
          </cell>
          <cell r="S918">
            <v>0</v>
          </cell>
          <cell r="T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R919">
            <v>0</v>
          </cell>
          <cell r="S919">
            <v>0</v>
          </cell>
          <cell r="T919">
            <v>0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R920">
            <v>0</v>
          </cell>
          <cell r="S920">
            <v>0</v>
          </cell>
          <cell r="T920">
            <v>0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R921">
            <v>0</v>
          </cell>
          <cell r="S921">
            <v>0</v>
          </cell>
          <cell r="T921">
            <v>0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R923">
            <v>20564836</v>
          </cell>
          <cell r="S923">
            <v>20564836</v>
          </cell>
          <cell r="T923">
            <v>20782555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R924">
            <v>46647134</v>
          </cell>
          <cell r="S924">
            <v>46647134</v>
          </cell>
          <cell r="T924">
            <v>58338233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R925">
            <v>-59636660</v>
          </cell>
          <cell r="S925">
            <v>-59636660</v>
          </cell>
          <cell r="T925">
            <v>-58500404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R926">
            <v>0</v>
          </cell>
          <cell r="S926">
            <v>0</v>
          </cell>
          <cell r="T926">
            <v>0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R927">
            <v>7246000</v>
          </cell>
          <cell r="S927">
            <v>7246000</v>
          </cell>
          <cell r="T927">
            <v>8368000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H928">
            <v>0</v>
          </cell>
          <cell r="AI928">
            <v>0</v>
          </cell>
          <cell r="AJ928">
            <v>0</v>
          </cell>
        </row>
        <row r="929">
          <cell r="AH929">
            <v>0</v>
          </cell>
          <cell r="AI929">
            <v>0</v>
          </cell>
          <cell r="AJ929">
            <v>0</v>
          </cell>
        </row>
        <row r="930">
          <cell r="AH930">
            <v>0</v>
          </cell>
          <cell r="AI930">
            <v>0</v>
          </cell>
          <cell r="AJ930">
            <v>0</v>
          </cell>
        </row>
        <row r="931">
          <cell r="R931">
            <v>0</v>
          </cell>
          <cell r="S931">
            <v>0</v>
          </cell>
          <cell r="T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R933">
            <v>0</v>
          </cell>
          <cell r="S933">
            <v>0</v>
          </cell>
          <cell r="T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R934">
            <v>0</v>
          </cell>
          <cell r="S934">
            <v>0</v>
          </cell>
          <cell r="T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R935">
            <v>0</v>
          </cell>
          <cell r="S935">
            <v>0</v>
          </cell>
          <cell r="T935">
            <v>0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R936">
            <v>0</v>
          </cell>
          <cell r="S936">
            <v>0</v>
          </cell>
          <cell r="T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R937">
            <v>0</v>
          </cell>
          <cell r="S937">
            <v>0</v>
          </cell>
          <cell r="T937">
            <v>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R938">
            <v>0</v>
          </cell>
          <cell r="S938">
            <v>0</v>
          </cell>
          <cell r="T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R939">
            <v>0</v>
          </cell>
          <cell r="S939">
            <v>0</v>
          </cell>
          <cell r="T939">
            <v>0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R940">
            <v>0</v>
          </cell>
          <cell r="S940">
            <v>0</v>
          </cell>
          <cell r="T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R941">
            <v>0</v>
          </cell>
          <cell r="S941">
            <v>0</v>
          </cell>
          <cell r="T941">
            <v>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R942">
            <v>0</v>
          </cell>
          <cell r="S942">
            <v>0</v>
          </cell>
          <cell r="T942">
            <v>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R943">
            <v>0</v>
          </cell>
          <cell r="S943">
            <v>0</v>
          </cell>
          <cell r="T943">
            <v>0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R944">
            <v>0</v>
          </cell>
          <cell r="S944">
            <v>0</v>
          </cell>
          <cell r="T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R945">
            <v>0</v>
          </cell>
          <cell r="S945">
            <v>0</v>
          </cell>
          <cell r="T945">
            <v>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R946">
            <v>0</v>
          </cell>
          <cell r="S946">
            <v>0</v>
          </cell>
          <cell r="T946">
            <v>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R948">
            <v>0</v>
          </cell>
          <cell r="S948">
            <v>0</v>
          </cell>
          <cell r="T948">
            <v>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R949">
            <v>0</v>
          </cell>
          <cell r="S949">
            <v>0</v>
          </cell>
          <cell r="T949">
            <v>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R951">
            <v>0</v>
          </cell>
          <cell r="S951">
            <v>0</v>
          </cell>
          <cell r="T951">
            <v>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R953">
            <v>0</v>
          </cell>
          <cell r="S953">
            <v>0</v>
          </cell>
          <cell r="T953">
            <v>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R954">
            <v>-8500000</v>
          </cell>
          <cell r="S954">
            <v>-8500000</v>
          </cell>
          <cell r="T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R955">
            <v>-10000000</v>
          </cell>
          <cell r="S955">
            <v>-10000000</v>
          </cell>
          <cell r="T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R972">
            <v>0</v>
          </cell>
          <cell r="S972">
            <v>0</v>
          </cell>
          <cell r="T972">
            <v>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R973">
            <v>0</v>
          </cell>
          <cell r="S973">
            <v>0</v>
          </cell>
          <cell r="T973">
            <v>0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R974">
            <v>0</v>
          </cell>
          <cell r="S974">
            <v>0</v>
          </cell>
          <cell r="T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R976">
            <v>0</v>
          </cell>
          <cell r="S976">
            <v>0</v>
          </cell>
          <cell r="T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R977">
            <v>0</v>
          </cell>
          <cell r="S977">
            <v>0</v>
          </cell>
          <cell r="T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R979">
            <v>0</v>
          </cell>
          <cell r="S979">
            <v>0</v>
          </cell>
          <cell r="T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R980">
            <v>0</v>
          </cell>
          <cell r="S980">
            <v>0</v>
          </cell>
          <cell r="T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R981">
            <v>0</v>
          </cell>
          <cell r="S981">
            <v>0</v>
          </cell>
          <cell r="T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R982">
            <v>0</v>
          </cell>
          <cell r="S982">
            <v>0</v>
          </cell>
          <cell r="T982">
            <v>0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R984">
            <v>0</v>
          </cell>
          <cell r="S984">
            <v>0</v>
          </cell>
          <cell r="T984">
            <v>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R985">
            <v>0</v>
          </cell>
          <cell r="S985">
            <v>0</v>
          </cell>
          <cell r="T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R986">
            <v>0</v>
          </cell>
          <cell r="S986">
            <v>0</v>
          </cell>
          <cell r="T986">
            <v>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R987">
            <v>-3000000</v>
          </cell>
          <cell r="S987">
            <v>-3000000</v>
          </cell>
          <cell r="T987">
            <v>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R988">
            <v>-11000000</v>
          </cell>
          <cell r="S988">
            <v>-11000000</v>
          </cell>
          <cell r="T988">
            <v>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R989">
            <v>-4158309.36</v>
          </cell>
          <cell r="S989">
            <v>-4158309.36</v>
          </cell>
          <cell r="T989">
            <v>-4158309.36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R999">
            <v>-40000000</v>
          </cell>
          <cell r="S999">
            <v>-40000000</v>
          </cell>
          <cell r="T999">
            <v>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R1003">
            <v>0</v>
          </cell>
          <cell r="S1003">
            <v>0</v>
          </cell>
          <cell r="T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R1006">
            <v>0</v>
          </cell>
          <cell r="S1006">
            <v>0</v>
          </cell>
          <cell r="T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R1009">
            <v>0</v>
          </cell>
          <cell r="S1009">
            <v>0</v>
          </cell>
          <cell r="T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R1010">
            <v>0</v>
          </cell>
          <cell r="S1010">
            <v>0</v>
          </cell>
          <cell r="T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R1011">
            <v>0</v>
          </cell>
          <cell r="S1011">
            <v>0</v>
          </cell>
          <cell r="T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R1012">
            <v>0</v>
          </cell>
          <cell r="S1012">
            <v>0</v>
          </cell>
          <cell r="T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R1013">
            <v>0</v>
          </cell>
          <cell r="S1013">
            <v>0</v>
          </cell>
          <cell r="T1013">
            <v>0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R1014">
            <v>15699.66</v>
          </cell>
          <cell r="S1014">
            <v>14491.99</v>
          </cell>
          <cell r="T1014">
            <v>13284.32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R1015">
            <v>-912500</v>
          </cell>
          <cell r="S1015">
            <v>-912500</v>
          </cell>
          <cell r="T1015">
            <v>-1475000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R1016">
            <v>0</v>
          </cell>
          <cell r="S1016">
            <v>0</v>
          </cell>
          <cell r="T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R1017">
            <v>-31873025.359999999</v>
          </cell>
          <cell r="S1017">
            <v>-31873025.359999999</v>
          </cell>
          <cell r="T1017">
            <v>-32315807.579999998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R1019">
            <v>-1471645.26</v>
          </cell>
          <cell r="S1019">
            <v>-1471645.26</v>
          </cell>
          <cell r="T1019">
            <v>-1499216.5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R1020">
            <v>-132020.75</v>
          </cell>
          <cell r="S1020">
            <v>-129471.05</v>
          </cell>
          <cell r="T1020">
            <v>-129471.05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R1021">
            <v>-8761.4500000000007</v>
          </cell>
          <cell r="S1021">
            <v>-8761.4500000000007</v>
          </cell>
          <cell r="T1021">
            <v>-8761.4500000000007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R1023">
            <v>-60027.26</v>
          </cell>
          <cell r="S1023">
            <v>-60027.26</v>
          </cell>
          <cell r="T1023">
            <v>-58618.63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R1024">
            <v>0</v>
          </cell>
          <cell r="S1024">
            <v>0</v>
          </cell>
          <cell r="T1024">
            <v>0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R1025">
            <v>-341136.66</v>
          </cell>
          <cell r="S1025">
            <v>-341136.66</v>
          </cell>
          <cell r="T1025">
            <v>-341045.91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R1028">
            <v>-20000</v>
          </cell>
          <cell r="S1028">
            <v>-20000</v>
          </cell>
          <cell r="T1028">
            <v>-20000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R1029">
            <v>0</v>
          </cell>
          <cell r="S1029">
            <v>0</v>
          </cell>
          <cell r="T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R1030">
            <v>-1528011.81</v>
          </cell>
          <cell r="S1030">
            <v>-1528011.81</v>
          </cell>
          <cell r="T1030">
            <v>-1451218.87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R1032">
            <v>-307636</v>
          </cell>
          <cell r="S1032">
            <v>-307636</v>
          </cell>
          <cell r="T1032">
            <v>-307636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R1033">
            <v>-1030343</v>
          </cell>
          <cell r="S1033">
            <v>-1030343</v>
          </cell>
          <cell r="T1033">
            <v>-1030343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R1034">
            <v>-637130</v>
          </cell>
          <cell r="S1034">
            <v>-637130</v>
          </cell>
          <cell r="T1034">
            <v>-637130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R1035">
            <v>-914480.43</v>
          </cell>
          <cell r="S1035">
            <v>-921534.43</v>
          </cell>
          <cell r="T1035">
            <v>-915481.96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R1036">
            <v>0</v>
          </cell>
          <cell r="S1036">
            <v>0</v>
          </cell>
          <cell r="T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R1037">
            <v>0</v>
          </cell>
          <cell r="S1037">
            <v>0</v>
          </cell>
          <cell r="T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R1038">
            <v>0</v>
          </cell>
          <cell r="S1038">
            <v>0</v>
          </cell>
          <cell r="T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R1039">
            <v>0</v>
          </cell>
          <cell r="S1039">
            <v>0</v>
          </cell>
          <cell r="T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R1040">
            <v>0</v>
          </cell>
          <cell r="S1040">
            <v>0</v>
          </cell>
          <cell r="T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R1041">
            <v>-250000</v>
          </cell>
          <cell r="S1041">
            <v>0</v>
          </cell>
          <cell r="T1041">
            <v>0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R1042">
            <v>-2000000</v>
          </cell>
          <cell r="S1042">
            <v>0</v>
          </cell>
          <cell r="T1042">
            <v>0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R1043">
            <v>0</v>
          </cell>
          <cell r="S1043">
            <v>0</v>
          </cell>
          <cell r="T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R1044">
            <v>0</v>
          </cell>
          <cell r="S1044">
            <v>0</v>
          </cell>
          <cell r="T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R1045">
            <v>0</v>
          </cell>
          <cell r="S1045">
            <v>0</v>
          </cell>
          <cell r="T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H1046">
            <v>0</v>
          </cell>
          <cell r="AI1046">
            <v>0</v>
          </cell>
          <cell r="AJ1046">
            <v>0</v>
          </cell>
        </row>
        <row r="1047">
          <cell r="R1047">
            <v>0</v>
          </cell>
          <cell r="S1047">
            <v>0</v>
          </cell>
          <cell r="T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R1048">
            <v>0</v>
          </cell>
          <cell r="S1048">
            <v>0</v>
          </cell>
          <cell r="T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R1049">
            <v>0</v>
          </cell>
          <cell r="S1049">
            <v>0</v>
          </cell>
          <cell r="T1049">
            <v>0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R1050">
            <v>0</v>
          </cell>
          <cell r="S1050">
            <v>0</v>
          </cell>
          <cell r="T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R1051">
            <v>0</v>
          </cell>
          <cell r="S1051">
            <v>0</v>
          </cell>
          <cell r="T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R1052">
            <v>0</v>
          </cell>
          <cell r="S1052">
            <v>0</v>
          </cell>
          <cell r="T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R1053">
            <v>0</v>
          </cell>
          <cell r="S1053">
            <v>0</v>
          </cell>
          <cell r="T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R1054">
            <v>0</v>
          </cell>
          <cell r="S1054">
            <v>0</v>
          </cell>
          <cell r="T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R1055">
            <v>-2922887.05</v>
          </cell>
          <cell r="S1055">
            <v>-3305106.24</v>
          </cell>
          <cell r="T1055">
            <v>-3313385.05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R1056">
            <v>-3819611.43</v>
          </cell>
          <cell r="S1056">
            <v>-4362291.74</v>
          </cell>
          <cell r="T1056">
            <v>-5692441.0599999996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R1057">
            <v>-1120076.6599999999</v>
          </cell>
          <cell r="S1057">
            <v>-1495650.08</v>
          </cell>
          <cell r="T1057">
            <v>-363227.21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R1058">
            <v>-3361224</v>
          </cell>
          <cell r="S1058">
            <v>-3438420</v>
          </cell>
          <cell r="T1058">
            <v>-3348425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R1059">
            <v>-11413540.630000001</v>
          </cell>
          <cell r="S1059">
            <v>-6510305.54</v>
          </cell>
          <cell r="T1059">
            <v>-5479897.5099999998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R1060">
            <v>-9770567.8599999994</v>
          </cell>
          <cell r="S1060">
            <v>-16261245.359999999</v>
          </cell>
          <cell r="T1060">
            <v>-24511517.399999999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R1061">
            <v>-10299.41</v>
          </cell>
          <cell r="S1061">
            <v>-10679.41</v>
          </cell>
          <cell r="T1061">
            <v>-25008.13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R1062">
            <v>-27459818.190000001</v>
          </cell>
          <cell r="S1062">
            <v>-28185127.870000001</v>
          </cell>
          <cell r="T1062">
            <v>-25455779.129999999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R1063">
            <v>-146020.71</v>
          </cell>
          <cell r="S1063">
            <v>-137546.72</v>
          </cell>
          <cell r="T1063">
            <v>-152576.69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H1064">
            <v>0</v>
          </cell>
          <cell r="AI1064">
            <v>0</v>
          </cell>
          <cell r="AJ1064">
            <v>0</v>
          </cell>
        </row>
        <row r="1065">
          <cell r="R1065">
            <v>-176019.76</v>
          </cell>
          <cell r="S1065">
            <v>-253031</v>
          </cell>
          <cell r="T1065">
            <v>-176019.76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R1066">
            <v>-57534.47</v>
          </cell>
          <cell r="S1066">
            <v>-62051.03</v>
          </cell>
          <cell r="T1066">
            <v>-84021.54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R1067">
            <v>-12589.88</v>
          </cell>
          <cell r="S1067">
            <v>-18558.580000000002</v>
          </cell>
          <cell r="T1067">
            <v>-3910.46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R1068">
            <v>-386.92</v>
          </cell>
          <cell r="S1068">
            <v>-386.92</v>
          </cell>
          <cell r="T1068">
            <v>-386.92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R1069">
            <v>0</v>
          </cell>
          <cell r="S1069">
            <v>0</v>
          </cell>
          <cell r="T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R1070">
            <v>-17186.650000000001</v>
          </cell>
          <cell r="S1070">
            <v>134246.04</v>
          </cell>
          <cell r="T1070">
            <v>134387.28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R1071">
            <v>733255.82</v>
          </cell>
          <cell r="S1071">
            <v>1132675.19</v>
          </cell>
          <cell r="T1071">
            <v>0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R1072">
            <v>0</v>
          </cell>
          <cell r="S1072">
            <v>0</v>
          </cell>
          <cell r="T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R1073">
            <v>-618080.13</v>
          </cell>
          <cell r="S1073">
            <v>-468304.26</v>
          </cell>
          <cell r="T1073">
            <v>-743560.13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R1074">
            <v>-3778765.82</v>
          </cell>
          <cell r="S1074">
            <v>-3673239.55</v>
          </cell>
          <cell r="T1074">
            <v>-4181209.27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R1075">
            <v>-39669308.149999999</v>
          </cell>
          <cell r="S1075">
            <v>-57713774.68</v>
          </cell>
          <cell r="T1075">
            <v>-67911237.450000003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R1076">
            <v>-1353.82</v>
          </cell>
          <cell r="S1076">
            <v>-1675.79</v>
          </cell>
          <cell r="T1076">
            <v>-1353.82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R1077">
            <v>0</v>
          </cell>
          <cell r="S1077">
            <v>0</v>
          </cell>
          <cell r="T1077">
            <v>0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R1078">
            <v>0</v>
          </cell>
          <cell r="S1078">
            <v>0</v>
          </cell>
          <cell r="T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R1079">
            <v>-291435</v>
          </cell>
          <cell r="S1079">
            <v>-364745</v>
          </cell>
          <cell r="T1079">
            <v>-92570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R1080">
            <v>0</v>
          </cell>
          <cell r="S1080">
            <v>0</v>
          </cell>
          <cell r="T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R1081">
            <v>0</v>
          </cell>
          <cell r="S1081">
            <v>0</v>
          </cell>
          <cell r="T1081">
            <v>0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R1082">
            <v>0</v>
          </cell>
          <cell r="S1082">
            <v>0</v>
          </cell>
          <cell r="T1082">
            <v>0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R1083">
            <v>0</v>
          </cell>
          <cell r="S1083">
            <v>0</v>
          </cell>
          <cell r="T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R1084">
            <v>0</v>
          </cell>
          <cell r="S1084">
            <v>0</v>
          </cell>
          <cell r="T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R1085">
            <v>-8074800.9800000004</v>
          </cell>
          <cell r="S1085">
            <v>-8738659.7400000002</v>
          </cell>
          <cell r="T1085">
            <v>-7744277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R1086">
            <v>0</v>
          </cell>
          <cell r="S1086">
            <v>0</v>
          </cell>
          <cell r="T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R1087">
            <v>0</v>
          </cell>
          <cell r="S1087">
            <v>0</v>
          </cell>
          <cell r="T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R1088">
            <v>0</v>
          </cell>
          <cell r="S1088">
            <v>0</v>
          </cell>
          <cell r="T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R1089">
            <v>0</v>
          </cell>
          <cell r="S1089">
            <v>0</v>
          </cell>
          <cell r="T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R1090">
            <v>0</v>
          </cell>
          <cell r="S1090">
            <v>0</v>
          </cell>
          <cell r="T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R1091">
            <v>0</v>
          </cell>
          <cell r="S1091">
            <v>0</v>
          </cell>
          <cell r="T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R1092">
            <v>0</v>
          </cell>
          <cell r="S1092">
            <v>0</v>
          </cell>
          <cell r="T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R1093">
            <v>0</v>
          </cell>
          <cell r="S1093">
            <v>0</v>
          </cell>
          <cell r="T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R1094">
            <v>-2471614.91</v>
          </cell>
          <cell r="S1094">
            <v>-2935952.51</v>
          </cell>
          <cell r="T1094">
            <v>-3091688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R1095">
            <v>0</v>
          </cell>
          <cell r="S1095">
            <v>0</v>
          </cell>
          <cell r="T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R1096">
            <v>-19801345.960000001</v>
          </cell>
          <cell r="S1096">
            <v>-26427913.710000001</v>
          </cell>
          <cell r="T1096">
            <v>-36034934.590000004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R1097">
            <v>0</v>
          </cell>
          <cell r="S1097">
            <v>0</v>
          </cell>
          <cell r="T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H1098">
            <v>0</v>
          </cell>
          <cell r="AI1098">
            <v>0</v>
          </cell>
          <cell r="AJ1098">
            <v>0</v>
          </cell>
        </row>
        <row r="1099">
          <cell r="AH1099">
            <v>0</v>
          </cell>
          <cell r="AI1099">
            <v>0</v>
          </cell>
          <cell r="AJ1099">
            <v>0</v>
          </cell>
        </row>
        <row r="1100">
          <cell r="AH1100">
            <v>0</v>
          </cell>
          <cell r="AI1100">
            <v>0</v>
          </cell>
          <cell r="AJ1100">
            <v>0</v>
          </cell>
        </row>
        <row r="1101">
          <cell r="AH1101">
            <v>0</v>
          </cell>
          <cell r="AI1101">
            <v>0</v>
          </cell>
          <cell r="AJ1101">
            <v>0</v>
          </cell>
        </row>
        <row r="1102">
          <cell r="AH1102">
            <v>0</v>
          </cell>
          <cell r="AI1102">
            <v>0</v>
          </cell>
          <cell r="AJ1102">
            <v>0</v>
          </cell>
        </row>
        <row r="1103">
          <cell r="AH1103">
            <v>0</v>
          </cell>
          <cell r="AI1103">
            <v>0</v>
          </cell>
          <cell r="AJ1103">
            <v>0</v>
          </cell>
        </row>
        <row r="1104">
          <cell r="AH1104">
            <v>0</v>
          </cell>
          <cell r="AI1104">
            <v>0</v>
          </cell>
          <cell r="AJ1104">
            <v>0</v>
          </cell>
        </row>
        <row r="1105">
          <cell r="AH1105">
            <v>0</v>
          </cell>
          <cell r="AI1105">
            <v>0</v>
          </cell>
          <cell r="AJ1105">
            <v>0</v>
          </cell>
        </row>
        <row r="1106">
          <cell r="R1106">
            <v>-3165001.86</v>
          </cell>
          <cell r="S1106">
            <v>-2961651.93</v>
          </cell>
          <cell r="T1106">
            <v>-3705847.36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R1107">
            <v>-746641.37</v>
          </cell>
          <cell r="S1107">
            <v>-885410.29</v>
          </cell>
          <cell r="T1107">
            <v>-1237191.98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H1108">
            <v>0</v>
          </cell>
          <cell r="AI1108">
            <v>0</v>
          </cell>
          <cell r="AJ1108">
            <v>0</v>
          </cell>
        </row>
        <row r="1109">
          <cell r="AH1109">
            <v>0</v>
          </cell>
          <cell r="AI1109">
            <v>0</v>
          </cell>
          <cell r="AJ1109">
            <v>0</v>
          </cell>
        </row>
        <row r="1110">
          <cell r="AH1110">
            <v>0</v>
          </cell>
          <cell r="AI1110">
            <v>0</v>
          </cell>
          <cell r="AJ1110">
            <v>0</v>
          </cell>
        </row>
        <row r="1111">
          <cell r="R1111">
            <v>-59.6</v>
          </cell>
          <cell r="S1111">
            <v>191.16</v>
          </cell>
          <cell r="T1111">
            <v>-59.6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R1112">
            <v>-201242.5</v>
          </cell>
          <cell r="S1112">
            <v>-201242.5</v>
          </cell>
          <cell r="T1112">
            <v>-200000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R1113">
            <v>-203011.17</v>
          </cell>
          <cell r="S1113">
            <v>-210724.8</v>
          </cell>
          <cell r="T1113">
            <v>-254303.85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R1114">
            <v>-13694616.210000001</v>
          </cell>
          <cell r="S1114">
            <v>-13418513.25</v>
          </cell>
          <cell r="T1114">
            <v>-18231892.800000001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R1115">
            <v>-1743749.83</v>
          </cell>
          <cell r="S1115">
            <v>-1704599.12</v>
          </cell>
          <cell r="T1115">
            <v>-1659968.74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R1116">
            <v>-1606085.36</v>
          </cell>
          <cell r="S1116">
            <v>-2975105.16</v>
          </cell>
          <cell r="T1116">
            <v>-4281065.3899999997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H1117">
            <v>0</v>
          </cell>
          <cell r="AI1117">
            <v>0</v>
          </cell>
          <cell r="AJ1117">
            <v>0</v>
          </cell>
        </row>
        <row r="1118">
          <cell r="R1118">
            <v>-41222.480000000003</v>
          </cell>
          <cell r="S1118">
            <v>3219.63</v>
          </cell>
          <cell r="T1118">
            <v>-5748.95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R1119">
            <v>-47237.8</v>
          </cell>
          <cell r="S1119">
            <v>-41166.01</v>
          </cell>
          <cell r="T1119">
            <v>-39435.879999999997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R1120">
            <v>-22968.82</v>
          </cell>
          <cell r="S1120">
            <v>-22968.82</v>
          </cell>
          <cell r="T1120">
            <v>-22968.82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R1121">
            <v>-15427.19</v>
          </cell>
          <cell r="S1121">
            <v>-15310.19</v>
          </cell>
          <cell r="T1121">
            <v>-15314.19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R1122">
            <v>-62630.22</v>
          </cell>
          <cell r="S1122">
            <v>-63774.18</v>
          </cell>
          <cell r="T1122">
            <v>-64922.46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R1123">
            <v>-3676.61</v>
          </cell>
          <cell r="S1123">
            <v>-3947.01</v>
          </cell>
          <cell r="T1123">
            <v>-3806.36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R1125">
            <v>5120.5600000000004</v>
          </cell>
          <cell r="S1125">
            <v>3427.14</v>
          </cell>
          <cell r="T1125">
            <v>3289.24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R1126">
            <v>0</v>
          </cell>
          <cell r="S1126">
            <v>0</v>
          </cell>
          <cell r="T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R1127">
            <v>0</v>
          </cell>
          <cell r="S1127">
            <v>0</v>
          </cell>
          <cell r="T1127">
            <v>0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R1128">
            <v>0</v>
          </cell>
          <cell r="S1128">
            <v>0</v>
          </cell>
          <cell r="T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R1129">
            <v>0</v>
          </cell>
          <cell r="S1129">
            <v>0</v>
          </cell>
          <cell r="T1129">
            <v>0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R1130">
            <v>0</v>
          </cell>
          <cell r="S1130">
            <v>0</v>
          </cell>
          <cell r="T1130">
            <v>0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R1131">
            <v>-396.93</v>
          </cell>
          <cell r="S1131">
            <v>-396.93</v>
          </cell>
          <cell r="T1131">
            <v>0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R1132">
            <v>-932.46</v>
          </cell>
          <cell r="S1132">
            <v>-683.71</v>
          </cell>
          <cell r="T1132">
            <v>0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R1133">
            <v>4275.88</v>
          </cell>
          <cell r="S1133">
            <v>14580.19</v>
          </cell>
          <cell r="T1133">
            <v>10881.55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R1134">
            <v>-9864.61</v>
          </cell>
          <cell r="S1134">
            <v>-72742.080000000002</v>
          </cell>
          <cell r="T1134">
            <v>-1702.53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R1135">
            <v>0</v>
          </cell>
          <cell r="S1135">
            <v>0</v>
          </cell>
          <cell r="T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R1136">
            <v>-4872.72</v>
          </cell>
          <cell r="S1136">
            <v>-5802.06</v>
          </cell>
          <cell r="T1136">
            <v>-6731.4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R1137">
            <v>0</v>
          </cell>
          <cell r="S1137">
            <v>-11318.85</v>
          </cell>
          <cell r="T1137">
            <v>-50.4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R1139">
            <v>-852038.02</v>
          </cell>
          <cell r="S1139">
            <v>-866722.91</v>
          </cell>
          <cell r="T1139">
            <v>-978083.62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R1140">
            <v>0</v>
          </cell>
          <cell r="S1140">
            <v>0</v>
          </cell>
          <cell r="T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R1141">
            <v>0</v>
          </cell>
          <cell r="S1141">
            <v>0</v>
          </cell>
          <cell r="T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R1142">
            <v>-1139135.01</v>
          </cell>
          <cell r="S1142">
            <v>-1084835.01</v>
          </cell>
          <cell r="T1142">
            <v>-1149635.01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R1143">
            <v>-2858658.49</v>
          </cell>
          <cell r="S1143">
            <v>-2858658.49</v>
          </cell>
          <cell r="T1143">
            <v>-2858658.49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R1144">
            <v>-7988139.8799999999</v>
          </cell>
          <cell r="S1144">
            <v>-7988139.8799999999</v>
          </cell>
          <cell r="T1144">
            <v>-7988139.8799999999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R1145">
            <v>-80000</v>
          </cell>
          <cell r="S1145">
            <v>0</v>
          </cell>
          <cell r="T1145">
            <v>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R1146">
            <v>-409268.06</v>
          </cell>
          <cell r="S1146">
            <v>-453386.92</v>
          </cell>
          <cell r="T1146">
            <v>-544533.78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R1147">
            <v>-1124086.72</v>
          </cell>
          <cell r="S1147">
            <v>-1296860.3999999999</v>
          </cell>
          <cell r="T1147">
            <v>-1344649.1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R1148">
            <v>0</v>
          </cell>
          <cell r="S1148">
            <v>0</v>
          </cell>
          <cell r="T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R1149">
            <v>0</v>
          </cell>
          <cell r="S1149">
            <v>0</v>
          </cell>
          <cell r="T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R1151">
            <v>1372046.45</v>
          </cell>
          <cell r="S1151">
            <v>-12108938.550000001</v>
          </cell>
          <cell r="T1151">
            <v>-20660612.550000001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H1152">
            <v>0</v>
          </cell>
          <cell r="AI1152">
            <v>0</v>
          </cell>
          <cell r="AJ1152">
            <v>0</v>
          </cell>
        </row>
        <row r="1153">
          <cell r="R1153">
            <v>-275</v>
          </cell>
          <cell r="S1153">
            <v>-693</v>
          </cell>
          <cell r="T1153">
            <v>-693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R1154">
            <v>-186616.62</v>
          </cell>
          <cell r="S1154">
            <v>25876.43</v>
          </cell>
          <cell r="T1154">
            <v>24170.19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R1156">
            <v>-29959.23</v>
          </cell>
          <cell r="S1156">
            <v>-60184.52</v>
          </cell>
          <cell r="T1156">
            <v>-87779.58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R1158">
            <v>0</v>
          </cell>
          <cell r="S1158">
            <v>0</v>
          </cell>
          <cell r="T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R1159">
            <v>-20918532.18</v>
          </cell>
          <cell r="S1159">
            <v>-22884583.039999999</v>
          </cell>
          <cell r="T1159">
            <v>-24848199.280000001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R1160">
            <v>-7664183.8499999996</v>
          </cell>
          <cell r="S1160">
            <v>-3722478.2</v>
          </cell>
          <cell r="T1160">
            <v>-4487858.2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R1161">
            <v>-285527.37</v>
          </cell>
          <cell r="S1161">
            <v>583187.69999999995</v>
          </cell>
          <cell r="T1161">
            <v>499397.15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R1162">
            <v>-10163600.060000001</v>
          </cell>
          <cell r="S1162">
            <v>-11179934.060000001</v>
          </cell>
          <cell r="T1162">
            <v>-12196340.060000001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R1163">
            <v>-539.52</v>
          </cell>
          <cell r="S1163">
            <v>-539.52</v>
          </cell>
          <cell r="T1163">
            <v>0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R1164">
            <v>-3387882.84</v>
          </cell>
          <cell r="S1164">
            <v>-4422732.03</v>
          </cell>
          <cell r="T1164">
            <v>-5678283.46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R1165">
            <v>-476089</v>
          </cell>
          <cell r="S1165">
            <v>-476089</v>
          </cell>
          <cell r="T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R1166">
            <v>0</v>
          </cell>
          <cell r="S1166">
            <v>0</v>
          </cell>
          <cell r="T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R1167">
            <v>-68677.25</v>
          </cell>
          <cell r="S1167">
            <v>-208677.25</v>
          </cell>
          <cell r="T1167">
            <v>-348677.25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R1168">
            <v>45356</v>
          </cell>
          <cell r="S1168">
            <v>1327356</v>
          </cell>
          <cell r="T1168">
            <v>955494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R1169">
            <v>-4163092.12</v>
          </cell>
          <cell r="S1169">
            <v>-4868567.28</v>
          </cell>
          <cell r="T1169">
            <v>-5184513.0599999996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R1170">
            <v>-1873038.83</v>
          </cell>
          <cell r="S1170">
            <v>-3788727.32</v>
          </cell>
          <cell r="T1170">
            <v>-4006125.79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R1171">
            <v>0</v>
          </cell>
          <cell r="S1171">
            <v>0</v>
          </cell>
          <cell r="T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R1172">
            <v>-1402233.98</v>
          </cell>
          <cell r="S1172">
            <v>-3061195.35</v>
          </cell>
          <cell r="T1172">
            <v>-4490665.0999999996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R1173">
            <v>0</v>
          </cell>
          <cell r="S1173">
            <v>0</v>
          </cell>
          <cell r="T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R1174">
            <v>-132132.84</v>
          </cell>
          <cell r="S1174">
            <v>-132132.84</v>
          </cell>
          <cell r="T1174">
            <v>-132132.84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R1175">
            <v>-1203.8499999999999</v>
          </cell>
          <cell r="S1175">
            <v>-1185.3599999999999</v>
          </cell>
          <cell r="T1175">
            <v>-1333.16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R1176">
            <v>-97093.51</v>
          </cell>
          <cell r="S1176">
            <v>-53884.98</v>
          </cell>
          <cell r="T1176">
            <v>-173512.32000000001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R1177">
            <v>-188841.77</v>
          </cell>
          <cell r="S1177">
            <v>-302691.63</v>
          </cell>
          <cell r="T1177">
            <v>-414244.35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R1178">
            <v>-76757.25</v>
          </cell>
          <cell r="S1178">
            <v>-73601.34</v>
          </cell>
          <cell r="T1178">
            <v>-103984.42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R1179">
            <v>-1129170</v>
          </cell>
          <cell r="S1179">
            <v>-1242087</v>
          </cell>
          <cell r="T1179">
            <v>-1355004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R1180">
            <v>-311.39999999999998</v>
          </cell>
          <cell r="S1180">
            <v>-1561.4</v>
          </cell>
          <cell r="T1180">
            <v>-14314.4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R1181">
            <v>-353.13</v>
          </cell>
          <cell r="S1181">
            <v>-347.71</v>
          </cell>
          <cell r="T1181">
            <v>-391.06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H1182">
            <v>0</v>
          </cell>
          <cell r="AI1182">
            <v>0</v>
          </cell>
          <cell r="AJ1182">
            <v>0</v>
          </cell>
        </row>
        <row r="1183">
          <cell r="R1183">
            <v>0</v>
          </cell>
          <cell r="S1183">
            <v>0</v>
          </cell>
          <cell r="T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R1184">
            <v>0</v>
          </cell>
          <cell r="S1184">
            <v>0</v>
          </cell>
          <cell r="T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R1185">
            <v>0</v>
          </cell>
          <cell r="S1185">
            <v>0</v>
          </cell>
          <cell r="T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R1186">
            <v>0</v>
          </cell>
          <cell r="S1186">
            <v>0</v>
          </cell>
          <cell r="T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R1187">
            <v>-398750</v>
          </cell>
          <cell r="S1187">
            <v>-598125</v>
          </cell>
          <cell r="T1187">
            <v>-797500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R1188">
            <v>0</v>
          </cell>
          <cell r="S1188">
            <v>0</v>
          </cell>
          <cell r="T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R1189">
            <v>0</v>
          </cell>
          <cell r="S1189">
            <v>0</v>
          </cell>
          <cell r="T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R1190">
            <v>0</v>
          </cell>
          <cell r="S1190">
            <v>0</v>
          </cell>
          <cell r="T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R1191">
            <v>0</v>
          </cell>
          <cell r="S1191">
            <v>0</v>
          </cell>
          <cell r="T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R1192">
            <v>0</v>
          </cell>
          <cell r="S1192">
            <v>0</v>
          </cell>
          <cell r="T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R1193">
            <v>0</v>
          </cell>
          <cell r="S1193">
            <v>0</v>
          </cell>
          <cell r="T1193">
            <v>0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R1194">
            <v>0</v>
          </cell>
          <cell r="S1194">
            <v>0</v>
          </cell>
          <cell r="T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R1195">
            <v>0</v>
          </cell>
          <cell r="S1195">
            <v>0</v>
          </cell>
          <cell r="T1195">
            <v>0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R1196">
            <v>0</v>
          </cell>
          <cell r="S1196">
            <v>0</v>
          </cell>
          <cell r="T1196">
            <v>0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R1197">
            <v>0</v>
          </cell>
          <cell r="S1197">
            <v>0</v>
          </cell>
          <cell r="T1197">
            <v>0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R1198">
            <v>0</v>
          </cell>
          <cell r="S1198">
            <v>0</v>
          </cell>
          <cell r="T1198">
            <v>0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R1199">
            <v>0</v>
          </cell>
          <cell r="S1199">
            <v>0</v>
          </cell>
          <cell r="T1199">
            <v>0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R1200">
            <v>0</v>
          </cell>
          <cell r="S1200">
            <v>0</v>
          </cell>
          <cell r="T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R1201">
            <v>0</v>
          </cell>
          <cell r="S1201">
            <v>0</v>
          </cell>
          <cell r="T1201">
            <v>0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R1202">
            <v>0</v>
          </cell>
          <cell r="S1202">
            <v>0</v>
          </cell>
          <cell r="T1202">
            <v>0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R1203">
            <v>-85706.03</v>
          </cell>
          <cell r="S1203">
            <v>-104751.86</v>
          </cell>
          <cell r="T1203">
            <v>-9522.69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R1204">
            <v>0</v>
          </cell>
          <cell r="S1204">
            <v>0</v>
          </cell>
          <cell r="T1204">
            <v>0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R1205">
            <v>0</v>
          </cell>
          <cell r="S1205">
            <v>0</v>
          </cell>
          <cell r="T1205">
            <v>0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R1206">
            <v>-76837.5</v>
          </cell>
          <cell r="S1206">
            <v>-93912.5</v>
          </cell>
          <cell r="T1206">
            <v>-8537.5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R1207">
            <v>0</v>
          </cell>
          <cell r="S1207">
            <v>0</v>
          </cell>
          <cell r="T1207">
            <v>0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R1208">
            <v>-24412.5</v>
          </cell>
          <cell r="S1208">
            <v>-29837.5</v>
          </cell>
          <cell r="T1208">
            <v>-2712.5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R1209">
            <v>0</v>
          </cell>
          <cell r="S1209">
            <v>0</v>
          </cell>
          <cell r="T1209">
            <v>0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R1210">
            <v>-194437.28</v>
          </cell>
          <cell r="S1210">
            <v>-237645.61</v>
          </cell>
          <cell r="T1210">
            <v>-21603.94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R1211">
            <v>-227624.78</v>
          </cell>
          <cell r="S1211">
            <v>-278208.11</v>
          </cell>
          <cell r="T1211">
            <v>-25291.439999999999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R1212">
            <v>-258750</v>
          </cell>
          <cell r="S1212">
            <v>-316250</v>
          </cell>
          <cell r="T1212">
            <v>-28750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R1213">
            <v>-207599.78</v>
          </cell>
          <cell r="S1213">
            <v>-253733.11</v>
          </cell>
          <cell r="T1213">
            <v>-23066.44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R1214">
            <v>-77850</v>
          </cell>
          <cell r="S1214">
            <v>-95150</v>
          </cell>
          <cell r="T1214">
            <v>-8650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R1215">
            <v>-519750</v>
          </cell>
          <cell r="S1215">
            <v>-635250</v>
          </cell>
          <cell r="T1215">
            <v>-57750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R1216">
            <v>-526500</v>
          </cell>
          <cell r="S1216">
            <v>-643500</v>
          </cell>
          <cell r="T1216">
            <v>-58500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R1217">
            <v>-131999.78</v>
          </cell>
          <cell r="S1217">
            <v>-161333.10999999999</v>
          </cell>
          <cell r="T1217">
            <v>-14666.44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R1218">
            <v>-186899.78</v>
          </cell>
          <cell r="S1218">
            <v>-228433.11</v>
          </cell>
          <cell r="T1218">
            <v>-20766.439999999999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R1219">
            <v>-275625</v>
          </cell>
          <cell r="S1219">
            <v>-336875</v>
          </cell>
          <cell r="T1219">
            <v>-30625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R1220">
            <v>-55200.22</v>
          </cell>
          <cell r="S1220">
            <v>-67466.89</v>
          </cell>
          <cell r="T1220">
            <v>-6133.56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R1221">
            <v>-74362.5</v>
          </cell>
          <cell r="S1221">
            <v>-90887.5</v>
          </cell>
          <cell r="T1221">
            <v>-8262.5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R1222">
            <v>-124124.78</v>
          </cell>
          <cell r="S1222">
            <v>-151708.10999999999</v>
          </cell>
          <cell r="T1222">
            <v>-13791.44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R1223">
            <v>-402187.5</v>
          </cell>
          <cell r="S1223">
            <v>-491562.5</v>
          </cell>
          <cell r="T1223">
            <v>-44687.5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R1224">
            <v>-246749.78</v>
          </cell>
          <cell r="S1224">
            <v>-301583.11</v>
          </cell>
          <cell r="T1224">
            <v>-27416.44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R1225">
            <v>-54000</v>
          </cell>
          <cell r="S1225">
            <v>-66000</v>
          </cell>
          <cell r="T1225">
            <v>-6000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R1226">
            <v>-84790.82</v>
          </cell>
          <cell r="S1226">
            <v>-254374.15</v>
          </cell>
          <cell r="T1226">
            <v>-423957.48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R1227">
            <v>-322915.86</v>
          </cell>
          <cell r="S1227">
            <v>-968749.19</v>
          </cell>
          <cell r="T1227">
            <v>-1614582.52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R1228">
            <v>0</v>
          </cell>
          <cell r="S1228">
            <v>0</v>
          </cell>
          <cell r="T1228">
            <v>0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R1229">
            <v>0</v>
          </cell>
          <cell r="S1229">
            <v>0</v>
          </cell>
          <cell r="T1229">
            <v>0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R1230">
            <v>0</v>
          </cell>
          <cell r="S1230">
            <v>0</v>
          </cell>
          <cell r="T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R1231">
            <v>-154483.42000000001</v>
          </cell>
          <cell r="S1231">
            <v>-463450.09</v>
          </cell>
          <cell r="T1231">
            <v>-772416.76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R1232">
            <v>0</v>
          </cell>
          <cell r="S1232">
            <v>0</v>
          </cell>
          <cell r="T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R1233">
            <v>0</v>
          </cell>
          <cell r="S1233">
            <v>0</v>
          </cell>
          <cell r="T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R1234">
            <v>0</v>
          </cell>
          <cell r="S1234">
            <v>0</v>
          </cell>
          <cell r="T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R1235">
            <v>0</v>
          </cell>
          <cell r="S1235">
            <v>0</v>
          </cell>
          <cell r="T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R1236">
            <v>0</v>
          </cell>
          <cell r="S1236">
            <v>0</v>
          </cell>
          <cell r="T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R1237">
            <v>0</v>
          </cell>
          <cell r="S1237">
            <v>0</v>
          </cell>
          <cell r="T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R1238">
            <v>0</v>
          </cell>
          <cell r="S1238">
            <v>0</v>
          </cell>
          <cell r="T1238">
            <v>0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R1239">
            <v>-1122965.3400000001</v>
          </cell>
          <cell r="S1239">
            <v>-1443798.67</v>
          </cell>
          <cell r="T1239">
            <v>-1764632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R1240">
            <v>0</v>
          </cell>
          <cell r="S1240">
            <v>0</v>
          </cell>
          <cell r="T1240">
            <v>0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R1241">
            <v>0</v>
          </cell>
          <cell r="S1241">
            <v>0</v>
          </cell>
          <cell r="T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R1242">
            <v>0</v>
          </cell>
          <cell r="S1242">
            <v>0</v>
          </cell>
          <cell r="T1242">
            <v>0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R1243">
            <v>-54250</v>
          </cell>
          <cell r="S1243">
            <v>-69750</v>
          </cell>
          <cell r="T1243">
            <v>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R1244">
            <v>-205293.32</v>
          </cell>
          <cell r="S1244">
            <v>-263959.98</v>
          </cell>
          <cell r="T1244">
            <v>0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R1245">
            <v>-1179062.5</v>
          </cell>
          <cell r="S1245">
            <v>-1515937.5</v>
          </cell>
          <cell r="T1245">
            <v>-1852812.5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R1246">
            <v>-682500</v>
          </cell>
          <cell r="S1246">
            <v>-877500</v>
          </cell>
          <cell r="T1246">
            <v>-1072500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R1247">
            <v>-2752240.65</v>
          </cell>
          <cell r="S1247">
            <v>-3302688.78</v>
          </cell>
          <cell r="T1247">
            <v>-550448.16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R1248">
            <v>-81301.72</v>
          </cell>
          <cell r="S1248">
            <v>-128134.61</v>
          </cell>
          <cell r="T1248">
            <v>-193252.52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R1249">
            <v>-22350.91</v>
          </cell>
          <cell r="S1249">
            <v>-44701.82</v>
          </cell>
          <cell r="T1249">
            <v>-67052.73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R1250">
            <v>-18925.72</v>
          </cell>
          <cell r="S1250">
            <v>-3785.14</v>
          </cell>
          <cell r="T1250">
            <v>-11355.43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R1251">
            <v>0</v>
          </cell>
          <cell r="S1251">
            <v>0</v>
          </cell>
          <cell r="T1251">
            <v>0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R1252">
            <v>0</v>
          </cell>
          <cell r="S1252">
            <v>0</v>
          </cell>
          <cell r="T1252">
            <v>0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R1253">
            <v>-403750</v>
          </cell>
          <cell r="S1253">
            <v>-1211250</v>
          </cell>
          <cell r="T1253">
            <v>-2018750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R1254">
            <v>-291666.48</v>
          </cell>
          <cell r="S1254">
            <v>-874999.81</v>
          </cell>
          <cell r="T1254">
            <v>-1458333.14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R1255">
            <v>-21811.97</v>
          </cell>
          <cell r="S1255">
            <v>-27705.86</v>
          </cell>
          <cell r="T1255">
            <v>56687.97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R1256">
            <v>-44448.160000000003</v>
          </cell>
          <cell r="S1256">
            <v>-43220.74</v>
          </cell>
          <cell r="T1256">
            <v>-8778.4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R1257">
            <v>-1684999.83</v>
          </cell>
          <cell r="S1257">
            <v>-2808333.16</v>
          </cell>
          <cell r="T1257">
            <v>-3931666.49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R1258">
            <v>-53523.61</v>
          </cell>
          <cell r="S1258">
            <v>-53523.61</v>
          </cell>
          <cell r="T1258">
            <v>-61504.03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R1259">
            <v>-88660.63</v>
          </cell>
          <cell r="S1259">
            <v>-87313.61</v>
          </cell>
          <cell r="T1259">
            <v>-99566.01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R1260">
            <v>-746250</v>
          </cell>
          <cell r="S1260">
            <v>-2238750</v>
          </cell>
          <cell r="T1260">
            <v>-3731250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R1261">
            <v>-79270.850000000006</v>
          </cell>
          <cell r="S1261">
            <v>-237812.52</v>
          </cell>
          <cell r="T1261">
            <v>-396354.19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R1262">
            <v>0</v>
          </cell>
          <cell r="S1262">
            <v>0</v>
          </cell>
          <cell r="T1262">
            <v>0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R1263">
            <v>-2632500</v>
          </cell>
          <cell r="S1263">
            <v>-4387500</v>
          </cell>
          <cell r="T1263">
            <v>-6142500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R1264">
            <v>0</v>
          </cell>
          <cell r="S1264">
            <v>0</v>
          </cell>
          <cell r="T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R1265">
            <v>-9163916.6899999995</v>
          </cell>
          <cell r="S1265">
            <v>-833083.36</v>
          </cell>
          <cell r="T1265">
            <v>-2499250.0299999998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R1266">
            <v>0</v>
          </cell>
          <cell r="S1266">
            <v>0</v>
          </cell>
          <cell r="T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R1268">
            <v>-1145833.31</v>
          </cell>
          <cell r="S1268">
            <v>-104166.64</v>
          </cell>
          <cell r="T1268">
            <v>0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R1269">
            <v>-1153833.3600000001</v>
          </cell>
          <cell r="S1269">
            <v>-1730750.03</v>
          </cell>
          <cell r="T1269">
            <v>-2307666.7000000002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R1270">
            <v>-198900</v>
          </cell>
          <cell r="S1270">
            <v>-298350</v>
          </cell>
          <cell r="T1270">
            <v>-397800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H1271">
            <v>0</v>
          </cell>
          <cell r="AI1271">
            <v>0</v>
          </cell>
          <cell r="AJ1271">
            <v>0</v>
          </cell>
        </row>
        <row r="1272">
          <cell r="R1272">
            <v>2345.3200000000002</v>
          </cell>
          <cell r="S1272">
            <v>2345.3200000000002</v>
          </cell>
          <cell r="T1272">
            <v>0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R1273">
            <v>-26043.200000000001</v>
          </cell>
          <cell r="S1273">
            <v>-19798.150000000001</v>
          </cell>
          <cell r="T1273">
            <v>0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R1274">
            <v>-2059837.5</v>
          </cell>
          <cell r="S1274">
            <v>-2480212.5</v>
          </cell>
          <cell r="T1274">
            <v>-420375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R1275">
            <v>0</v>
          </cell>
          <cell r="S1275">
            <v>0</v>
          </cell>
          <cell r="T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R1276">
            <v>0</v>
          </cell>
          <cell r="S1276">
            <v>0</v>
          </cell>
          <cell r="T1276">
            <v>0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R1277">
            <v>-371782.12</v>
          </cell>
          <cell r="S1277">
            <v>46918.06</v>
          </cell>
          <cell r="T1277">
            <v>26736.880000000001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R1278">
            <v>-186025.63</v>
          </cell>
          <cell r="S1278">
            <v>26467.42</v>
          </cell>
          <cell r="T1278">
            <v>19822.240000000002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R1279">
            <v>-68156.289999999994</v>
          </cell>
          <cell r="S1279">
            <v>-27492.53</v>
          </cell>
          <cell r="T1279">
            <v>-78660.91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R1280">
            <v>0</v>
          </cell>
          <cell r="S1280">
            <v>0</v>
          </cell>
          <cell r="T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R1281">
            <v>0</v>
          </cell>
          <cell r="S1281">
            <v>0</v>
          </cell>
          <cell r="T1281">
            <v>0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R1282">
            <v>0</v>
          </cell>
          <cell r="S1282">
            <v>0</v>
          </cell>
          <cell r="T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R1283">
            <v>0</v>
          </cell>
          <cell r="S1283">
            <v>0</v>
          </cell>
          <cell r="T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R1284">
            <v>0</v>
          </cell>
          <cell r="S1284">
            <v>0</v>
          </cell>
          <cell r="T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H1285">
            <v>0</v>
          </cell>
          <cell r="AI1285">
            <v>0</v>
          </cell>
          <cell r="AJ1285">
            <v>0</v>
          </cell>
        </row>
        <row r="1286">
          <cell r="AH1286">
            <v>0</v>
          </cell>
          <cell r="AI1286">
            <v>0</v>
          </cell>
          <cell r="AJ1286">
            <v>0</v>
          </cell>
        </row>
        <row r="1287"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R1289">
            <v>0</v>
          </cell>
          <cell r="S1289">
            <v>0</v>
          </cell>
          <cell r="T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R1290">
            <v>0</v>
          </cell>
          <cell r="S1290">
            <v>0</v>
          </cell>
          <cell r="T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R1291">
            <v>0</v>
          </cell>
          <cell r="S1291">
            <v>0</v>
          </cell>
          <cell r="T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R1292">
            <v>0</v>
          </cell>
          <cell r="S1292">
            <v>0</v>
          </cell>
          <cell r="T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R1293">
            <v>-1099517.69</v>
          </cell>
          <cell r="S1293">
            <v>-1466023.59</v>
          </cell>
          <cell r="T1293">
            <v>-1832529.49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R1294">
            <v>-1976845</v>
          </cell>
          <cell r="S1294">
            <v>-2192944</v>
          </cell>
          <cell r="T1294">
            <v>-2429690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H1295">
            <v>0</v>
          </cell>
          <cell r="AI1295">
            <v>0</v>
          </cell>
          <cell r="AJ1295">
            <v>0</v>
          </cell>
        </row>
        <row r="1296">
          <cell r="R1296">
            <v>-60696.36</v>
          </cell>
          <cell r="S1296">
            <v>-80928.479999999996</v>
          </cell>
          <cell r="T1296">
            <v>-101160.6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R1297">
            <v>-60696.36</v>
          </cell>
          <cell r="S1297">
            <v>-80928.479999999996</v>
          </cell>
          <cell r="T1297">
            <v>-101160.6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R1298">
            <v>-10315.200000000001</v>
          </cell>
          <cell r="S1298">
            <v>-13753.6</v>
          </cell>
          <cell r="T1298">
            <v>-17192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R1299">
            <v>-10315.200000000001</v>
          </cell>
          <cell r="S1299">
            <v>-13753.6</v>
          </cell>
          <cell r="T1299">
            <v>-17192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R1300">
            <v>-21651.24</v>
          </cell>
          <cell r="S1300">
            <v>-28868.32</v>
          </cell>
          <cell r="T1300">
            <v>-36085.4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R1301">
            <v>0</v>
          </cell>
          <cell r="S1301">
            <v>0</v>
          </cell>
          <cell r="T1301">
            <v>0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R1302">
            <v>-981185.82</v>
          </cell>
          <cell r="S1302">
            <v>-981185.82</v>
          </cell>
          <cell r="T1302">
            <v>-1156166.42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R1303">
            <v>0</v>
          </cell>
          <cell r="S1303">
            <v>0</v>
          </cell>
          <cell r="T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R1304">
            <v>0</v>
          </cell>
          <cell r="S1304">
            <v>0</v>
          </cell>
          <cell r="T1304">
            <v>0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R1305">
            <v>-33333</v>
          </cell>
          <cell r="S1305">
            <v>-66666</v>
          </cell>
          <cell r="T1305">
            <v>-99999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H1306">
            <v>0</v>
          </cell>
          <cell r="AI1306">
            <v>0</v>
          </cell>
          <cell r="AJ1306">
            <v>0</v>
          </cell>
        </row>
        <row r="1307">
          <cell r="R1307">
            <v>-819989</v>
          </cell>
          <cell r="S1307">
            <v>-957404</v>
          </cell>
          <cell r="T1307">
            <v>-1166935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R1308">
            <v>-1212878.25</v>
          </cell>
          <cell r="S1308">
            <v>-1285453.22</v>
          </cell>
          <cell r="T1308">
            <v>-1359785.96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H1309">
            <v>0</v>
          </cell>
          <cell r="AI1309">
            <v>0</v>
          </cell>
          <cell r="AJ1309">
            <v>0</v>
          </cell>
        </row>
        <row r="1310">
          <cell r="R1310">
            <v>-740895</v>
          </cell>
          <cell r="S1310">
            <v>-737773.73</v>
          </cell>
          <cell r="T1310">
            <v>-731890.17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R1311">
            <v>-239434.99</v>
          </cell>
          <cell r="S1311">
            <v>-239434.99</v>
          </cell>
          <cell r="T1311">
            <v>-298241.32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R1312">
            <v>0</v>
          </cell>
          <cell r="S1312">
            <v>0</v>
          </cell>
          <cell r="T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R1313">
            <v>0</v>
          </cell>
          <cell r="S1313">
            <v>0</v>
          </cell>
          <cell r="T1313">
            <v>0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R1314">
            <v>0</v>
          </cell>
          <cell r="S1314">
            <v>0</v>
          </cell>
          <cell r="T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R1315">
            <v>0</v>
          </cell>
          <cell r="S1315">
            <v>0</v>
          </cell>
          <cell r="T1315">
            <v>0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R1316">
            <v>0</v>
          </cell>
          <cell r="S1316">
            <v>0</v>
          </cell>
          <cell r="T1316">
            <v>0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R1317">
            <v>0</v>
          </cell>
          <cell r="S1317">
            <v>0</v>
          </cell>
          <cell r="T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R1319">
            <v>0</v>
          </cell>
          <cell r="S1319">
            <v>0</v>
          </cell>
          <cell r="T1319">
            <v>0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H1321">
            <v>0</v>
          </cell>
          <cell r="AI1321">
            <v>0</v>
          </cell>
          <cell r="AJ1321">
            <v>0</v>
          </cell>
        </row>
        <row r="1322">
          <cell r="AH1322">
            <v>0</v>
          </cell>
          <cell r="AI1322">
            <v>0</v>
          </cell>
          <cell r="AJ1322">
            <v>0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R1324">
            <v>-3254591.93</v>
          </cell>
          <cell r="S1324">
            <v>-3252247.21</v>
          </cell>
          <cell r="T1324">
            <v>-1571118.16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R1325">
            <v>-337286.52</v>
          </cell>
          <cell r="S1325">
            <v>-332898</v>
          </cell>
          <cell r="T1325">
            <v>-332898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R1326">
            <v>0</v>
          </cell>
          <cell r="S1326">
            <v>0</v>
          </cell>
          <cell r="T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R1328">
            <v>0</v>
          </cell>
          <cell r="S1328">
            <v>0</v>
          </cell>
          <cell r="T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R1329">
            <v>0</v>
          </cell>
          <cell r="S1329">
            <v>0</v>
          </cell>
          <cell r="T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R1330">
            <v>0</v>
          </cell>
          <cell r="S1330">
            <v>0</v>
          </cell>
          <cell r="T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R1331">
            <v>0</v>
          </cell>
          <cell r="S1331">
            <v>0</v>
          </cell>
          <cell r="T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R1332">
            <v>-3304.85</v>
          </cell>
          <cell r="S1332">
            <v>-3304.85</v>
          </cell>
          <cell r="T1332">
            <v>0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R1333">
            <v>-2524598.0499999998</v>
          </cell>
          <cell r="S1333">
            <v>-2524598.0499999998</v>
          </cell>
          <cell r="T1333">
            <v>0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R1334">
            <v>-18504846.399999999</v>
          </cell>
          <cell r="S1334">
            <v>-18318794.23</v>
          </cell>
          <cell r="T1334">
            <v>-18237691.739999998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R1335">
            <v>-12395293.32</v>
          </cell>
          <cell r="S1335">
            <v>-12740467.49</v>
          </cell>
          <cell r="T1335">
            <v>-12572166.720000001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R1336">
            <v>-448447.58</v>
          </cell>
          <cell r="S1336">
            <v>-459289.58</v>
          </cell>
          <cell r="T1336">
            <v>-448783.58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R1338">
            <v>-24066.26</v>
          </cell>
          <cell r="S1338">
            <v>-32580.98</v>
          </cell>
          <cell r="T1338">
            <v>-24591.59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R1339">
            <v>-41714.14</v>
          </cell>
          <cell r="S1339">
            <v>-64228.41</v>
          </cell>
          <cell r="T1339">
            <v>-64228.41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R1340">
            <v>-798080.24</v>
          </cell>
          <cell r="S1340">
            <v>-888659.9</v>
          </cell>
          <cell r="T1340">
            <v>-1021394.54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R1341">
            <v>-3642130.7</v>
          </cell>
          <cell r="S1341">
            <v>-4557336.57</v>
          </cell>
          <cell r="T1341">
            <v>-5010649.67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R1342">
            <v>-1904263.28</v>
          </cell>
          <cell r="S1342">
            <v>-2008591.19</v>
          </cell>
          <cell r="T1342">
            <v>-1856903.08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R1343">
            <v>-1016768.79</v>
          </cell>
          <cell r="S1343">
            <v>-1016768.79</v>
          </cell>
          <cell r="T1343">
            <v>-1659473.13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R1345">
            <v>0</v>
          </cell>
          <cell r="S1345">
            <v>0</v>
          </cell>
          <cell r="T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R1347">
            <v>0</v>
          </cell>
          <cell r="S1347">
            <v>0</v>
          </cell>
          <cell r="T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H1349">
            <v>0</v>
          </cell>
          <cell r="AI1349">
            <v>0</v>
          </cell>
          <cell r="AJ1349">
            <v>0</v>
          </cell>
        </row>
        <row r="1350">
          <cell r="R1350">
            <v>-3178321.44</v>
          </cell>
          <cell r="S1350">
            <v>-450988.29</v>
          </cell>
          <cell r="T1350">
            <v>-521234.38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R1351">
            <v>0</v>
          </cell>
          <cell r="S1351">
            <v>0</v>
          </cell>
          <cell r="T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R1353">
            <v>0</v>
          </cell>
          <cell r="S1353">
            <v>0</v>
          </cell>
          <cell r="T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R1354">
            <v>-26609467.66</v>
          </cell>
          <cell r="S1354">
            <v>-26557967.809999999</v>
          </cell>
          <cell r="T1354">
            <v>-27795522.609999999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R1355">
            <v>0</v>
          </cell>
          <cell r="S1355">
            <v>0</v>
          </cell>
          <cell r="T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R1356">
            <v>0</v>
          </cell>
          <cell r="S1356">
            <v>0</v>
          </cell>
          <cell r="T1356">
            <v>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R1357">
            <v>-2193006.52</v>
          </cell>
          <cell r="S1357">
            <v>-1584592.72</v>
          </cell>
          <cell r="T1357">
            <v>-1337770.54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R1358">
            <v>-10055279.560000001</v>
          </cell>
          <cell r="S1358">
            <v>-10176529.560000001</v>
          </cell>
          <cell r="T1358">
            <v>-10190533.560000001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R1359">
            <v>121480.78</v>
          </cell>
          <cell r="S1359">
            <v>-53288.59</v>
          </cell>
          <cell r="T1359">
            <v>-76485.03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R1360">
            <v>0</v>
          </cell>
          <cell r="S1360">
            <v>0</v>
          </cell>
          <cell r="T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R1361">
            <v>-28224</v>
          </cell>
          <cell r="S1361">
            <v>-25849.83</v>
          </cell>
          <cell r="T1361">
            <v>-7248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R1362">
            <v>0</v>
          </cell>
          <cell r="S1362">
            <v>0</v>
          </cell>
          <cell r="T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R1363">
            <v>0</v>
          </cell>
          <cell r="S1363">
            <v>0</v>
          </cell>
          <cell r="T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R1364">
            <v>-2118100.98</v>
          </cell>
          <cell r="S1364">
            <v>-2117341.98</v>
          </cell>
          <cell r="T1364">
            <v>-2163988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R1365">
            <v>-17801000</v>
          </cell>
          <cell r="S1365">
            <v>-17801000</v>
          </cell>
          <cell r="T1365">
            <v>-17411000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R1366">
            <v>-58986.21</v>
          </cell>
          <cell r="S1366">
            <v>-58986.21</v>
          </cell>
          <cell r="T1366">
            <v>-40198.51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R1367">
            <v>-8273285.7800000003</v>
          </cell>
          <cell r="S1367">
            <v>-8250942.4000000004</v>
          </cell>
          <cell r="T1367">
            <v>-8631142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R1368">
            <v>24177.73</v>
          </cell>
          <cell r="S1368">
            <v>24162.73</v>
          </cell>
          <cell r="T1368">
            <v>-66899.399999999994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R1369">
            <v>0</v>
          </cell>
          <cell r="S1369">
            <v>0</v>
          </cell>
          <cell r="T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R1370">
            <v>0</v>
          </cell>
          <cell r="S1370">
            <v>0</v>
          </cell>
          <cell r="T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R1371">
            <v>-221663.5</v>
          </cell>
          <cell r="S1371">
            <v>-220517.67</v>
          </cell>
          <cell r="T1371">
            <v>-219371.84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R1372">
            <v>0</v>
          </cell>
          <cell r="S1372">
            <v>0</v>
          </cell>
          <cell r="T1372">
            <v>-67293.86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R1374">
            <v>0</v>
          </cell>
          <cell r="S1374">
            <v>0</v>
          </cell>
          <cell r="T1374">
            <v>0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R1375">
            <v>-250015</v>
          </cell>
          <cell r="S1375">
            <v>-250015</v>
          </cell>
          <cell r="T1375">
            <v>0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R1376">
            <v>0</v>
          </cell>
          <cell r="S1376">
            <v>0</v>
          </cell>
          <cell r="T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R1377">
            <v>-13661299</v>
          </cell>
          <cell r="S1377">
            <v>-13515466</v>
          </cell>
          <cell r="T1377">
            <v>-13369633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R1378">
            <v>-37711.35</v>
          </cell>
          <cell r="S1378">
            <v>-10623.83</v>
          </cell>
          <cell r="T1378">
            <v>-3939.83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R1379">
            <v>0</v>
          </cell>
          <cell r="S1379">
            <v>0</v>
          </cell>
          <cell r="T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R1381">
            <v>0</v>
          </cell>
          <cell r="S1381">
            <v>0</v>
          </cell>
          <cell r="T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R1382">
            <v>27518.13</v>
          </cell>
          <cell r="S1382">
            <v>27518.13</v>
          </cell>
          <cell r="T1382">
            <v>0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R1383">
            <v>0</v>
          </cell>
          <cell r="S1383">
            <v>0</v>
          </cell>
          <cell r="T1383">
            <v>0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H1384">
            <v>0</v>
          </cell>
          <cell r="AI1384">
            <v>0</v>
          </cell>
          <cell r="AJ1384">
            <v>0</v>
          </cell>
        </row>
        <row r="1385">
          <cell r="R1385">
            <v>-25354000</v>
          </cell>
          <cell r="S1385">
            <v>-25354000</v>
          </cell>
          <cell r="T1385">
            <v>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R1386">
            <v>-10611582.27</v>
          </cell>
          <cell r="S1386">
            <v>-7180375.75</v>
          </cell>
          <cell r="T1386">
            <v>-1284031.29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H1387">
            <v>0</v>
          </cell>
          <cell r="AI1387">
            <v>0</v>
          </cell>
          <cell r="AJ1387">
            <v>0</v>
          </cell>
        </row>
        <row r="1388">
          <cell r="AH1388">
            <v>0</v>
          </cell>
          <cell r="AI1388">
            <v>0</v>
          </cell>
          <cell r="AJ1388">
            <v>0</v>
          </cell>
        </row>
        <row r="1389">
          <cell r="R1389">
            <v>-20301164.41</v>
          </cell>
          <cell r="S1389">
            <v>-20701840.440000001</v>
          </cell>
          <cell r="T1389">
            <v>-21102516.469999999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R1390">
            <v>0</v>
          </cell>
          <cell r="S1390">
            <v>0</v>
          </cell>
          <cell r="T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R1391">
            <v>0</v>
          </cell>
          <cell r="S1391">
            <v>0</v>
          </cell>
          <cell r="T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R1392">
            <v>0</v>
          </cell>
          <cell r="S1392">
            <v>0</v>
          </cell>
          <cell r="T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R1393">
            <v>0</v>
          </cell>
          <cell r="S1393">
            <v>0</v>
          </cell>
          <cell r="T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R1394">
            <v>0</v>
          </cell>
          <cell r="S1394">
            <v>0</v>
          </cell>
          <cell r="T1394">
            <v>0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R1395">
            <v>0</v>
          </cell>
          <cell r="S1395">
            <v>0</v>
          </cell>
          <cell r="T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R1396">
            <v>0</v>
          </cell>
          <cell r="S1396">
            <v>0</v>
          </cell>
          <cell r="T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R1397">
            <v>0</v>
          </cell>
          <cell r="S1397">
            <v>0</v>
          </cell>
          <cell r="T1397">
            <v>0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R1398">
            <v>0</v>
          </cell>
          <cell r="S1398">
            <v>0</v>
          </cell>
          <cell r="T1398">
            <v>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R1399">
            <v>-511029.97</v>
          </cell>
          <cell r="S1399">
            <v>-508783.53</v>
          </cell>
          <cell r="T1399">
            <v>-506537.09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R1402">
            <v>-1982106.78</v>
          </cell>
          <cell r="S1402">
            <v>-1982106.78</v>
          </cell>
          <cell r="T1402">
            <v>0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R1403">
            <v>0</v>
          </cell>
          <cell r="S1403">
            <v>0</v>
          </cell>
          <cell r="T1403">
            <v>0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R1404">
            <v>0</v>
          </cell>
          <cell r="S1404">
            <v>0</v>
          </cell>
          <cell r="T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R1405">
            <v>0</v>
          </cell>
          <cell r="S1405">
            <v>0</v>
          </cell>
          <cell r="T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R1406">
            <v>0</v>
          </cell>
          <cell r="S1406">
            <v>0</v>
          </cell>
          <cell r="T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R1407">
            <v>0</v>
          </cell>
          <cell r="S1407">
            <v>0</v>
          </cell>
          <cell r="T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R1408">
            <v>0</v>
          </cell>
          <cell r="S1408">
            <v>0</v>
          </cell>
          <cell r="T1408">
            <v>0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R1415">
            <v>-963.45</v>
          </cell>
          <cell r="S1415">
            <v>-999.59</v>
          </cell>
          <cell r="T1415">
            <v>-982.54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H1416">
            <v>0</v>
          </cell>
          <cell r="AI1416">
            <v>0</v>
          </cell>
          <cell r="AJ1416">
            <v>0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R1420">
            <v>0</v>
          </cell>
          <cell r="S1420">
            <v>0</v>
          </cell>
          <cell r="T1420">
            <v>0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R1423">
            <v>0</v>
          </cell>
          <cell r="S1423">
            <v>0</v>
          </cell>
          <cell r="T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R1424">
            <v>-5910020</v>
          </cell>
          <cell r="S1424">
            <v>-3742205.18</v>
          </cell>
          <cell r="T1424">
            <v>-3095341.7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R1425">
            <v>0</v>
          </cell>
          <cell r="S1425">
            <v>0</v>
          </cell>
          <cell r="T1425">
            <v>0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R1426">
            <v>-7546837.8099999996</v>
          </cell>
          <cell r="S1426">
            <v>-8112863.3700000001</v>
          </cell>
          <cell r="T1426">
            <v>-7579467.5599999996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R1427">
            <v>-3051412.23</v>
          </cell>
          <cell r="S1427">
            <v>-3440051.23</v>
          </cell>
          <cell r="T1427">
            <v>-3236838.23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R1428">
            <v>5574310.5999999996</v>
          </cell>
          <cell r="S1428">
            <v>5952871.3300000001</v>
          </cell>
          <cell r="T1428">
            <v>6399631.3099999996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R1429">
            <v>1183385.24</v>
          </cell>
          <cell r="S1429">
            <v>1221429.51</v>
          </cell>
          <cell r="T1429">
            <v>1374229.18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R1430">
            <v>-30654.63</v>
          </cell>
          <cell r="S1430">
            <v>-33720.089999999997</v>
          </cell>
          <cell r="T1430">
            <v>-45158.6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R1431">
            <v>0</v>
          </cell>
          <cell r="S1431">
            <v>0</v>
          </cell>
          <cell r="T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R1432">
            <v>0</v>
          </cell>
          <cell r="S1432">
            <v>0</v>
          </cell>
          <cell r="T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H1433">
            <v>0</v>
          </cell>
          <cell r="AI1433">
            <v>0</v>
          </cell>
          <cell r="AJ1433">
            <v>0</v>
          </cell>
        </row>
        <row r="1434">
          <cell r="R1434">
            <v>-1535084.96</v>
          </cell>
          <cell r="S1434">
            <v>-1517512.62</v>
          </cell>
          <cell r="T1434">
            <v>-1499940.28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R1435">
            <v>-40869</v>
          </cell>
          <cell r="S1435">
            <v>-36328</v>
          </cell>
          <cell r="T1435">
            <v>-31787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R1436">
            <v>-29909.71</v>
          </cell>
          <cell r="S1436">
            <v>-29553.64</v>
          </cell>
          <cell r="T1436">
            <v>-29197.57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R1437">
            <v>0</v>
          </cell>
          <cell r="S1437">
            <v>0</v>
          </cell>
          <cell r="T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R1438">
            <v>0</v>
          </cell>
          <cell r="S1438">
            <v>0</v>
          </cell>
          <cell r="T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R1439">
            <v>-2671954.54</v>
          </cell>
          <cell r="S1439">
            <v>-2641665.06</v>
          </cell>
          <cell r="T1439">
            <v>-2611375.58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R1440">
            <v>-33392.92</v>
          </cell>
          <cell r="S1440">
            <v>-33022.86</v>
          </cell>
          <cell r="T1440">
            <v>-32652.799999999999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R1441">
            <v>0</v>
          </cell>
          <cell r="S1441">
            <v>0</v>
          </cell>
          <cell r="T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R1442">
            <v>-91240.12</v>
          </cell>
          <cell r="S1442">
            <v>-90203.3</v>
          </cell>
          <cell r="T1442">
            <v>-89166.48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R1444">
            <v>4667264</v>
          </cell>
          <cell r="S1444">
            <v>4719264</v>
          </cell>
          <cell r="T1444">
            <v>4778763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R1445">
            <v>-9661376.1099999994</v>
          </cell>
          <cell r="S1445">
            <v>-9241170.2300000004</v>
          </cell>
          <cell r="T1445">
            <v>-10126911.07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H1446">
            <v>0</v>
          </cell>
          <cell r="AI1446">
            <v>0</v>
          </cell>
          <cell r="AJ1446">
            <v>0</v>
          </cell>
        </row>
        <row r="1447">
          <cell r="R1447">
            <v>-877230.48</v>
          </cell>
          <cell r="S1447">
            <v>-867147.37</v>
          </cell>
          <cell r="T1447">
            <v>-857064.26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R1448">
            <v>0</v>
          </cell>
          <cell r="S1448">
            <v>0</v>
          </cell>
          <cell r="T1448">
            <v>0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R1449">
            <v>-192089.04</v>
          </cell>
          <cell r="S1449">
            <v>-191412.67</v>
          </cell>
          <cell r="T1449">
            <v>-190736.3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R1451">
            <v>-71851894.799999997</v>
          </cell>
          <cell r="S1451">
            <v>-71851894.799999997</v>
          </cell>
          <cell r="T1451">
            <v>-71851894.799999997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R1452">
            <v>-3475000</v>
          </cell>
          <cell r="S1452">
            <v>-3453000</v>
          </cell>
          <cell r="T1452">
            <v>-3436000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R1453">
            <v>-647743</v>
          </cell>
          <cell r="S1453">
            <v>-449743</v>
          </cell>
          <cell r="T1453">
            <v>-351092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R1454">
            <v>-338717618</v>
          </cell>
          <cell r="S1454">
            <v>-340780618</v>
          </cell>
          <cell r="T1454">
            <v>-342703778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R1455">
            <v>-938000</v>
          </cell>
          <cell r="S1455">
            <v>-937000</v>
          </cell>
          <cell r="T1455">
            <v>-939000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R1457">
            <v>-57597000</v>
          </cell>
          <cell r="S1457">
            <v>-58932000</v>
          </cell>
          <cell r="T1457">
            <v>-63753000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H1458">
            <v>0</v>
          </cell>
          <cell r="AI1458">
            <v>0</v>
          </cell>
          <cell r="AJ1458">
            <v>0</v>
          </cell>
        </row>
        <row r="1459">
          <cell r="AH1459">
            <v>0</v>
          </cell>
          <cell r="AI1459">
            <v>0</v>
          </cell>
          <cell r="AJ1459">
            <v>0</v>
          </cell>
        </row>
        <row r="1460">
          <cell r="AH1460">
            <v>0</v>
          </cell>
          <cell r="AI1460">
            <v>0</v>
          </cell>
          <cell r="AJ1460">
            <v>0</v>
          </cell>
        </row>
        <row r="1461">
          <cell r="AH1461">
            <v>0</v>
          </cell>
          <cell r="AI1461">
            <v>0</v>
          </cell>
          <cell r="AJ1461">
            <v>0</v>
          </cell>
        </row>
        <row r="1462">
          <cell r="R1462">
            <v>141000</v>
          </cell>
          <cell r="S1462">
            <v>141000</v>
          </cell>
          <cell r="T1462">
            <v>141000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R1463">
            <v>904152.97</v>
          </cell>
          <cell r="S1463">
            <v>904152.97</v>
          </cell>
          <cell r="T1463">
            <v>904152.97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R1464">
            <v>-881000</v>
          </cell>
          <cell r="S1464">
            <v>-966000</v>
          </cell>
          <cell r="T1464">
            <v>-1047000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H1466">
            <v>0</v>
          </cell>
          <cell r="AI1466">
            <v>0</v>
          </cell>
          <cell r="AJ1466">
            <v>0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H1468">
            <v>0</v>
          </cell>
          <cell r="AI1468">
            <v>0</v>
          </cell>
          <cell r="AJ1468">
            <v>0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R1481">
            <v>0</v>
          </cell>
          <cell r="S1481">
            <v>0</v>
          </cell>
          <cell r="T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R1482">
            <v>0</v>
          </cell>
          <cell r="S1482">
            <v>0</v>
          </cell>
          <cell r="T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R1485">
            <v>-6931000</v>
          </cell>
          <cell r="S1485">
            <v>-6808000</v>
          </cell>
          <cell r="T1485">
            <v>-6685000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R1487">
            <v>-4374226</v>
          </cell>
          <cell r="S1487">
            <v>-4339226</v>
          </cell>
          <cell r="T1487">
            <v>-4292226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R1488">
            <v>0</v>
          </cell>
          <cell r="S1488">
            <v>0</v>
          </cell>
          <cell r="T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R1490">
            <v>-63587.75</v>
          </cell>
          <cell r="S1490">
            <v>-58436.51</v>
          </cell>
          <cell r="T1490">
            <v>-53285.27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R1491">
            <v>16256</v>
          </cell>
          <cell r="S1491">
            <v>16256</v>
          </cell>
          <cell r="T1491">
            <v>-53286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R1492">
            <v>-148493689</v>
          </cell>
          <cell r="S1492">
            <v>-148493689</v>
          </cell>
          <cell r="T1492">
            <v>-132630689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H1493">
            <v>0</v>
          </cell>
          <cell r="AI1493">
            <v>0</v>
          </cell>
          <cell r="AJ1493">
            <v>0</v>
          </cell>
        </row>
        <row r="1494">
          <cell r="R1494">
            <v>353000</v>
          </cell>
          <cell r="S1494">
            <v>353000</v>
          </cell>
          <cell r="T1494">
            <v>546000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R1495">
            <v>0</v>
          </cell>
          <cell r="S1495">
            <v>0</v>
          </cell>
          <cell r="T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R1496">
            <v>-3279000</v>
          </cell>
          <cell r="S1496">
            <v>-3104000</v>
          </cell>
          <cell r="T1496">
            <v>-2929000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R1498">
            <v>0</v>
          </cell>
          <cell r="S1498">
            <v>0</v>
          </cell>
          <cell r="T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R1499">
            <v>-15391174</v>
          </cell>
          <cell r="S1499">
            <v>-15297174</v>
          </cell>
          <cell r="T1499">
            <v>-15203956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R1500">
            <v>-41617000</v>
          </cell>
          <cell r="S1500">
            <v>-41940000</v>
          </cell>
          <cell r="T1500">
            <v>-43839000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R1501">
            <v>-13139000</v>
          </cell>
          <cell r="S1501">
            <v>-13080000</v>
          </cell>
          <cell r="T1501">
            <v>-12256000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R1503">
            <v>-3679000</v>
          </cell>
          <cell r="S1503">
            <v>-3631000</v>
          </cell>
          <cell r="T1503">
            <v>-3503000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R1505">
            <v>-10845000</v>
          </cell>
          <cell r="S1505">
            <v>-10898000</v>
          </cell>
          <cell r="T1505">
            <v>-10961000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R1506">
            <v>69764</v>
          </cell>
          <cell r="S1506">
            <v>101684</v>
          </cell>
          <cell r="T1506">
            <v>879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R1507">
            <v>0</v>
          </cell>
          <cell r="S1507">
            <v>0</v>
          </cell>
          <cell r="T1507">
            <v>0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R1509">
            <v>-1430000</v>
          </cell>
          <cell r="S1509">
            <v>-1430000</v>
          </cell>
          <cell r="T1509">
            <v>-1243000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R1510">
            <v>-72912653</v>
          </cell>
          <cell r="S1510">
            <v>-73260653</v>
          </cell>
          <cell r="T1510">
            <v>-70833653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R1511">
            <v>12663.58</v>
          </cell>
          <cell r="S1511">
            <v>12663.58</v>
          </cell>
          <cell r="T1511">
            <v>12663.58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R1512">
            <v>44658.07</v>
          </cell>
          <cell r="S1512">
            <v>44658.07</v>
          </cell>
          <cell r="T1512">
            <v>44658.07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R1513">
            <v>1780078.13</v>
          </cell>
          <cell r="S1513">
            <v>1780078.13</v>
          </cell>
          <cell r="T1513">
            <v>1780078.13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R1514">
            <v>0</v>
          </cell>
          <cell r="S1514">
            <v>0</v>
          </cell>
          <cell r="T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R1515">
            <v>3724980.44</v>
          </cell>
          <cell r="S1515">
            <v>3724980.44</v>
          </cell>
          <cell r="T1515">
            <v>3724980.44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R1516">
            <v>0</v>
          </cell>
          <cell r="S1516">
            <v>0</v>
          </cell>
          <cell r="T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R1517">
            <v>0</v>
          </cell>
          <cell r="S1517">
            <v>0</v>
          </cell>
          <cell r="T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R1518">
            <v>60710442.049999997</v>
          </cell>
          <cell r="S1518">
            <v>81108562.739999995</v>
          </cell>
          <cell r="T1518">
            <v>81108562.739999995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R1519">
            <v>0</v>
          </cell>
          <cell r="S1519">
            <v>0</v>
          </cell>
          <cell r="T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R1520">
            <v>-5103066150.0200014</v>
          </cell>
          <cell r="S1520">
            <v>-5248037725.6400032</v>
          </cell>
          <cell r="T1520">
            <v>-5202564468.2200012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R1521">
            <v>0</v>
          </cell>
          <cell r="S1521">
            <v>0</v>
          </cell>
          <cell r="T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Report"/>
      <sheetName val="log"/>
      <sheetName val="Forward Curves"/>
    </sheetNames>
    <sheetDataSet>
      <sheetData sheetId="0" refreshError="1"/>
      <sheetData sheetId="1" refreshError="1">
        <row r="2">
          <cell r="A2">
            <v>36871</v>
          </cell>
          <cell r="B2">
            <v>19747684.676977403</v>
          </cell>
          <cell r="C2">
            <v>41476591.969697088</v>
          </cell>
          <cell r="D2">
            <v>31624545.093866769</v>
          </cell>
        </row>
        <row r="3">
          <cell r="A3">
            <v>36872</v>
          </cell>
          <cell r="B3">
            <v>20329162.818263318</v>
          </cell>
          <cell r="C3">
            <v>41455589.93258068</v>
          </cell>
          <cell r="D3">
            <v>31613356.161898252</v>
          </cell>
        </row>
        <row r="4">
          <cell r="A4">
            <v>36873</v>
          </cell>
          <cell r="B4">
            <v>20007669.204480212</v>
          </cell>
          <cell r="C4">
            <v>38443977.149326935</v>
          </cell>
          <cell r="D4">
            <v>31602161.022218544</v>
          </cell>
        </row>
        <row r="5">
          <cell r="A5">
            <v>36874</v>
          </cell>
          <cell r="B5">
            <v>18196543.823898382</v>
          </cell>
          <cell r="C5">
            <v>27014533.205937713</v>
          </cell>
          <cell r="D5">
            <v>27662769.42473698</v>
          </cell>
        </row>
        <row r="6">
          <cell r="A6">
            <v>36875</v>
          </cell>
          <cell r="B6">
            <v>18982030.197664648</v>
          </cell>
          <cell r="C6">
            <v>29358428.020846445</v>
          </cell>
          <cell r="D6">
            <v>27654059.933368877</v>
          </cell>
        </row>
        <row r="7">
          <cell r="A7">
            <v>36876</v>
          </cell>
        </row>
        <row r="8">
          <cell r="A8">
            <v>36877</v>
          </cell>
        </row>
        <row r="9">
          <cell r="A9">
            <v>36878</v>
          </cell>
          <cell r="B9">
            <v>16581969.498042641</v>
          </cell>
          <cell r="C9">
            <v>25111531.956776187</v>
          </cell>
          <cell r="D9">
            <v>26630918.76663778</v>
          </cell>
        </row>
        <row r="10">
          <cell r="A10">
            <v>36879</v>
          </cell>
          <cell r="B10">
            <v>17103034.497307215</v>
          </cell>
          <cell r="C10">
            <v>25062023.496590931</v>
          </cell>
          <cell r="D10">
            <v>26622729.518348858</v>
          </cell>
        </row>
        <row r="11">
          <cell r="A11">
            <v>36880</v>
          </cell>
          <cell r="B11">
            <v>13090925.921442755</v>
          </cell>
          <cell r="C11">
            <v>20088552.113040041</v>
          </cell>
          <cell r="D11">
            <v>21594681.199939765</v>
          </cell>
        </row>
        <row r="12">
          <cell r="A12">
            <v>36881</v>
          </cell>
        </row>
        <row r="13">
          <cell r="A13">
            <v>36882</v>
          </cell>
        </row>
        <row r="14">
          <cell r="A14">
            <v>36883</v>
          </cell>
        </row>
        <row r="15">
          <cell r="A15">
            <v>36884</v>
          </cell>
        </row>
        <row r="16">
          <cell r="A16">
            <v>36885</v>
          </cell>
        </row>
        <row r="17">
          <cell r="A17">
            <v>36886</v>
          </cell>
        </row>
        <row r="18">
          <cell r="A18">
            <v>36887</v>
          </cell>
        </row>
        <row r="19">
          <cell r="A19">
            <v>36888</v>
          </cell>
        </row>
        <row r="20">
          <cell r="A20">
            <v>36889</v>
          </cell>
        </row>
        <row r="21">
          <cell r="A21">
            <v>36890</v>
          </cell>
        </row>
        <row r="22">
          <cell r="A22">
            <v>36891</v>
          </cell>
        </row>
        <row r="23">
          <cell r="A23">
            <v>36892</v>
          </cell>
        </row>
        <row r="24">
          <cell r="A24">
            <v>36893</v>
          </cell>
        </row>
        <row r="25">
          <cell r="A25">
            <v>36894</v>
          </cell>
          <cell r="B25">
            <v>11726980.287109973</v>
          </cell>
          <cell r="C25">
            <v>21247274.018170431</v>
          </cell>
          <cell r="D25">
            <v>23225451.958970312</v>
          </cell>
        </row>
        <row r="26">
          <cell r="A26">
            <v>36895</v>
          </cell>
          <cell r="B26">
            <v>10844614.013357455</v>
          </cell>
          <cell r="C26">
            <v>21235927.243156884</v>
          </cell>
          <cell r="D26">
            <v>23217166.799713973</v>
          </cell>
        </row>
        <row r="27">
          <cell r="A27">
            <v>36896</v>
          </cell>
          <cell r="B27">
            <v>10711686.809907285</v>
          </cell>
          <cell r="C27">
            <v>19996375.363194939</v>
          </cell>
          <cell r="D27">
            <v>23401859.969474513</v>
          </cell>
        </row>
        <row r="28">
          <cell r="A28">
            <v>36897</v>
          </cell>
        </row>
        <row r="29">
          <cell r="A29">
            <v>36898</v>
          </cell>
        </row>
        <row r="30">
          <cell r="A30">
            <v>36899</v>
          </cell>
          <cell r="B30">
            <v>10968313.869173497</v>
          </cell>
          <cell r="C30">
            <v>20740553.126030341</v>
          </cell>
          <cell r="D30">
            <v>24290332.173937574</v>
          </cell>
        </row>
        <row r="31">
          <cell r="A31">
            <v>36900</v>
          </cell>
          <cell r="B31">
            <v>10520093.418664079</v>
          </cell>
          <cell r="C31">
            <v>18925781.577693708</v>
          </cell>
          <cell r="D31">
            <v>22748822.677889023</v>
          </cell>
        </row>
        <row r="32">
          <cell r="A32">
            <v>36901</v>
          </cell>
          <cell r="B32">
            <v>10416434.054027673</v>
          </cell>
          <cell r="C32">
            <v>24180655.924037989</v>
          </cell>
          <cell r="D32">
            <v>22739765.392673813</v>
          </cell>
        </row>
        <row r="33">
          <cell r="A33">
            <v>36902</v>
          </cell>
          <cell r="B33">
            <v>9989621.0112026669</v>
          </cell>
          <cell r="C33">
            <v>18603363.478503969</v>
          </cell>
          <cell r="D33">
            <v>21219512.232783366</v>
          </cell>
        </row>
        <row r="34">
          <cell r="A34">
            <v>36903</v>
          </cell>
          <cell r="B34">
            <v>10441906.885880383</v>
          </cell>
          <cell r="C34">
            <v>18291455.959143601</v>
          </cell>
          <cell r="D34">
            <v>20607118.917349331</v>
          </cell>
        </row>
        <row r="35">
          <cell r="A35">
            <v>36904</v>
          </cell>
        </row>
        <row r="36">
          <cell r="A36">
            <v>36905</v>
          </cell>
        </row>
        <row r="37">
          <cell r="A37">
            <v>36906</v>
          </cell>
          <cell r="B37">
            <v>10467309.551937519</v>
          </cell>
          <cell r="C37">
            <v>17361102.966880962</v>
          </cell>
          <cell r="D37">
            <v>19295503.101033583</v>
          </cell>
        </row>
        <row r="38">
          <cell r="A38">
            <v>36907</v>
          </cell>
          <cell r="B38">
            <v>10459602.523519199</v>
          </cell>
          <cell r="C38">
            <v>17348535.284834489</v>
          </cell>
          <cell r="D38">
            <v>19286164.22500661</v>
          </cell>
        </row>
        <row r="39">
          <cell r="A39">
            <v>36908</v>
          </cell>
          <cell r="B39">
            <v>10637477.298199529</v>
          </cell>
          <cell r="C39">
            <v>17671122.336877067</v>
          </cell>
          <cell r="D39">
            <v>19629099.473271452</v>
          </cell>
        </row>
        <row r="40">
          <cell r="A40">
            <v>36909</v>
          </cell>
          <cell r="B40">
            <v>10995738.956751009</v>
          </cell>
          <cell r="C40">
            <v>18452327.966234837</v>
          </cell>
          <cell r="D40">
            <v>21260358.373966865</v>
          </cell>
        </row>
        <row r="41">
          <cell r="A41">
            <v>36910</v>
          </cell>
          <cell r="B41">
            <v>10663796.022479452</v>
          </cell>
          <cell r="C41">
            <v>18165949.618490428</v>
          </cell>
          <cell r="D41">
            <v>20896204.901932783</v>
          </cell>
        </row>
        <row r="42">
          <cell r="A42">
            <v>36913</v>
          </cell>
          <cell r="B42">
            <v>10714292.656678865</v>
          </cell>
          <cell r="C42">
            <v>19319291.211899094</v>
          </cell>
          <cell r="D42">
            <v>21023349.972710148</v>
          </cell>
        </row>
        <row r="43">
          <cell r="A43">
            <v>36914</v>
          </cell>
          <cell r="B43">
            <v>10561958.866244385</v>
          </cell>
          <cell r="C43">
            <v>19306938.996438593</v>
          </cell>
          <cell r="D43">
            <v>21014079.505759384</v>
          </cell>
        </row>
        <row r="44">
          <cell r="A44">
            <v>36915</v>
          </cell>
          <cell r="B44">
            <v>10099865.555071961</v>
          </cell>
          <cell r="C44">
            <v>19046945.142904386</v>
          </cell>
          <cell r="D44">
            <v>20880401.199090693</v>
          </cell>
        </row>
        <row r="45">
          <cell r="A45">
            <v>36916</v>
          </cell>
          <cell r="B45">
            <v>10559310.282285549</v>
          </cell>
          <cell r="C45">
            <v>19383366.718628563</v>
          </cell>
          <cell r="D45">
            <v>21549892.540011611</v>
          </cell>
        </row>
        <row r="46">
          <cell r="A46">
            <v>36917</v>
          </cell>
          <cell r="B46">
            <v>10557049.240513002</v>
          </cell>
          <cell r="C46">
            <v>18961643.911366045</v>
          </cell>
          <cell r="D46">
            <v>21038418.559920616</v>
          </cell>
        </row>
        <row r="47">
          <cell r="A47">
            <v>36920</v>
          </cell>
          <cell r="B47">
            <v>9911347.5685862955</v>
          </cell>
          <cell r="C47">
            <v>17836927.753669798</v>
          </cell>
          <cell r="D47">
            <v>20012992.941514593</v>
          </cell>
        </row>
        <row r="48">
          <cell r="A48">
            <v>36921</v>
          </cell>
          <cell r="B48">
            <v>11424817.660802411</v>
          </cell>
          <cell r="C48">
            <v>19772797.937928163</v>
          </cell>
          <cell r="D48">
            <v>20974996.123772163</v>
          </cell>
        </row>
        <row r="49">
          <cell r="A49">
            <v>36922</v>
          </cell>
          <cell r="B49">
            <v>10981112.823655032</v>
          </cell>
          <cell r="C49">
            <v>19345596.925232448</v>
          </cell>
          <cell r="D49">
            <v>19980170.571258109</v>
          </cell>
        </row>
        <row r="50">
          <cell r="A50">
            <v>36923</v>
          </cell>
          <cell r="B50">
            <v>10981112.823655032</v>
          </cell>
          <cell r="C50">
            <v>19345596.925232448</v>
          </cell>
          <cell r="D50">
            <v>19980170.571258109</v>
          </cell>
        </row>
        <row r="51">
          <cell r="A51">
            <v>36924</v>
          </cell>
          <cell r="B51">
            <v>10254710.710918175</v>
          </cell>
          <cell r="C51">
            <v>18924004.371012237</v>
          </cell>
          <cell r="D51">
            <v>19700170.718226947</v>
          </cell>
        </row>
        <row r="52">
          <cell r="A52">
            <v>36927</v>
          </cell>
          <cell r="B52">
            <v>10470651.309335416</v>
          </cell>
          <cell r="C52">
            <v>18771163.682242911</v>
          </cell>
          <cell r="D52">
            <v>19485248.660601154</v>
          </cell>
        </row>
        <row r="53">
          <cell r="A53">
            <v>36928</v>
          </cell>
          <cell r="B53">
            <v>11165058.471774496</v>
          </cell>
          <cell r="C53">
            <v>19581572.320155736</v>
          </cell>
          <cell r="D53">
            <v>19769051.341368053</v>
          </cell>
        </row>
        <row r="54">
          <cell r="A54">
            <v>36929</v>
          </cell>
          <cell r="B54">
            <v>10893141.758987892</v>
          </cell>
          <cell r="C54">
            <v>19159107.147364974</v>
          </cell>
          <cell r="D54">
            <v>19353499.905029859</v>
          </cell>
        </row>
        <row r="55">
          <cell r="A55">
            <v>36930</v>
          </cell>
          <cell r="B55">
            <v>9742835.0890560932</v>
          </cell>
          <cell r="C55">
            <v>18038175.91746429</v>
          </cell>
          <cell r="D55">
            <v>18497728.086987115</v>
          </cell>
        </row>
        <row r="56">
          <cell r="A56">
            <v>36931</v>
          </cell>
          <cell r="B56">
            <v>9999892.5434658099</v>
          </cell>
          <cell r="C56">
            <v>19104770.786341295</v>
          </cell>
          <cell r="D56">
            <v>18648464.371180728</v>
          </cell>
        </row>
        <row r="57">
          <cell r="A57">
            <v>36934</v>
          </cell>
          <cell r="B57">
            <v>10010573.676399721</v>
          </cell>
          <cell r="C57">
            <v>19274878.762049217</v>
          </cell>
          <cell r="D57">
            <v>18971885.78889735</v>
          </cell>
        </row>
        <row r="58">
          <cell r="A58">
            <v>36935</v>
          </cell>
          <cell r="B58">
            <v>10147939.495791942</v>
          </cell>
          <cell r="C58">
            <v>19085960.588534288</v>
          </cell>
          <cell r="D58">
            <v>18869184.945235789</v>
          </cell>
        </row>
        <row r="59">
          <cell r="A59">
            <v>36936</v>
          </cell>
          <cell r="B59">
            <v>9446368.13010085</v>
          </cell>
          <cell r="C59">
            <v>18703704.628075536</v>
          </cell>
          <cell r="D59">
            <v>18670250.802944146</v>
          </cell>
        </row>
        <row r="60">
          <cell r="A60">
            <v>36937</v>
          </cell>
          <cell r="B60">
            <v>10058122.150522577</v>
          </cell>
          <cell r="C60">
            <v>19630264.885451537</v>
          </cell>
          <cell r="D60">
            <v>19416368.924870513</v>
          </cell>
        </row>
        <row r="61">
          <cell r="A61">
            <v>36938</v>
          </cell>
          <cell r="B61">
            <v>9872561.7960242666</v>
          </cell>
          <cell r="C61">
            <v>19276722.154891029</v>
          </cell>
          <cell r="D61">
            <v>19068561.657035876</v>
          </cell>
        </row>
        <row r="62">
          <cell r="A62">
            <v>36941</v>
          </cell>
        </row>
        <row r="63">
          <cell r="A63">
            <v>36942</v>
          </cell>
          <cell r="B63">
            <v>9793132.7210171744</v>
          </cell>
          <cell r="C63">
            <v>19086163.973505553</v>
          </cell>
          <cell r="D63">
            <v>18789108.728107583</v>
          </cell>
        </row>
        <row r="64">
          <cell r="A64">
            <v>36943</v>
          </cell>
          <cell r="B64">
            <v>10271807.743603654</v>
          </cell>
          <cell r="C64">
            <v>19621688.111857817</v>
          </cell>
          <cell r="D64">
            <v>19239230.454358514</v>
          </cell>
        </row>
        <row r="65">
          <cell r="A65">
            <v>36944</v>
          </cell>
          <cell r="B65">
            <v>10433784.87566499</v>
          </cell>
          <cell r="C65">
            <v>19880287.774347819</v>
          </cell>
          <cell r="D65">
            <v>19462778.361221015</v>
          </cell>
        </row>
        <row r="66">
          <cell r="A66">
            <v>36945</v>
          </cell>
          <cell r="B66">
            <v>10454568.375055242</v>
          </cell>
          <cell r="C66">
            <v>19791677.201867122</v>
          </cell>
          <cell r="D66">
            <v>19356773.080570348</v>
          </cell>
        </row>
        <row r="67">
          <cell r="A67">
            <v>36948</v>
          </cell>
          <cell r="B67">
            <v>10356483.147666864</v>
          </cell>
          <cell r="C67">
            <v>19640596.869749412</v>
          </cell>
          <cell r="D67">
            <v>19228094.048483528</v>
          </cell>
        </row>
        <row r="68">
          <cell r="A68">
            <v>36949</v>
          </cell>
          <cell r="B68">
            <v>10433556.046335138</v>
          </cell>
          <cell r="C68">
            <v>19839981.226307217</v>
          </cell>
          <cell r="D68">
            <v>19132607.179810628</v>
          </cell>
        </row>
        <row r="69">
          <cell r="A69">
            <v>36950</v>
          </cell>
          <cell r="B69">
            <v>10082388.778191421</v>
          </cell>
          <cell r="C69">
            <v>19306077.878911588</v>
          </cell>
          <cell r="D69">
            <v>18589377.915873911</v>
          </cell>
        </row>
        <row r="70">
          <cell r="A70">
            <v>36951</v>
          </cell>
        </row>
        <row r="71">
          <cell r="A71">
            <v>36952</v>
          </cell>
          <cell r="B71">
            <v>10652449.154016944</v>
          </cell>
          <cell r="C71">
            <v>18725589.62416992</v>
          </cell>
          <cell r="D71">
            <v>18516405.526619729</v>
          </cell>
        </row>
        <row r="72">
          <cell r="A72">
            <v>36955</v>
          </cell>
          <cell r="B72">
            <v>10069050.511222979</v>
          </cell>
          <cell r="C72">
            <v>18003748.614362221</v>
          </cell>
          <cell r="D72">
            <v>18171600.908202074</v>
          </cell>
        </row>
        <row r="73">
          <cell r="A73">
            <v>36956</v>
          </cell>
          <cell r="B73">
            <v>10081841.939620223</v>
          </cell>
          <cell r="C73">
            <v>17551060.090047192</v>
          </cell>
          <cell r="D73">
            <v>17911132.853111934</v>
          </cell>
        </row>
        <row r="74">
          <cell r="A74">
            <v>36957</v>
          </cell>
          <cell r="B74">
            <v>10183100.701210164</v>
          </cell>
          <cell r="C74">
            <v>17554799.796206579</v>
          </cell>
          <cell r="D74">
            <v>17805139.374740198</v>
          </cell>
        </row>
        <row r="75">
          <cell r="A75">
            <v>36958</v>
          </cell>
          <cell r="B75">
            <v>9810289.4658397548</v>
          </cell>
          <cell r="C75">
            <v>17305493.909898549</v>
          </cell>
          <cell r="D75">
            <v>17483071.444814295</v>
          </cell>
        </row>
        <row r="76">
          <cell r="A76">
            <v>36959</v>
          </cell>
          <cell r="B76">
            <v>10230180.612449808</v>
          </cell>
          <cell r="C76">
            <v>17691068.870608423</v>
          </cell>
          <cell r="D76">
            <v>17473693.763518091</v>
          </cell>
        </row>
        <row r="77">
          <cell r="A77">
            <v>36962</v>
          </cell>
          <cell r="B77">
            <v>11070784.130018916</v>
          </cell>
          <cell r="C77">
            <v>19129628.165865239</v>
          </cell>
          <cell r="D77">
            <v>18547338.863773461</v>
          </cell>
        </row>
        <row r="78">
          <cell r="A78">
            <v>36963</v>
          </cell>
          <cell r="B78">
            <v>10927335.964952279</v>
          </cell>
          <cell r="C78">
            <v>18922979.565290865</v>
          </cell>
          <cell r="D78">
            <v>18412035.482537657</v>
          </cell>
        </row>
        <row r="79">
          <cell r="A79">
            <v>36964</v>
          </cell>
          <cell r="B79">
            <v>11435368.971299127</v>
          </cell>
          <cell r="C79">
            <v>18967007.504656114</v>
          </cell>
          <cell r="D79">
            <v>18379684.122528777</v>
          </cell>
        </row>
        <row r="80">
          <cell r="A80">
            <v>36965</v>
          </cell>
          <cell r="B80">
            <v>11470400.930385115</v>
          </cell>
          <cell r="C80">
            <v>19394473.400893446</v>
          </cell>
          <cell r="D80">
            <v>18939860.467065945</v>
          </cell>
        </row>
        <row r="81">
          <cell r="A81">
            <v>36966</v>
          </cell>
          <cell r="B81">
            <v>10965246.782046426</v>
          </cell>
          <cell r="C81">
            <v>19163704.190897293</v>
          </cell>
          <cell r="D81">
            <v>18996498.841330227</v>
          </cell>
        </row>
        <row r="82">
          <cell r="A82">
            <v>36969</v>
          </cell>
          <cell r="B82">
            <v>9436813.7360558845</v>
          </cell>
          <cell r="C82">
            <v>16405246.311772866</v>
          </cell>
          <cell r="D82">
            <v>16647994.740785195</v>
          </cell>
        </row>
        <row r="83">
          <cell r="A83">
            <v>36970</v>
          </cell>
          <cell r="B83">
            <v>9407936.5291859098</v>
          </cell>
          <cell r="C83">
            <v>16296045.978534073</v>
          </cell>
          <cell r="D83">
            <v>16701948.587913297</v>
          </cell>
        </row>
        <row r="84">
          <cell r="A84">
            <v>36971</v>
          </cell>
          <cell r="B84">
            <v>9400070.5888954271</v>
          </cell>
          <cell r="C84">
            <v>16344148.410459293</v>
          </cell>
          <cell r="D84">
            <v>16580098.82632274</v>
          </cell>
        </row>
        <row r="85">
          <cell r="A85">
            <v>36972</v>
          </cell>
          <cell r="B85">
            <v>9383657.827892907</v>
          </cell>
          <cell r="C85">
            <v>16407216.175751144</v>
          </cell>
          <cell r="D85">
            <v>17106166.294376541</v>
          </cell>
        </row>
        <row r="86">
          <cell r="A86">
            <v>36973</v>
          </cell>
          <cell r="B86">
            <v>8617235.456374066</v>
          </cell>
          <cell r="C86">
            <v>16354943.163469506</v>
          </cell>
          <cell r="D86">
            <v>17302791.958467573</v>
          </cell>
        </row>
        <row r="87">
          <cell r="A87">
            <v>36976</v>
          </cell>
          <cell r="B87">
            <v>8743313.6896918174</v>
          </cell>
          <cell r="C87">
            <v>16284231.110368762</v>
          </cell>
          <cell r="D87">
            <v>17389985.711957362</v>
          </cell>
        </row>
        <row r="88">
          <cell r="A88">
            <v>36977</v>
          </cell>
          <cell r="B88">
            <v>8641854.6527331229</v>
          </cell>
          <cell r="C88">
            <v>16011188.215861123</v>
          </cell>
          <cell r="D88">
            <v>17100921.574446358</v>
          </cell>
        </row>
        <row r="89">
          <cell r="A89">
            <v>36978</v>
          </cell>
          <cell r="B89">
            <v>8315788.3848471968</v>
          </cell>
          <cell r="C89">
            <v>15204485.119872931</v>
          </cell>
          <cell r="D89">
            <v>16774336.049800994</v>
          </cell>
        </row>
        <row r="90">
          <cell r="A90">
            <v>36979</v>
          </cell>
          <cell r="B90">
            <v>8547225.5039873384</v>
          </cell>
          <cell r="C90">
            <v>15714815.562329169</v>
          </cell>
          <cell r="D90">
            <v>16951530.489253912</v>
          </cell>
        </row>
        <row r="91">
          <cell r="A91">
            <v>36980</v>
          </cell>
          <cell r="B91">
            <v>5791338.6635964457</v>
          </cell>
          <cell r="C91">
            <v>16235567.118480286</v>
          </cell>
          <cell r="D91">
            <v>17265538.696414676</v>
          </cell>
        </row>
        <row r="92">
          <cell r="A92">
            <v>36983</v>
          </cell>
          <cell r="B92">
            <v>5854847.3177724397</v>
          </cell>
          <cell r="C92">
            <v>15935016.765743544</v>
          </cell>
          <cell r="D92">
            <v>15861842.435142286</v>
          </cell>
        </row>
        <row r="93">
          <cell r="A93">
            <v>36984</v>
          </cell>
        </row>
        <row r="94">
          <cell r="A94">
            <v>36985</v>
          </cell>
        </row>
        <row r="95">
          <cell r="A95">
            <v>36986</v>
          </cell>
        </row>
        <row r="96">
          <cell r="A96">
            <v>36987</v>
          </cell>
        </row>
        <row r="97">
          <cell r="A97">
            <v>36990</v>
          </cell>
        </row>
        <row r="98">
          <cell r="A98">
            <v>36991</v>
          </cell>
        </row>
        <row r="99">
          <cell r="A99">
            <v>36992</v>
          </cell>
        </row>
        <row r="100">
          <cell r="A100">
            <v>36993</v>
          </cell>
        </row>
        <row r="101">
          <cell r="A101">
            <v>36994</v>
          </cell>
        </row>
        <row r="102">
          <cell r="A102">
            <v>36997</v>
          </cell>
        </row>
        <row r="103">
          <cell r="A103">
            <v>36998</v>
          </cell>
        </row>
        <row r="104">
          <cell r="A104">
            <v>36999</v>
          </cell>
        </row>
        <row r="105">
          <cell r="A105">
            <v>37000</v>
          </cell>
        </row>
        <row r="106">
          <cell r="A106">
            <v>37001</v>
          </cell>
        </row>
        <row r="107">
          <cell r="A107">
            <v>37004</v>
          </cell>
        </row>
        <row r="108">
          <cell r="A108">
            <v>37005</v>
          </cell>
        </row>
        <row r="109">
          <cell r="A109">
            <v>37006</v>
          </cell>
        </row>
        <row r="110">
          <cell r="A110">
            <v>37007</v>
          </cell>
        </row>
        <row r="111">
          <cell r="A111">
            <v>37008</v>
          </cell>
        </row>
        <row r="112">
          <cell r="A112">
            <v>37011</v>
          </cell>
        </row>
        <row r="113">
          <cell r="A113">
            <v>37012</v>
          </cell>
        </row>
        <row r="114">
          <cell r="A114">
            <v>37013</v>
          </cell>
        </row>
        <row r="115">
          <cell r="A115">
            <v>37014</v>
          </cell>
        </row>
        <row r="116">
          <cell r="A116">
            <v>37015</v>
          </cell>
        </row>
        <row r="117">
          <cell r="A117">
            <v>37018</v>
          </cell>
        </row>
        <row r="118">
          <cell r="A118">
            <v>37019</v>
          </cell>
        </row>
        <row r="119">
          <cell r="A119">
            <v>37020</v>
          </cell>
        </row>
        <row r="120">
          <cell r="A120">
            <v>37021</v>
          </cell>
        </row>
        <row r="121">
          <cell r="A121">
            <v>37022</v>
          </cell>
        </row>
        <row r="122">
          <cell r="A122">
            <v>37025</v>
          </cell>
        </row>
        <row r="123">
          <cell r="A123">
            <v>37026</v>
          </cell>
        </row>
        <row r="124">
          <cell r="A124">
            <v>37027</v>
          </cell>
        </row>
        <row r="125">
          <cell r="A125">
            <v>37028</v>
          </cell>
        </row>
        <row r="126">
          <cell r="A126">
            <v>37029</v>
          </cell>
        </row>
        <row r="127">
          <cell r="A127">
            <v>37032</v>
          </cell>
        </row>
        <row r="128">
          <cell r="A128">
            <v>37033</v>
          </cell>
        </row>
        <row r="129">
          <cell r="A129">
            <v>37034</v>
          </cell>
        </row>
        <row r="130">
          <cell r="A130">
            <v>37035</v>
          </cell>
        </row>
        <row r="131">
          <cell r="A131">
            <v>37036</v>
          </cell>
        </row>
        <row r="132">
          <cell r="A132">
            <v>37039</v>
          </cell>
        </row>
        <row r="133">
          <cell r="A133">
            <v>37040</v>
          </cell>
        </row>
        <row r="134">
          <cell r="A134">
            <v>37041</v>
          </cell>
        </row>
        <row r="135">
          <cell r="A135">
            <v>37042</v>
          </cell>
        </row>
        <row r="136">
          <cell r="A136">
            <v>37043</v>
          </cell>
        </row>
        <row r="137">
          <cell r="A137">
            <v>37046</v>
          </cell>
        </row>
        <row r="138">
          <cell r="A138">
            <v>37047</v>
          </cell>
        </row>
        <row r="139">
          <cell r="A139">
            <v>37048</v>
          </cell>
        </row>
        <row r="140">
          <cell r="A140">
            <v>37049</v>
          </cell>
        </row>
        <row r="141">
          <cell r="A141">
            <v>37050</v>
          </cell>
        </row>
        <row r="142">
          <cell r="A142">
            <v>37053</v>
          </cell>
        </row>
        <row r="143">
          <cell r="A143">
            <v>37054</v>
          </cell>
        </row>
        <row r="144">
          <cell r="A144">
            <v>37055</v>
          </cell>
        </row>
        <row r="145">
          <cell r="A145">
            <v>37056</v>
          </cell>
        </row>
        <row r="146">
          <cell r="A146">
            <v>37057</v>
          </cell>
        </row>
        <row r="147">
          <cell r="A147">
            <v>37060</v>
          </cell>
        </row>
        <row r="148">
          <cell r="A148">
            <v>37061</v>
          </cell>
        </row>
        <row r="149">
          <cell r="A149">
            <v>37062</v>
          </cell>
        </row>
        <row r="150">
          <cell r="A150">
            <v>37063</v>
          </cell>
        </row>
        <row r="151">
          <cell r="A151">
            <v>37064</v>
          </cell>
        </row>
        <row r="152">
          <cell r="A152">
            <v>37067</v>
          </cell>
        </row>
        <row r="153">
          <cell r="A153">
            <v>37068</v>
          </cell>
        </row>
        <row r="154">
          <cell r="A154">
            <v>37069</v>
          </cell>
        </row>
        <row r="155">
          <cell r="A155">
            <v>37070</v>
          </cell>
        </row>
        <row r="156">
          <cell r="A156">
            <v>37071</v>
          </cell>
        </row>
        <row r="157">
          <cell r="A157">
            <v>37074</v>
          </cell>
        </row>
        <row r="158">
          <cell r="A158">
            <v>37075</v>
          </cell>
        </row>
        <row r="159">
          <cell r="A159">
            <v>37076</v>
          </cell>
        </row>
        <row r="160">
          <cell r="A160">
            <v>37077</v>
          </cell>
        </row>
        <row r="161">
          <cell r="A161">
            <v>37078</v>
          </cell>
        </row>
        <row r="162">
          <cell r="A162">
            <v>37081</v>
          </cell>
        </row>
        <row r="163">
          <cell r="A163">
            <v>37082</v>
          </cell>
        </row>
        <row r="164">
          <cell r="A164">
            <v>37083</v>
          </cell>
        </row>
        <row r="165">
          <cell r="A165">
            <v>37084</v>
          </cell>
        </row>
        <row r="166">
          <cell r="A166">
            <v>37085</v>
          </cell>
        </row>
        <row r="167">
          <cell r="A167">
            <v>37088</v>
          </cell>
        </row>
        <row r="168">
          <cell r="A168">
            <v>37089</v>
          </cell>
        </row>
        <row r="169">
          <cell r="A169">
            <v>37090</v>
          </cell>
        </row>
        <row r="170">
          <cell r="A170">
            <v>37091</v>
          </cell>
        </row>
        <row r="171">
          <cell r="A171">
            <v>37092</v>
          </cell>
        </row>
        <row r="172">
          <cell r="A172">
            <v>37095</v>
          </cell>
        </row>
        <row r="173">
          <cell r="A173">
            <v>37096</v>
          </cell>
        </row>
        <row r="174">
          <cell r="A174">
            <v>37097</v>
          </cell>
        </row>
        <row r="175">
          <cell r="A175">
            <v>37098</v>
          </cell>
        </row>
        <row r="176">
          <cell r="A176">
            <v>37099</v>
          </cell>
        </row>
        <row r="177">
          <cell r="A177">
            <v>37102</v>
          </cell>
        </row>
        <row r="178">
          <cell r="A178">
            <v>37103</v>
          </cell>
        </row>
        <row r="179">
          <cell r="A179">
            <v>37104</v>
          </cell>
        </row>
        <row r="180">
          <cell r="A180">
            <v>37105</v>
          </cell>
        </row>
        <row r="181">
          <cell r="A181">
            <v>37106</v>
          </cell>
        </row>
        <row r="182">
          <cell r="A182">
            <v>37109</v>
          </cell>
        </row>
        <row r="183">
          <cell r="A183">
            <v>37110</v>
          </cell>
        </row>
        <row r="184">
          <cell r="A184">
            <v>37111</v>
          </cell>
        </row>
        <row r="185">
          <cell r="A185">
            <v>37112</v>
          </cell>
        </row>
        <row r="186">
          <cell r="A186">
            <v>37113</v>
          </cell>
        </row>
        <row r="187">
          <cell r="A187">
            <v>37116</v>
          </cell>
        </row>
        <row r="188">
          <cell r="A188">
            <v>37117</v>
          </cell>
        </row>
        <row r="189">
          <cell r="A189">
            <v>37118</v>
          </cell>
        </row>
        <row r="190">
          <cell r="A190">
            <v>37119</v>
          </cell>
        </row>
        <row r="191">
          <cell r="A191">
            <v>37120</v>
          </cell>
        </row>
        <row r="192">
          <cell r="A192">
            <v>37123</v>
          </cell>
        </row>
        <row r="193">
          <cell r="A193">
            <v>37124</v>
          </cell>
        </row>
        <row r="194">
          <cell r="A194">
            <v>37125</v>
          </cell>
        </row>
        <row r="195">
          <cell r="A195">
            <v>37126</v>
          </cell>
        </row>
        <row r="196">
          <cell r="A196">
            <v>37127</v>
          </cell>
        </row>
        <row r="197">
          <cell r="A197">
            <v>37130</v>
          </cell>
        </row>
        <row r="198">
          <cell r="A198">
            <v>37131</v>
          </cell>
        </row>
        <row r="199">
          <cell r="A199">
            <v>37132</v>
          </cell>
        </row>
        <row r="200">
          <cell r="A200">
            <v>37133</v>
          </cell>
        </row>
        <row r="201">
          <cell r="A201">
            <v>37134</v>
          </cell>
        </row>
        <row r="202">
          <cell r="A202">
            <v>37137</v>
          </cell>
        </row>
        <row r="203">
          <cell r="A203">
            <v>37138</v>
          </cell>
        </row>
        <row r="204">
          <cell r="A204">
            <v>37139</v>
          </cell>
        </row>
        <row r="205">
          <cell r="A205">
            <v>37140</v>
          </cell>
        </row>
        <row r="206">
          <cell r="A206">
            <v>37141</v>
          </cell>
        </row>
        <row r="207">
          <cell r="A207">
            <v>37144</v>
          </cell>
        </row>
        <row r="208">
          <cell r="A208">
            <v>37145</v>
          </cell>
        </row>
        <row r="209">
          <cell r="A209">
            <v>37146</v>
          </cell>
        </row>
        <row r="210">
          <cell r="A210">
            <v>37147</v>
          </cell>
        </row>
        <row r="211">
          <cell r="A211">
            <v>37148</v>
          </cell>
        </row>
        <row r="212">
          <cell r="A212">
            <v>37151</v>
          </cell>
        </row>
        <row r="213">
          <cell r="A213">
            <v>37152</v>
          </cell>
        </row>
        <row r="214">
          <cell r="A214">
            <v>37153</v>
          </cell>
        </row>
        <row r="215">
          <cell r="A215">
            <v>37154</v>
          </cell>
        </row>
        <row r="216">
          <cell r="A216">
            <v>37155</v>
          </cell>
        </row>
        <row r="217">
          <cell r="A217">
            <v>37158</v>
          </cell>
        </row>
        <row r="218">
          <cell r="A218">
            <v>37159</v>
          </cell>
        </row>
        <row r="219">
          <cell r="A219">
            <v>37160</v>
          </cell>
        </row>
        <row r="220">
          <cell r="A220">
            <v>37161</v>
          </cell>
        </row>
        <row r="221">
          <cell r="A221">
            <v>37162</v>
          </cell>
        </row>
        <row r="222">
          <cell r="A222">
            <v>37165</v>
          </cell>
        </row>
        <row r="223">
          <cell r="A223">
            <v>37166</v>
          </cell>
        </row>
        <row r="224">
          <cell r="A224">
            <v>37167</v>
          </cell>
        </row>
        <row r="225">
          <cell r="A225">
            <v>37168</v>
          </cell>
        </row>
        <row r="226">
          <cell r="A226">
            <v>37169</v>
          </cell>
        </row>
        <row r="227">
          <cell r="A227">
            <v>37172</v>
          </cell>
        </row>
        <row r="228">
          <cell r="A228">
            <v>37173</v>
          </cell>
        </row>
        <row r="229">
          <cell r="A229">
            <v>37174</v>
          </cell>
        </row>
        <row r="230">
          <cell r="A230">
            <v>37175</v>
          </cell>
        </row>
        <row r="231">
          <cell r="A231">
            <v>37176</v>
          </cell>
        </row>
        <row r="232">
          <cell r="A232">
            <v>37179</v>
          </cell>
        </row>
        <row r="233">
          <cell r="A233">
            <v>37180</v>
          </cell>
        </row>
        <row r="234">
          <cell r="A234">
            <v>37181</v>
          </cell>
        </row>
        <row r="235">
          <cell r="A235">
            <v>37182</v>
          </cell>
        </row>
        <row r="236">
          <cell r="A236">
            <v>37183</v>
          </cell>
        </row>
        <row r="237">
          <cell r="A237">
            <v>37186</v>
          </cell>
        </row>
        <row r="238">
          <cell r="A238">
            <v>37187</v>
          </cell>
        </row>
        <row r="239">
          <cell r="A239">
            <v>37188</v>
          </cell>
        </row>
        <row r="240">
          <cell r="A240">
            <v>37189</v>
          </cell>
        </row>
        <row r="241">
          <cell r="A241">
            <v>37190</v>
          </cell>
        </row>
        <row r="242">
          <cell r="A242">
            <v>37193</v>
          </cell>
        </row>
        <row r="243">
          <cell r="A243">
            <v>37194</v>
          </cell>
        </row>
        <row r="244">
          <cell r="A244">
            <v>37195</v>
          </cell>
        </row>
        <row r="245">
          <cell r="A245">
            <v>37196</v>
          </cell>
        </row>
        <row r="246">
          <cell r="A246">
            <v>37197</v>
          </cell>
        </row>
        <row r="247">
          <cell r="A247">
            <v>37200</v>
          </cell>
        </row>
        <row r="248">
          <cell r="A248">
            <v>37201</v>
          </cell>
        </row>
        <row r="249">
          <cell r="A249">
            <v>37202</v>
          </cell>
        </row>
        <row r="250">
          <cell r="A250">
            <v>37203</v>
          </cell>
        </row>
        <row r="251">
          <cell r="A251">
            <v>37204</v>
          </cell>
        </row>
        <row r="252">
          <cell r="A252">
            <v>37207</v>
          </cell>
        </row>
        <row r="253">
          <cell r="A253">
            <v>37208</v>
          </cell>
        </row>
        <row r="254">
          <cell r="A254">
            <v>37209</v>
          </cell>
        </row>
        <row r="255">
          <cell r="A255">
            <v>37210</v>
          </cell>
        </row>
        <row r="256">
          <cell r="A256">
            <v>37211</v>
          </cell>
        </row>
        <row r="257">
          <cell r="A257">
            <v>37214</v>
          </cell>
        </row>
        <row r="258">
          <cell r="A258">
            <v>37215</v>
          </cell>
        </row>
        <row r="259">
          <cell r="A259">
            <v>37216</v>
          </cell>
        </row>
        <row r="260">
          <cell r="A260">
            <v>37217</v>
          </cell>
        </row>
        <row r="261">
          <cell r="A261">
            <v>37218</v>
          </cell>
        </row>
        <row r="262">
          <cell r="A262">
            <v>37221</v>
          </cell>
        </row>
        <row r="263">
          <cell r="A263">
            <v>37222</v>
          </cell>
        </row>
        <row r="264">
          <cell r="A264">
            <v>37223</v>
          </cell>
        </row>
        <row r="265">
          <cell r="A265">
            <v>37224</v>
          </cell>
        </row>
        <row r="266">
          <cell r="A266">
            <v>37225</v>
          </cell>
        </row>
        <row r="267">
          <cell r="A267">
            <v>37228</v>
          </cell>
        </row>
        <row r="268">
          <cell r="A268">
            <v>37229</v>
          </cell>
        </row>
        <row r="269">
          <cell r="A269">
            <v>37230</v>
          </cell>
        </row>
        <row r="270">
          <cell r="A270">
            <v>37231</v>
          </cell>
        </row>
        <row r="271">
          <cell r="A271">
            <v>37232</v>
          </cell>
        </row>
        <row r="272">
          <cell r="A272">
            <v>37235</v>
          </cell>
        </row>
        <row r="273">
          <cell r="A273">
            <v>37236</v>
          </cell>
        </row>
        <row r="274">
          <cell r="A274">
            <v>37237</v>
          </cell>
        </row>
        <row r="275">
          <cell r="A275">
            <v>37238</v>
          </cell>
        </row>
        <row r="276">
          <cell r="A276">
            <v>37239</v>
          </cell>
        </row>
        <row r="277">
          <cell r="A277">
            <v>37242</v>
          </cell>
        </row>
        <row r="278">
          <cell r="A278">
            <v>37243</v>
          </cell>
        </row>
        <row r="279">
          <cell r="A279">
            <v>37244</v>
          </cell>
        </row>
        <row r="280">
          <cell r="A280">
            <v>37245</v>
          </cell>
        </row>
        <row r="281">
          <cell r="A281">
            <v>37246</v>
          </cell>
        </row>
        <row r="282">
          <cell r="A282">
            <v>37249</v>
          </cell>
        </row>
        <row r="283">
          <cell r="A283">
            <v>37250</v>
          </cell>
        </row>
        <row r="284">
          <cell r="A284">
            <v>37251</v>
          </cell>
        </row>
        <row r="285">
          <cell r="A285">
            <v>37252</v>
          </cell>
        </row>
        <row r="286">
          <cell r="A286">
            <v>37253</v>
          </cell>
        </row>
        <row r="287">
          <cell r="A287">
            <v>37256</v>
          </cell>
        </row>
        <row r="288">
          <cell r="A288">
            <v>37257</v>
          </cell>
        </row>
        <row r="289">
          <cell r="A289">
            <v>37258</v>
          </cell>
        </row>
        <row r="290">
          <cell r="A290">
            <v>37259</v>
          </cell>
        </row>
        <row r="291">
          <cell r="A291">
            <v>37260</v>
          </cell>
        </row>
        <row r="292">
          <cell r="A292">
            <v>37263</v>
          </cell>
        </row>
        <row r="293">
          <cell r="A293">
            <v>37264</v>
          </cell>
        </row>
        <row r="294">
          <cell r="A294">
            <v>37265</v>
          </cell>
        </row>
        <row r="295">
          <cell r="A295">
            <v>37266</v>
          </cell>
        </row>
        <row r="296">
          <cell r="A296">
            <v>37267</v>
          </cell>
        </row>
        <row r="297">
          <cell r="A297">
            <v>37270</v>
          </cell>
        </row>
        <row r="298">
          <cell r="A298">
            <v>37271</v>
          </cell>
        </row>
        <row r="299">
          <cell r="A299">
            <v>37272</v>
          </cell>
        </row>
        <row r="300">
          <cell r="A300">
            <v>37273</v>
          </cell>
        </row>
        <row r="301">
          <cell r="A301">
            <v>37274</v>
          </cell>
        </row>
        <row r="302">
          <cell r="A302">
            <v>37277</v>
          </cell>
        </row>
        <row r="303">
          <cell r="A303">
            <v>37278</v>
          </cell>
        </row>
        <row r="304">
          <cell r="A304">
            <v>37279</v>
          </cell>
        </row>
        <row r="305">
          <cell r="A305">
            <v>37280</v>
          </cell>
        </row>
        <row r="306">
          <cell r="A306">
            <v>37281</v>
          </cell>
        </row>
        <row r="307">
          <cell r="A307">
            <v>37284</v>
          </cell>
        </row>
        <row r="308">
          <cell r="A308">
            <v>37285</v>
          </cell>
        </row>
        <row r="309">
          <cell r="A309">
            <v>37286</v>
          </cell>
        </row>
        <row r="310">
          <cell r="A310">
            <v>37287</v>
          </cell>
        </row>
        <row r="311">
          <cell r="A311">
            <v>37288</v>
          </cell>
        </row>
        <row r="312">
          <cell r="A312">
            <v>37291</v>
          </cell>
        </row>
        <row r="313">
          <cell r="A313">
            <v>37292</v>
          </cell>
        </row>
        <row r="314">
          <cell r="A314">
            <v>37293</v>
          </cell>
        </row>
        <row r="315">
          <cell r="A315">
            <v>37294</v>
          </cell>
        </row>
        <row r="316">
          <cell r="A316">
            <v>37295</v>
          </cell>
        </row>
        <row r="317">
          <cell r="A317">
            <v>37298</v>
          </cell>
        </row>
        <row r="318">
          <cell r="A318">
            <v>37299</v>
          </cell>
        </row>
        <row r="319">
          <cell r="A319">
            <v>37300</v>
          </cell>
        </row>
        <row r="320">
          <cell r="A320">
            <v>37301</v>
          </cell>
        </row>
        <row r="321">
          <cell r="A321">
            <v>37302</v>
          </cell>
        </row>
        <row r="322">
          <cell r="A322">
            <v>37305</v>
          </cell>
        </row>
        <row r="323">
          <cell r="A323">
            <v>37306</v>
          </cell>
        </row>
        <row r="324">
          <cell r="A324">
            <v>37307</v>
          </cell>
        </row>
        <row r="325">
          <cell r="A325">
            <v>37308</v>
          </cell>
        </row>
        <row r="326">
          <cell r="A326">
            <v>37309</v>
          </cell>
        </row>
        <row r="327">
          <cell r="A327">
            <v>37312</v>
          </cell>
        </row>
        <row r="328">
          <cell r="A328">
            <v>37313</v>
          </cell>
        </row>
        <row r="329">
          <cell r="A329">
            <v>37314</v>
          </cell>
        </row>
        <row r="330">
          <cell r="A330">
            <v>37315</v>
          </cell>
        </row>
        <row r="331">
          <cell r="A331">
            <v>37316</v>
          </cell>
        </row>
        <row r="332">
          <cell r="A332">
            <v>37319</v>
          </cell>
        </row>
        <row r="333">
          <cell r="A333">
            <v>37320</v>
          </cell>
        </row>
        <row r="334">
          <cell r="A334">
            <v>37321</v>
          </cell>
        </row>
        <row r="335">
          <cell r="A335">
            <v>37322</v>
          </cell>
        </row>
        <row r="336">
          <cell r="A336">
            <v>37323</v>
          </cell>
        </row>
        <row r="337">
          <cell r="A337">
            <v>37326</v>
          </cell>
        </row>
        <row r="338">
          <cell r="A338">
            <v>37327</v>
          </cell>
        </row>
        <row r="339">
          <cell r="A339">
            <v>37328</v>
          </cell>
        </row>
        <row r="340">
          <cell r="A340">
            <v>37329</v>
          </cell>
        </row>
        <row r="341">
          <cell r="A341">
            <v>37330</v>
          </cell>
        </row>
        <row r="342">
          <cell r="A342">
            <v>37333</v>
          </cell>
        </row>
        <row r="343">
          <cell r="A343">
            <v>37334</v>
          </cell>
        </row>
        <row r="344">
          <cell r="A344">
            <v>37335</v>
          </cell>
        </row>
        <row r="345">
          <cell r="A345">
            <v>37336</v>
          </cell>
        </row>
        <row r="346">
          <cell r="A346">
            <v>37337</v>
          </cell>
        </row>
        <row r="347">
          <cell r="A347">
            <v>37340</v>
          </cell>
        </row>
        <row r="348">
          <cell r="A348">
            <v>37341</v>
          </cell>
        </row>
        <row r="349">
          <cell r="A349">
            <v>37342</v>
          </cell>
        </row>
        <row r="350">
          <cell r="A350">
            <v>37343</v>
          </cell>
        </row>
        <row r="351">
          <cell r="A351">
            <v>37344</v>
          </cell>
        </row>
        <row r="352">
          <cell r="A352">
            <v>37347</v>
          </cell>
        </row>
        <row r="353">
          <cell r="A353">
            <v>37348</v>
          </cell>
        </row>
        <row r="354">
          <cell r="A354">
            <v>37349</v>
          </cell>
        </row>
        <row r="355">
          <cell r="A355">
            <v>37350</v>
          </cell>
        </row>
        <row r="356">
          <cell r="A356">
            <v>37351</v>
          </cell>
        </row>
        <row r="357">
          <cell r="A357">
            <v>37354</v>
          </cell>
        </row>
        <row r="358">
          <cell r="A358">
            <v>37355</v>
          </cell>
        </row>
        <row r="359">
          <cell r="A359">
            <v>37356</v>
          </cell>
        </row>
        <row r="360">
          <cell r="A360">
            <v>37357</v>
          </cell>
        </row>
        <row r="361">
          <cell r="A361">
            <v>37358</v>
          </cell>
        </row>
        <row r="362">
          <cell r="A362">
            <v>37361</v>
          </cell>
        </row>
        <row r="363">
          <cell r="A363">
            <v>37362</v>
          </cell>
        </row>
        <row r="364">
          <cell r="A364">
            <v>37363</v>
          </cell>
        </row>
        <row r="365">
          <cell r="A365">
            <v>37364</v>
          </cell>
        </row>
        <row r="366">
          <cell r="A366">
            <v>37365</v>
          </cell>
        </row>
        <row r="367">
          <cell r="A367">
            <v>37368</v>
          </cell>
        </row>
        <row r="368">
          <cell r="A368">
            <v>37369</v>
          </cell>
        </row>
        <row r="369">
          <cell r="A369">
            <v>37370</v>
          </cell>
        </row>
        <row r="370">
          <cell r="A370">
            <v>37371</v>
          </cell>
        </row>
        <row r="371">
          <cell r="A371">
            <v>37372</v>
          </cell>
        </row>
        <row r="372">
          <cell r="A372">
            <v>37375</v>
          </cell>
        </row>
        <row r="373">
          <cell r="A373">
            <v>37376</v>
          </cell>
        </row>
        <row r="374">
          <cell r="A374">
            <v>37377</v>
          </cell>
        </row>
        <row r="375">
          <cell r="A375">
            <v>37378</v>
          </cell>
        </row>
        <row r="376">
          <cell r="A376">
            <v>37379</v>
          </cell>
        </row>
        <row r="377">
          <cell r="A377">
            <v>37382</v>
          </cell>
        </row>
        <row r="378">
          <cell r="A378">
            <v>37383</v>
          </cell>
        </row>
        <row r="379">
          <cell r="A379">
            <v>37384</v>
          </cell>
        </row>
        <row r="380">
          <cell r="A380">
            <v>37385</v>
          </cell>
        </row>
        <row r="381">
          <cell r="A381">
            <v>37386</v>
          </cell>
        </row>
        <row r="382">
          <cell r="A382">
            <v>37389</v>
          </cell>
        </row>
        <row r="383">
          <cell r="A383">
            <v>37390</v>
          </cell>
        </row>
        <row r="384">
          <cell r="A384">
            <v>37391</v>
          </cell>
        </row>
        <row r="385">
          <cell r="A385">
            <v>37392</v>
          </cell>
        </row>
        <row r="386">
          <cell r="A386">
            <v>37393</v>
          </cell>
        </row>
        <row r="387">
          <cell r="A387">
            <v>37396</v>
          </cell>
        </row>
        <row r="388">
          <cell r="A388">
            <v>37397</v>
          </cell>
        </row>
        <row r="389">
          <cell r="A389">
            <v>37398</v>
          </cell>
        </row>
        <row r="390">
          <cell r="A390">
            <v>37399</v>
          </cell>
        </row>
        <row r="391">
          <cell r="A391">
            <v>37400</v>
          </cell>
        </row>
        <row r="392">
          <cell r="A392">
            <v>37403</v>
          </cell>
        </row>
        <row r="393">
          <cell r="A393">
            <v>37404</v>
          </cell>
        </row>
        <row r="394">
          <cell r="A394">
            <v>37405</v>
          </cell>
        </row>
        <row r="395">
          <cell r="A395">
            <v>37406</v>
          </cell>
        </row>
        <row r="396">
          <cell r="A396">
            <v>37407</v>
          </cell>
        </row>
        <row r="397">
          <cell r="A397">
            <v>37410</v>
          </cell>
        </row>
        <row r="398">
          <cell r="A398">
            <v>37411</v>
          </cell>
        </row>
        <row r="399">
          <cell r="A399">
            <v>37412</v>
          </cell>
        </row>
        <row r="400">
          <cell r="A400">
            <v>37413</v>
          </cell>
        </row>
        <row r="401">
          <cell r="A401">
            <v>37414</v>
          </cell>
        </row>
        <row r="402">
          <cell r="A402">
            <v>37417</v>
          </cell>
        </row>
        <row r="403">
          <cell r="A403">
            <v>37418</v>
          </cell>
        </row>
        <row r="404">
          <cell r="A404">
            <v>37419</v>
          </cell>
        </row>
        <row r="405">
          <cell r="A405">
            <v>37420</v>
          </cell>
        </row>
        <row r="406">
          <cell r="A406">
            <v>37421</v>
          </cell>
        </row>
        <row r="407">
          <cell r="A407">
            <v>37424</v>
          </cell>
        </row>
        <row r="408">
          <cell r="A408">
            <v>37425</v>
          </cell>
        </row>
        <row r="409">
          <cell r="A409">
            <v>37426</v>
          </cell>
        </row>
        <row r="410">
          <cell r="A410">
            <v>37427</v>
          </cell>
        </row>
        <row r="411">
          <cell r="A411">
            <v>37428</v>
          </cell>
        </row>
        <row r="412">
          <cell r="A412">
            <v>37431</v>
          </cell>
        </row>
        <row r="413">
          <cell r="A413">
            <v>37432</v>
          </cell>
        </row>
        <row r="414">
          <cell r="A414">
            <v>37433</v>
          </cell>
        </row>
        <row r="415">
          <cell r="A415">
            <v>37434</v>
          </cell>
        </row>
        <row r="416">
          <cell r="A416">
            <v>37435</v>
          </cell>
        </row>
        <row r="417">
          <cell r="A417">
            <v>37438</v>
          </cell>
        </row>
        <row r="418">
          <cell r="A418">
            <v>37439</v>
          </cell>
        </row>
        <row r="419">
          <cell r="A419">
            <v>37440</v>
          </cell>
        </row>
        <row r="420">
          <cell r="A420">
            <v>37441</v>
          </cell>
        </row>
        <row r="421">
          <cell r="A421">
            <v>37442</v>
          </cell>
        </row>
        <row r="422">
          <cell r="A422">
            <v>37445</v>
          </cell>
        </row>
        <row r="423">
          <cell r="A423">
            <v>37446</v>
          </cell>
        </row>
        <row r="424">
          <cell r="A424">
            <v>37447</v>
          </cell>
        </row>
        <row r="425">
          <cell r="A425">
            <v>37448</v>
          </cell>
        </row>
        <row r="426">
          <cell r="A426">
            <v>37449</v>
          </cell>
        </row>
        <row r="427">
          <cell r="A427">
            <v>37452</v>
          </cell>
        </row>
        <row r="428">
          <cell r="A428">
            <v>37453</v>
          </cell>
        </row>
        <row r="429">
          <cell r="A429">
            <v>37454</v>
          </cell>
        </row>
        <row r="430">
          <cell r="A430">
            <v>37455</v>
          </cell>
        </row>
        <row r="431">
          <cell r="A431">
            <v>37456</v>
          </cell>
        </row>
        <row r="432">
          <cell r="A432">
            <v>37459</v>
          </cell>
        </row>
        <row r="433">
          <cell r="A433">
            <v>37460</v>
          </cell>
        </row>
        <row r="434">
          <cell r="A434">
            <v>37461</v>
          </cell>
        </row>
        <row r="435">
          <cell r="A435">
            <v>37462</v>
          </cell>
        </row>
        <row r="436">
          <cell r="A436">
            <v>37463</v>
          </cell>
        </row>
        <row r="437">
          <cell r="A437">
            <v>37466</v>
          </cell>
        </row>
        <row r="438">
          <cell r="A438">
            <v>37467</v>
          </cell>
        </row>
        <row r="439">
          <cell r="A439">
            <v>37468</v>
          </cell>
        </row>
        <row r="440">
          <cell r="A440">
            <v>37469</v>
          </cell>
        </row>
        <row r="441">
          <cell r="A441">
            <v>37470</v>
          </cell>
        </row>
        <row r="442">
          <cell r="A442">
            <v>37473</v>
          </cell>
        </row>
        <row r="443">
          <cell r="A443">
            <v>37474</v>
          </cell>
        </row>
        <row r="444">
          <cell r="A444">
            <v>37475</v>
          </cell>
        </row>
        <row r="445">
          <cell r="A445">
            <v>37476</v>
          </cell>
        </row>
        <row r="446">
          <cell r="A446">
            <v>37477</v>
          </cell>
        </row>
        <row r="447">
          <cell r="A447">
            <v>37480</v>
          </cell>
        </row>
        <row r="448">
          <cell r="A448">
            <v>37481</v>
          </cell>
        </row>
        <row r="449">
          <cell r="A449">
            <v>37482</v>
          </cell>
        </row>
        <row r="450">
          <cell r="A450">
            <v>37483</v>
          </cell>
        </row>
        <row r="451">
          <cell r="A451">
            <v>37484</v>
          </cell>
        </row>
        <row r="452">
          <cell r="A452">
            <v>37487</v>
          </cell>
        </row>
        <row r="453">
          <cell r="A453">
            <v>37488</v>
          </cell>
        </row>
        <row r="454">
          <cell r="A454">
            <v>37489</v>
          </cell>
        </row>
        <row r="455">
          <cell r="A455">
            <v>37490</v>
          </cell>
        </row>
        <row r="456">
          <cell r="A456">
            <v>37491</v>
          </cell>
        </row>
        <row r="457">
          <cell r="A457">
            <v>37494</v>
          </cell>
        </row>
        <row r="458">
          <cell r="A458">
            <v>37495</v>
          </cell>
        </row>
        <row r="459">
          <cell r="A459">
            <v>37496</v>
          </cell>
        </row>
        <row r="460">
          <cell r="A460">
            <v>37497</v>
          </cell>
        </row>
        <row r="461">
          <cell r="A461">
            <v>37498</v>
          </cell>
        </row>
        <row r="462">
          <cell r="A462">
            <v>37501</v>
          </cell>
        </row>
        <row r="463">
          <cell r="A463">
            <v>37502</v>
          </cell>
        </row>
        <row r="464">
          <cell r="A464">
            <v>37503</v>
          </cell>
        </row>
        <row r="465">
          <cell r="A465">
            <v>37504</v>
          </cell>
        </row>
        <row r="466">
          <cell r="A466">
            <v>37505</v>
          </cell>
        </row>
        <row r="467">
          <cell r="A467">
            <v>37508</v>
          </cell>
        </row>
        <row r="468">
          <cell r="A468">
            <v>37509</v>
          </cell>
        </row>
        <row r="469">
          <cell r="A469">
            <v>37510</v>
          </cell>
        </row>
        <row r="470">
          <cell r="A470">
            <v>37511</v>
          </cell>
        </row>
        <row r="471">
          <cell r="A471">
            <v>37512</v>
          </cell>
        </row>
        <row r="472">
          <cell r="A472">
            <v>37515</v>
          </cell>
        </row>
        <row r="473">
          <cell r="A473">
            <v>37516</v>
          </cell>
        </row>
        <row r="474">
          <cell r="A474">
            <v>37517</v>
          </cell>
        </row>
        <row r="475">
          <cell r="A475">
            <v>37518</v>
          </cell>
        </row>
        <row r="476">
          <cell r="A476">
            <v>37519</v>
          </cell>
        </row>
        <row r="477">
          <cell r="A477">
            <v>37522</v>
          </cell>
        </row>
        <row r="478">
          <cell r="A478">
            <v>37523</v>
          </cell>
        </row>
        <row r="479">
          <cell r="A479">
            <v>37524</v>
          </cell>
        </row>
        <row r="480">
          <cell r="A480">
            <v>37525</v>
          </cell>
        </row>
        <row r="481">
          <cell r="A481">
            <v>37526</v>
          </cell>
        </row>
        <row r="482">
          <cell r="A482">
            <v>37529</v>
          </cell>
        </row>
        <row r="483">
          <cell r="A483">
            <v>37530</v>
          </cell>
        </row>
        <row r="484">
          <cell r="A484">
            <v>37531</v>
          </cell>
        </row>
        <row r="485">
          <cell r="A485">
            <v>37532</v>
          </cell>
        </row>
        <row r="486">
          <cell r="A486">
            <v>37533</v>
          </cell>
        </row>
        <row r="487">
          <cell r="A487">
            <v>37536</v>
          </cell>
        </row>
        <row r="488">
          <cell r="A488">
            <v>37537</v>
          </cell>
        </row>
        <row r="489">
          <cell r="A489">
            <v>37538</v>
          </cell>
        </row>
        <row r="490">
          <cell r="A490">
            <v>37539</v>
          </cell>
        </row>
        <row r="491">
          <cell r="A491">
            <v>37540</v>
          </cell>
        </row>
        <row r="492">
          <cell r="A492">
            <v>37543</v>
          </cell>
        </row>
        <row r="493">
          <cell r="A493">
            <v>37544</v>
          </cell>
        </row>
        <row r="494">
          <cell r="A494">
            <v>37545</v>
          </cell>
        </row>
        <row r="495">
          <cell r="A495">
            <v>37546</v>
          </cell>
        </row>
        <row r="496">
          <cell r="A496">
            <v>37547</v>
          </cell>
        </row>
        <row r="497">
          <cell r="A497">
            <v>37550</v>
          </cell>
        </row>
        <row r="498">
          <cell r="A498">
            <v>37551</v>
          </cell>
        </row>
        <row r="499">
          <cell r="A499">
            <v>37552</v>
          </cell>
        </row>
        <row r="500">
          <cell r="A500">
            <v>37553</v>
          </cell>
        </row>
        <row r="501">
          <cell r="A501">
            <v>37554</v>
          </cell>
        </row>
        <row r="502">
          <cell r="A502">
            <v>37557</v>
          </cell>
        </row>
        <row r="503">
          <cell r="A503">
            <v>37558</v>
          </cell>
        </row>
        <row r="504">
          <cell r="A504">
            <v>37559</v>
          </cell>
        </row>
        <row r="505">
          <cell r="A505">
            <v>37560</v>
          </cell>
        </row>
        <row r="506">
          <cell r="A506">
            <v>37561</v>
          </cell>
        </row>
        <row r="507">
          <cell r="A507">
            <v>37564</v>
          </cell>
        </row>
        <row r="508">
          <cell r="A508">
            <v>37565</v>
          </cell>
        </row>
        <row r="509">
          <cell r="A509">
            <v>37566</v>
          </cell>
        </row>
        <row r="510">
          <cell r="A510">
            <v>37567</v>
          </cell>
        </row>
        <row r="511">
          <cell r="A511">
            <v>37568</v>
          </cell>
        </row>
        <row r="512">
          <cell r="A512">
            <v>37571</v>
          </cell>
        </row>
      </sheetData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sh Flow"/>
      <sheetName val="Proforma Cont OPS"/>
      <sheetName val="Proforma PPA"/>
      <sheetName val=" MT Wind 2026"/>
      <sheetName val="Pumped Storage"/>
    </sheetNames>
    <sheetDataSet>
      <sheetData sheetId="0"/>
      <sheetData sheetId="1">
        <row r="3">
          <cell r="D3">
            <v>6.9699999999999998E-2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and Gas combined"/>
      <sheetName val="Sheet3"/>
    </sheetNames>
    <sheetDataSet>
      <sheetData sheetId="0" refreshError="1">
        <row r="2">
          <cell r="B2" t="str">
            <v>2002 Electric Operations</v>
          </cell>
          <cell r="E2" t="str">
            <v>Structure</v>
          </cell>
          <cell r="F2" t="str">
            <v>Cost</v>
          </cell>
          <cell r="G2" t="str">
            <v>Weighted</v>
          </cell>
        </row>
        <row r="3">
          <cell r="D3" t="str">
            <v>PSE Total</v>
          </cell>
          <cell r="E3" t="str">
            <v>(%)</v>
          </cell>
          <cell r="G3" t="str">
            <v>Cost</v>
          </cell>
          <cell r="I3">
            <v>2002</v>
          </cell>
          <cell r="J3" t="str">
            <v>HDD</v>
          </cell>
        </row>
        <row r="4">
          <cell r="B4" t="str">
            <v>Short term debt</v>
          </cell>
          <cell r="D4">
            <v>131839500</v>
          </cell>
          <cell r="E4">
            <v>3.2502281665621219E-2</v>
          </cell>
          <cell r="F4">
            <v>2.7699999999999999E-2</v>
          </cell>
          <cell r="G4">
            <v>9.0031320213770775E-4</v>
          </cell>
          <cell r="I4" t="str">
            <v>Normal</v>
          </cell>
          <cell r="J4">
            <v>4797</v>
          </cell>
        </row>
        <row r="5">
          <cell r="B5" t="str">
            <v>Long term debt</v>
          </cell>
          <cell r="D5">
            <v>2180798445</v>
          </cell>
          <cell r="E5">
            <v>0.53763041664553313</v>
          </cell>
          <cell r="F5">
            <v>7.4200000000000002E-2</v>
          </cell>
          <cell r="G5">
            <v>3.9892176915098561E-2</v>
          </cell>
          <cell r="I5" t="str">
            <v>Actual</v>
          </cell>
          <cell r="J5">
            <v>4946</v>
          </cell>
        </row>
        <row r="6">
          <cell r="B6" t="str">
            <v>Trust preferred</v>
          </cell>
          <cell r="D6">
            <v>300000000</v>
          </cell>
          <cell r="E6">
            <v>7.3958749082682851E-2</v>
          </cell>
          <cell r="F6">
            <v>8.5800000000000001E-2</v>
          </cell>
          <cell r="G6">
            <v>6.345660671294189E-3</v>
          </cell>
          <cell r="I6" t="str">
            <v>Diff</v>
          </cell>
          <cell r="J6">
            <v>-149</v>
          </cell>
        </row>
        <row r="7">
          <cell r="B7" t="str">
            <v>Preferred Stock</v>
          </cell>
          <cell r="D7">
            <v>104099400</v>
          </cell>
          <cell r="E7">
            <v>2.5663538014192785E-2</v>
          </cell>
          <cell r="F7">
            <v>7.7799999999999994E-2</v>
          </cell>
          <cell r="G7">
            <v>1.9966232575041984E-3</v>
          </cell>
          <cell r="I7" t="str">
            <v>%</v>
          </cell>
          <cell r="J7">
            <v>-3.1061079841567647E-2</v>
          </cell>
        </row>
        <row r="8">
          <cell r="B8" t="str">
            <v>Common Stock</v>
          </cell>
          <cell r="D8">
            <v>1339577881</v>
          </cell>
          <cell r="E8">
            <v>0.33024501459196998</v>
          </cell>
          <cell r="F8">
            <v>9.9508420388187857E-2</v>
          </cell>
          <cell r="G8">
            <v>3.2862159743120983E-2</v>
          </cell>
          <cell r="J8" t="str">
            <v>Colder</v>
          </cell>
        </row>
        <row r="9">
          <cell r="D9">
            <v>4056315226</v>
          </cell>
          <cell r="E9">
            <v>0.99999999999999989</v>
          </cell>
          <cell r="G9">
            <v>8.1996933789155652E-2</v>
          </cell>
        </row>
        <row r="10">
          <cell r="G10" t="str">
            <v>=</v>
          </cell>
        </row>
        <row r="11">
          <cell r="B11" t="str">
            <v>Electric Rate Base</v>
          </cell>
          <cell r="D11">
            <v>2588830450</v>
          </cell>
          <cell r="G11">
            <v>8.1996933789155638E-2</v>
          </cell>
          <cell r="H11" t="str">
            <v>&lt;-- Adjusted "Actual" earned in 2002</v>
          </cell>
        </row>
        <row r="12">
          <cell r="B12" t="str">
            <v>Gas Rate Base</v>
          </cell>
          <cell r="D12">
            <v>1068854952</v>
          </cell>
        </row>
        <row r="13">
          <cell r="D13">
            <v>3657685402</v>
          </cell>
          <cell r="F13" t="str">
            <v>Actually earned on Equity</v>
          </cell>
        </row>
        <row r="17">
          <cell r="B17" t="str">
            <v>2003 Electric Operations</v>
          </cell>
          <cell r="E17" t="str">
            <v>Structure</v>
          </cell>
          <cell r="F17" t="str">
            <v>Cost</v>
          </cell>
          <cell r="G17" t="str">
            <v>Weighted</v>
          </cell>
        </row>
        <row r="18">
          <cell r="D18" t="str">
            <v>PSE Total</v>
          </cell>
          <cell r="E18" t="str">
            <v>(%)</v>
          </cell>
          <cell r="G18" t="str">
            <v>Cost</v>
          </cell>
          <cell r="I18">
            <v>2003</v>
          </cell>
          <cell r="J18" t="str">
            <v>HDD</v>
          </cell>
        </row>
        <row r="19">
          <cell r="B19" t="str">
            <v>Short term debt</v>
          </cell>
          <cell r="D19">
            <v>52290500</v>
          </cell>
          <cell r="E19">
            <v>1.3087262867947067E-2</v>
          </cell>
          <cell r="F19">
            <v>8.7999999999999995E-2</v>
          </cell>
          <cell r="G19">
            <v>1.1516791323793419E-3</v>
          </cell>
          <cell r="I19" t="str">
            <v>Normal</v>
          </cell>
          <cell r="J19">
            <v>4797</v>
          </cell>
        </row>
        <row r="20">
          <cell r="B20" t="str">
            <v>Long term debt</v>
          </cell>
          <cell r="D20">
            <v>2092562193</v>
          </cell>
          <cell r="E20">
            <v>0.5237263267193617</v>
          </cell>
          <cell r="F20">
            <v>7.0199999999999999E-2</v>
          </cell>
          <cell r="G20">
            <v>3.676558813569919E-2</v>
          </cell>
          <cell r="I20" t="str">
            <v>Actual</v>
          </cell>
          <cell r="J20">
            <v>4527</v>
          </cell>
        </row>
        <row r="21">
          <cell r="B21" t="str">
            <v>Trust preferred</v>
          </cell>
          <cell r="D21">
            <v>282718750</v>
          </cell>
          <cell r="E21">
            <v>7.0758829977671092E-2</v>
          </cell>
          <cell r="F21">
            <v>8.5999999999999993E-2</v>
          </cell>
          <cell r="G21">
            <v>6.0852593780797134E-3</v>
          </cell>
          <cell r="I21" t="str">
            <v>Diff</v>
          </cell>
          <cell r="J21">
            <v>270</v>
          </cell>
        </row>
        <row r="22">
          <cell r="B22" t="str">
            <v>Preferred Stock</v>
          </cell>
          <cell r="D22">
            <v>71427213</v>
          </cell>
          <cell r="E22">
            <v>1.7876798126922597E-2</v>
          </cell>
          <cell r="F22">
            <v>7.8700000000000006E-2</v>
          </cell>
          <cell r="G22">
            <v>1.4069040125888085E-3</v>
          </cell>
          <cell r="I22" t="str">
            <v>%</v>
          </cell>
          <cell r="J22">
            <v>5.6285178236397747E-2</v>
          </cell>
        </row>
        <row r="23">
          <cell r="B23" t="str">
            <v>Common Stock</v>
          </cell>
          <cell r="D23">
            <v>1496527416</v>
          </cell>
          <cell r="E23">
            <v>0.37455078230809752</v>
          </cell>
          <cell r="F23">
            <v>0.10738558056038271</v>
          </cell>
          <cell r="G23">
            <v>4.0221353207500574E-2</v>
          </cell>
          <cell r="J23" t="str">
            <v>Warmer</v>
          </cell>
        </row>
        <row r="24">
          <cell r="D24">
            <v>3995526072</v>
          </cell>
          <cell r="E24">
            <v>1</v>
          </cell>
          <cell r="G24">
            <v>8.5630783866247617E-2</v>
          </cell>
        </row>
        <row r="25">
          <cell r="G25" t="str">
            <v>=</v>
          </cell>
        </row>
        <row r="26">
          <cell r="B26" t="str">
            <v>Electric Rate Base</v>
          </cell>
          <cell r="D26">
            <v>2492964158</v>
          </cell>
          <cell r="G26">
            <v>8.5630783866247631E-2</v>
          </cell>
          <cell r="H26" t="str">
            <v>&lt;-- Adjusted "Actual" earned in 2003</v>
          </cell>
        </row>
        <row r="27">
          <cell r="B27" t="str">
            <v>Gas Rate Base</v>
          </cell>
          <cell r="D27">
            <v>1040474027</v>
          </cell>
        </row>
        <row r="28">
          <cell r="D28">
            <v>3533438185</v>
          </cell>
          <cell r="F28" t="str">
            <v>Actually earned on Equity</v>
          </cell>
        </row>
        <row r="32">
          <cell r="B32" t="str">
            <v>2004 Electric Operations</v>
          </cell>
          <cell r="E32" t="str">
            <v>Structure</v>
          </cell>
          <cell r="F32" t="str">
            <v>Cost</v>
          </cell>
          <cell r="G32" t="str">
            <v>Weighted</v>
          </cell>
        </row>
        <row r="33">
          <cell r="D33" t="str">
            <v>PSE Total</v>
          </cell>
          <cell r="E33" t="str">
            <v>(%)</v>
          </cell>
          <cell r="G33" t="str">
            <v>Cost</v>
          </cell>
          <cell r="I33">
            <v>2004</v>
          </cell>
          <cell r="J33" t="str">
            <v>HDD</v>
          </cell>
        </row>
        <row r="34">
          <cell r="B34" t="str">
            <v>Short term debt</v>
          </cell>
          <cell r="D34">
            <v>88715833</v>
          </cell>
          <cell r="E34">
            <v>2.1759489516764652E-2</v>
          </cell>
          <cell r="F34">
            <v>5.4600000000000003E-2</v>
          </cell>
          <cell r="G34">
            <v>1.18806812761535E-3</v>
          </cell>
          <cell r="I34" t="str">
            <v>Normal</v>
          </cell>
          <cell r="J34">
            <v>4797</v>
          </cell>
        </row>
        <row r="35">
          <cell r="B35" t="str">
            <v>Long term debt</v>
          </cell>
          <cell r="D35">
            <v>2083124804</v>
          </cell>
          <cell r="E35">
            <v>0.5109317108565099</v>
          </cell>
          <cell r="F35">
            <v>6.8099999999999994E-2</v>
          </cell>
          <cell r="G35">
            <v>3.4794449509328321E-2</v>
          </cell>
          <cell r="I35" t="str">
            <v>Actual</v>
          </cell>
          <cell r="J35">
            <v>4421</v>
          </cell>
        </row>
        <row r="36">
          <cell r="B36" t="str">
            <v>Trust preferred</v>
          </cell>
          <cell r="D36">
            <v>280250000</v>
          </cell>
          <cell r="E36">
            <v>6.873741395262889E-2</v>
          </cell>
          <cell r="F36">
            <v>8.5999999999999993E-2</v>
          </cell>
          <cell r="G36">
            <v>5.911417599926084E-3</v>
          </cell>
          <cell r="I36" t="str">
            <v>Diff</v>
          </cell>
          <cell r="J36">
            <v>376</v>
          </cell>
        </row>
        <row r="37">
          <cell r="B37" t="str">
            <v>Preferred Stock</v>
          </cell>
          <cell r="D37">
            <v>1889400</v>
          </cell>
          <cell r="E37">
            <v>4.6341648500302236E-4</v>
          </cell>
          <cell r="F37">
            <v>0.11890000000000001</v>
          </cell>
          <cell r="G37">
            <v>5.5100220066859359E-5</v>
          </cell>
          <cell r="I37" t="str">
            <v>%</v>
          </cell>
          <cell r="J37">
            <v>7.8382322284761316E-2</v>
          </cell>
        </row>
        <row r="38">
          <cell r="B38" t="str">
            <v>Common Stock</v>
          </cell>
          <cell r="D38">
            <v>1623129995</v>
          </cell>
          <cell r="E38">
            <v>0.39810796918909347</v>
          </cell>
          <cell r="F38">
            <v>0.10774058109523235</v>
          </cell>
          <cell r="G38">
            <v>4.2892383939075789E-2</v>
          </cell>
          <cell r="J38" t="str">
            <v>Warmer</v>
          </cell>
        </row>
        <row r="39">
          <cell r="D39">
            <v>4077110032</v>
          </cell>
          <cell r="E39">
            <v>1</v>
          </cell>
          <cell r="G39">
            <v>8.4841419396012391E-2</v>
          </cell>
        </row>
        <row r="40">
          <cell r="G40" t="str">
            <v>=</v>
          </cell>
        </row>
        <row r="41">
          <cell r="B41" t="str">
            <v>Electric Rate Base</v>
          </cell>
          <cell r="D41">
            <v>2490635488</v>
          </cell>
          <cell r="G41">
            <v>8.4841419396012391E-2</v>
          </cell>
          <cell r="H41" t="str">
            <v>&lt;--  "Actual" earned in 2004</v>
          </cell>
        </row>
        <row r="42">
          <cell r="B42" t="str">
            <v>Gas Rate Base</v>
          </cell>
          <cell r="D42">
            <v>1070195360</v>
          </cell>
        </row>
        <row r="43">
          <cell r="D43">
            <v>3560830848</v>
          </cell>
          <cell r="F43" t="str">
            <v>Actually earned on Equity</v>
          </cell>
        </row>
        <row r="47">
          <cell r="B47" t="str">
            <v>2005 Electric Operations</v>
          </cell>
          <cell r="E47" t="str">
            <v>Structure</v>
          </cell>
          <cell r="F47" t="str">
            <v>Cost</v>
          </cell>
          <cell r="G47" t="str">
            <v>Weighted</v>
          </cell>
        </row>
        <row r="48">
          <cell r="D48" t="str">
            <v>PSE Total</v>
          </cell>
          <cell r="E48" t="str">
            <v>(%)</v>
          </cell>
          <cell r="G48" t="str">
            <v>Cost</v>
          </cell>
          <cell r="I48">
            <v>2005</v>
          </cell>
          <cell r="J48" t="str">
            <v>HDD</v>
          </cell>
        </row>
        <row r="49">
          <cell r="B49" t="str">
            <v>Short term debt</v>
          </cell>
          <cell r="D49">
            <v>134520584</v>
          </cell>
          <cell r="E49">
            <v>3.1714767069233311E-2</v>
          </cell>
          <cell r="F49">
            <v>5.8799999999999998E-2</v>
          </cell>
          <cell r="G49">
            <v>1.8648283036709187E-3</v>
          </cell>
          <cell r="I49" t="str">
            <v>Normal</v>
          </cell>
          <cell r="J49">
            <v>4797</v>
          </cell>
        </row>
        <row r="50">
          <cell r="B50" t="str">
            <v>Long term debt</v>
          </cell>
          <cell r="D50">
            <v>2148818333</v>
          </cell>
          <cell r="E50">
            <v>0.50660851208609992</v>
          </cell>
          <cell r="F50">
            <v>6.8599999999999994E-2</v>
          </cell>
          <cell r="G50">
            <v>3.4753343929106451E-2</v>
          </cell>
          <cell r="I50" t="str">
            <v>Actual</v>
          </cell>
          <cell r="J50">
            <v>4489</v>
          </cell>
        </row>
        <row r="51">
          <cell r="B51" t="str">
            <v>Trust preferred</v>
          </cell>
          <cell r="D51">
            <v>257229167</v>
          </cell>
          <cell r="E51">
            <v>6.0644719731650254E-2</v>
          </cell>
          <cell r="F51">
            <v>8.6699999999999999E-2</v>
          </cell>
          <cell r="G51">
            <v>5.257897200734077E-3</v>
          </cell>
          <cell r="I51" t="str">
            <v>Diff</v>
          </cell>
          <cell r="J51">
            <v>308</v>
          </cell>
        </row>
        <row r="52">
          <cell r="B52" t="str">
            <v>Preferred Stock</v>
          </cell>
          <cell r="D52">
            <v>1889400</v>
          </cell>
          <cell r="E52">
            <v>4.4544767141814826E-4</v>
          </cell>
          <cell r="F52">
            <v>8.1000000000000003E-2</v>
          </cell>
          <cell r="G52">
            <v>3.6081261384870009E-5</v>
          </cell>
          <cell r="I52" t="str">
            <v>%</v>
          </cell>
          <cell r="J52">
            <v>6.4206795914112991E-2</v>
          </cell>
        </row>
        <row r="53">
          <cell r="B53" t="str">
            <v>Common Stock</v>
          </cell>
          <cell r="D53">
            <v>1699118174</v>
          </cell>
          <cell r="E53">
            <v>0.40058655344159844</v>
          </cell>
          <cell r="F53">
            <v>0.11587911471952557</v>
          </cell>
          <cell r="G53">
            <v>4.6419615181358342E-2</v>
          </cell>
          <cell r="J53" t="str">
            <v>Warmer</v>
          </cell>
        </row>
        <row r="54">
          <cell r="D54">
            <v>4241575658</v>
          </cell>
          <cell r="E54">
            <v>1</v>
          </cell>
          <cell r="G54">
            <v>8.8331765876254659E-2</v>
          </cell>
        </row>
        <row r="55">
          <cell r="G55" t="str">
            <v>=</v>
          </cell>
        </row>
        <row r="56">
          <cell r="B56" t="str">
            <v>Electric Rate Base</v>
          </cell>
          <cell r="D56">
            <v>2511214961</v>
          </cell>
          <cell r="G56">
            <v>8.8331765876254673E-2</v>
          </cell>
          <cell r="H56" t="str">
            <v>&lt;-- Adjusted "Actual" earned in 2005</v>
          </cell>
        </row>
        <row r="57">
          <cell r="B57" t="str">
            <v>Gas Rate Base</v>
          </cell>
          <cell r="D57">
            <v>1180728618</v>
          </cell>
        </row>
        <row r="58">
          <cell r="D58">
            <v>3691943579</v>
          </cell>
          <cell r="F58" t="str">
            <v>Actually earned on Equity</v>
          </cell>
        </row>
        <row r="65">
          <cell r="C65" t="str">
            <v>Average Earned on Equity 02-05</v>
          </cell>
          <cell r="F65">
            <v>0.10762842419083211</v>
          </cell>
        </row>
      </sheetData>
      <sheetData sheetId="1" refreshError="1">
        <row r="2">
          <cell r="B2" t="str">
            <v>2002 Gas Operations</v>
          </cell>
          <cell r="E2" t="str">
            <v>Structure</v>
          </cell>
          <cell r="F2" t="str">
            <v>Cost</v>
          </cell>
          <cell r="G2" t="str">
            <v>Weighted</v>
          </cell>
        </row>
        <row r="3">
          <cell r="D3" t="str">
            <v>PSE Total</v>
          </cell>
          <cell r="E3" t="str">
            <v>(%)</v>
          </cell>
          <cell r="G3" t="str">
            <v>Cost</v>
          </cell>
          <cell r="I3">
            <v>2002</v>
          </cell>
          <cell r="J3" t="str">
            <v>HDD</v>
          </cell>
        </row>
        <row r="4">
          <cell r="B4" t="str">
            <v>Short term debt</v>
          </cell>
          <cell r="D4">
            <v>131839500</v>
          </cell>
          <cell r="E4">
            <v>3.2502281665621219E-2</v>
          </cell>
          <cell r="F4">
            <v>2.7699999999999999E-2</v>
          </cell>
          <cell r="G4">
            <v>9.0031320213770775E-4</v>
          </cell>
          <cell r="I4" t="str">
            <v>Normal</v>
          </cell>
          <cell r="J4">
            <v>4797</v>
          </cell>
        </row>
        <row r="5">
          <cell r="B5" t="str">
            <v>Long term debt</v>
          </cell>
          <cell r="D5">
            <v>2180798445</v>
          </cell>
          <cell r="E5">
            <v>0.53763041664553313</v>
          </cell>
          <cell r="F5">
            <v>7.4200000000000002E-2</v>
          </cell>
          <cell r="G5">
            <v>3.9892176915098561E-2</v>
          </cell>
          <cell r="I5" t="str">
            <v>Actual</v>
          </cell>
          <cell r="J5">
            <v>5063</v>
          </cell>
        </row>
        <row r="6">
          <cell r="B6" t="str">
            <v>Trust preferred</v>
          </cell>
          <cell r="D6">
            <v>300000000</v>
          </cell>
          <cell r="E6">
            <v>7.3958749082682851E-2</v>
          </cell>
          <cell r="F6">
            <v>8.5800000000000001E-2</v>
          </cell>
          <cell r="G6">
            <v>6.345660671294189E-3</v>
          </cell>
          <cell r="I6" t="str">
            <v>Diff</v>
          </cell>
          <cell r="J6">
            <v>-266</v>
          </cell>
        </row>
        <row r="7">
          <cell r="B7" t="str">
            <v>Preferred Stock</v>
          </cell>
          <cell r="D7">
            <v>104099400</v>
          </cell>
          <cell r="E7">
            <v>2.5663538014192785E-2</v>
          </cell>
          <cell r="F7">
            <v>7.7799999999999994E-2</v>
          </cell>
          <cell r="G7">
            <v>1.9966232575041984E-3</v>
          </cell>
          <cell r="I7" t="str">
            <v>%</v>
          </cell>
          <cell r="J7">
            <v>-5.5451323744006673E-2</v>
          </cell>
        </row>
        <row r="8">
          <cell r="B8" t="str">
            <v>Common Stock</v>
          </cell>
          <cell r="D8">
            <v>1339577881</v>
          </cell>
          <cell r="E8">
            <v>0.33024501459196998</v>
          </cell>
          <cell r="F8">
            <v>7.4202125363570098E-2</v>
          </cell>
          <cell r="G8">
            <v>2.4504881973447391E-2</v>
          </cell>
          <cell r="J8" t="str">
            <v>Colder</v>
          </cell>
        </row>
        <row r="9">
          <cell r="D9">
            <v>4056315226</v>
          </cell>
          <cell r="E9">
            <v>0.99999999999999989</v>
          </cell>
          <cell r="G9">
            <v>7.3639656019482053E-2</v>
          </cell>
        </row>
        <row r="10">
          <cell r="G10" t="str">
            <v>=</v>
          </cell>
        </row>
        <row r="11">
          <cell r="B11" t="str">
            <v>Electric Rate Base</v>
          </cell>
          <cell r="D11">
            <v>2588830450</v>
          </cell>
          <cell r="G11">
            <v>7.3639656019482053E-2</v>
          </cell>
          <cell r="H11" t="str">
            <v>&lt;-- Adjusted "Actual" earned in 2002</v>
          </cell>
        </row>
        <row r="12">
          <cell r="B12" t="str">
            <v>Gas Rate Base</v>
          </cell>
          <cell r="D12">
            <v>1068854952</v>
          </cell>
        </row>
        <row r="13">
          <cell r="D13">
            <v>3657685402</v>
          </cell>
          <cell r="F13" t="str">
            <v>Actually earned on Equity</v>
          </cell>
        </row>
        <row r="17">
          <cell r="B17" t="str">
            <v>2003 Gas Operations</v>
          </cell>
          <cell r="E17" t="str">
            <v>Structure</v>
          </cell>
          <cell r="F17" t="str">
            <v>Cost</v>
          </cell>
          <cell r="G17" t="str">
            <v>Weighted</v>
          </cell>
        </row>
        <row r="18">
          <cell r="D18" t="str">
            <v>PSE Total</v>
          </cell>
          <cell r="E18" t="str">
            <v>(%)</v>
          </cell>
          <cell r="G18" t="str">
            <v>Cost</v>
          </cell>
          <cell r="I18">
            <v>2003</v>
          </cell>
          <cell r="J18" t="str">
            <v>HDD</v>
          </cell>
        </row>
        <row r="19">
          <cell r="B19" t="str">
            <v>Short term debt</v>
          </cell>
          <cell r="D19">
            <v>52290500</v>
          </cell>
          <cell r="E19">
            <v>1.3087262867947067E-2</v>
          </cell>
          <cell r="F19">
            <v>8.7999999999999995E-2</v>
          </cell>
          <cell r="G19">
            <v>1.1516791323793419E-3</v>
          </cell>
          <cell r="I19" t="str">
            <v>Normal</v>
          </cell>
          <cell r="J19">
            <v>4797</v>
          </cell>
        </row>
        <row r="20">
          <cell r="B20" t="str">
            <v>Long term debt</v>
          </cell>
          <cell r="D20">
            <v>2092562193</v>
          </cell>
          <cell r="E20">
            <v>0.5237263267193617</v>
          </cell>
          <cell r="F20">
            <v>7.0199999999999999E-2</v>
          </cell>
          <cell r="G20">
            <v>3.676558813569919E-2</v>
          </cell>
          <cell r="I20" t="str">
            <v>Actual</v>
          </cell>
          <cell r="J20">
            <v>4645</v>
          </cell>
        </row>
        <row r="21">
          <cell r="B21" t="str">
            <v>Trust preferred</v>
          </cell>
          <cell r="D21">
            <v>282718750</v>
          </cell>
          <cell r="E21">
            <v>7.0758829977671092E-2</v>
          </cell>
          <cell r="F21">
            <v>8.5999999999999993E-2</v>
          </cell>
          <cell r="G21">
            <v>6.0852593780797134E-3</v>
          </cell>
          <cell r="I21" t="str">
            <v>Diff</v>
          </cell>
          <cell r="J21">
            <v>152</v>
          </cell>
        </row>
        <row r="22">
          <cell r="B22" t="str">
            <v>Preferred Stock</v>
          </cell>
          <cell r="D22">
            <v>71427213</v>
          </cell>
          <cell r="E22">
            <v>1.7876798126922597E-2</v>
          </cell>
          <cell r="F22">
            <v>7.8700000000000006E-2</v>
          </cell>
          <cell r="G22">
            <v>1.4069040125888085E-3</v>
          </cell>
          <cell r="I22" t="str">
            <v>%</v>
          </cell>
          <cell r="J22">
            <v>3.1686470710860955E-2</v>
          </cell>
        </row>
        <row r="23">
          <cell r="B23" t="str">
            <v>Common Stock</v>
          </cell>
          <cell r="D23">
            <v>1496527416</v>
          </cell>
          <cell r="E23">
            <v>0.37455078230809752</v>
          </cell>
          <cell r="F23">
            <v>8.96500230284384E-2</v>
          </cell>
          <cell r="G23">
            <v>3.3578486259240557E-2</v>
          </cell>
          <cell r="J23" t="str">
            <v>Warmer</v>
          </cell>
        </row>
        <row r="24">
          <cell r="D24">
            <v>3995526072</v>
          </cell>
          <cell r="E24">
            <v>1</v>
          </cell>
          <cell r="G24">
            <v>7.8987916917987608E-2</v>
          </cell>
        </row>
        <row r="25">
          <cell r="G25" t="str">
            <v>=</v>
          </cell>
        </row>
        <row r="26">
          <cell r="B26" t="str">
            <v>Electric Rate Base</v>
          </cell>
          <cell r="D26">
            <v>2492964158</v>
          </cell>
          <cell r="G26">
            <v>7.8987916917987608E-2</v>
          </cell>
          <cell r="H26" t="str">
            <v>&lt;-- Adjusted "Actual" earned in 2003</v>
          </cell>
        </row>
        <row r="27">
          <cell r="B27" t="str">
            <v>Gas Rate Base</v>
          </cell>
          <cell r="D27">
            <v>1040474027</v>
          </cell>
        </row>
        <row r="28">
          <cell r="D28">
            <v>3533438185</v>
          </cell>
          <cell r="F28" t="str">
            <v>Actually earned on Equity</v>
          </cell>
        </row>
        <row r="32">
          <cell r="B32" t="str">
            <v>2004 Gas Operations</v>
          </cell>
          <cell r="E32" t="str">
            <v>Structure</v>
          </cell>
          <cell r="F32" t="str">
            <v>Cost</v>
          </cell>
          <cell r="G32" t="str">
            <v>Weighted</v>
          </cell>
        </row>
        <row r="33">
          <cell r="D33" t="str">
            <v>PSE Total</v>
          </cell>
          <cell r="E33" t="str">
            <v>(%)</v>
          </cell>
          <cell r="G33" t="str">
            <v>Cost</v>
          </cell>
          <cell r="I33">
            <v>2004</v>
          </cell>
          <cell r="J33" t="str">
            <v>HDD</v>
          </cell>
        </row>
        <row r="34">
          <cell r="B34" t="str">
            <v>Short term debt</v>
          </cell>
          <cell r="D34">
            <v>88715833</v>
          </cell>
          <cell r="E34">
            <v>2.1759489516764652E-2</v>
          </cell>
          <cell r="F34">
            <v>5.4600000000000003E-2</v>
          </cell>
          <cell r="G34">
            <v>1.18806812761535E-3</v>
          </cell>
          <cell r="I34" t="str">
            <v>Normal</v>
          </cell>
          <cell r="J34">
            <v>4797</v>
          </cell>
        </row>
        <row r="35">
          <cell r="B35" t="str">
            <v>Long term debt</v>
          </cell>
          <cell r="D35">
            <v>2083124804</v>
          </cell>
          <cell r="E35">
            <v>0.5109317108565099</v>
          </cell>
          <cell r="F35">
            <v>6.8099999999999994E-2</v>
          </cell>
          <cell r="G35">
            <v>3.4794449509328321E-2</v>
          </cell>
          <cell r="I35" t="str">
            <v>Actual</v>
          </cell>
          <cell r="J35">
            <v>4421</v>
          </cell>
        </row>
        <row r="36">
          <cell r="B36" t="str">
            <v>Trust preferred</v>
          </cell>
          <cell r="D36">
            <v>280250000</v>
          </cell>
          <cell r="E36">
            <v>6.873741395262889E-2</v>
          </cell>
          <cell r="F36">
            <v>8.5999999999999993E-2</v>
          </cell>
          <cell r="G36">
            <v>5.911417599926084E-3</v>
          </cell>
          <cell r="I36" t="str">
            <v>Diff</v>
          </cell>
          <cell r="J36">
            <v>376</v>
          </cell>
        </row>
        <row r="37">
          <cell r="B37" t="str">
            <v>Preferred Stock</v>
          </cell>
          <cell r="D37">
            <v>1889400</v>
          </cell>
          <cell r="E37">
            <v>4.6341648500302236E-4</v>
          </cell>
          <cell r="F37">
            <v>0.11890000000000001</v>
          </cell>
          <cell r="G37">
            <v>5.5100220066859359E-5</v>
          </cell>
          <cell r="I37" t="str">
            <v>%</v>
          </cell>
          <cell r="J37">
            <v>7.8382322284761316E-2</v>
          </cell>
        </row>
        <row r="38">
          <cell r="B38" t="str">
            <v>Common Stock</v>
          </cell>
          <cell r="D38">
            <v>1623129995</v>
          </cell>
          <cell r="E38">
            <v>0.39810796918909347</v>
          </cell>
          <cell r="F38">
            <v>6.819731663076127E-2</v>
          </cell>
          <cell r="G38">
            <v>2.7149895228017959E-2</v>
          </cell>
          <cell r="J38" t="str">
            <v>Warmer</v>
          </cell>
        </row>
        <row r="39">
          <cell r="D39">
            <v>4077110032</v>
          </cell>
          <cell r="E39">
            <v>1</v>
          </cell>
          <cell r="G39">
            <v>6.9098930684954568E-2</v>
          </cell>
        </row>
        <row r="40">
          <cell r="G40" t="str">
            <v>=</v>
          </cell>
        </row>
        <row r="41">
          <cell r="B41" t="str">
            <v>Electric Rate Base</v>
          </cell>
          <cell r="D41">
            <v>2490635488</v>
          </cell>
          <cell r="G41">
            <v>6.9098930684954568E-2</v>
          </cell>
          <cell r="H41" t="str">
            <v>&lt;--  "Actual" earned in 2004</v>
          </cell>
        </row>
        <row r="42">
          <cell r="B42" t="str">
            <v>Gas Rate Base</v>
          </cell>
          <cell r="D42">
            <v>1070195360</v>
          </cell>
        </row>
        <row r="43">
          <cell r="D43">
            <v>3560830848</v>
          </cell>
          <cell r="F43" t="str">
            <v>Actually earned on Equity</v>
          </cell>
        </row>
        <row r="47">
          <cell r="B47" t="str">
            <v>2005 Gas Operations</v>
          </cell>
          <cell r="E47" t="str">
            <v>Structure</v>
          </cell>
          <cell r="F47" t="str">
            <v>Cost</v>
          </cell>
          <cell r="G47" t="str">
            <v>Weighted</v>
          </cell>
        </row>
        <row r="48">
          <cell r="D48" t="str">
            <v>PSE Total</v>
          </cell>
          <cell r="E48" t="str">
            <v>(%)</v>
          </cell>
          <cell r="G48" t="str">
            <v>Cost</v>
          </cell>
          <cell r="I48">
            <v>2005</v>
          </cell>
          <cell r="J48" t="str">
            <v>HDD</v>
          </cell>
        </row>
        <row r="49">
          <cell r="B49" t="str">
            <v>Short term debt</v>
          </cell>
          <cell r="D49">
            <v>134520584</v>
          </cell>
          <cell r="E49">
            <v>3.1714767069233311E-2</v>
          </cell>
          <cell r="F49">
            <v>5.8799999999999998E-2</v>
          </cell>
          <cell r="G49">
            <v>1.8648283036709187E-3</v>
          </cell>
          <cell r="I49" t="str">
            <v>Normal</v>
          </cell>
          <cell r="J49">
            <v>4797</v>
          </cell>
        </row>
        <row r="50">
          <cell r="B50" t="str">
            <v>Long term debt</v>
          </cell>
          <cell r="D50">
            <v>2148818333</v>
          </cell>
          <cell r="E50">
            <v>0.50660851208609992</v>
          </cell>
          <cell r="F50">
            <v>6.8599999999999994E-2</v>
          </cell>
          <cell r="G50">
            <v>3.4753343929106451E-2</v>
          </cell>
          <cell r="I50" t="str">
            <v>Actual</v>
          </cell>
          <cell r="J50">
            <v>4489</v>
          </cell>
        </row>
        <row r="51">
          <cell r="B51" t="str">
            <v>Trust preferred</v>
          </cell>
          <cell r="D51">
            <v>257229167</v>
          </cell>
          <cell r="E51">
            <v>6.0644719731650254E-2</v>
          </cell>
          <cell r="F51">
            <v>8.6699999999999999E-2</v>
          </cell>
          <cell r="G51">
            <v>5.257897200734077E-3</v>
          </cell>
          <cell r="I51" t="str">
            <v>Diff</v>
          </cell>
          <cell r="J51">
            <v>308</v>
          </cell>
        </row>
        <row r="52">
          <cell r="B52" t="str">
            <v>Preferred Stock</v>
          </cell>
          <cell r="D52">
            <v>1889400</v>
          </cell>
          <cell r="E52">
            <v>4.4544767141814826E-4</v>
          </cell>
          <cell r="F52">
            <v>8.1000000000000003E-2</v>
          </cell>
          <cell r="G52">
            <v>3.6081261384870009E-5</v>
          </cell>
          <cell r="I52" t="str">
            <v>%</v>
          </cell>
          <cell r="J52">
            <v>6.4206795914112991E-2</v>
          </cell>
        </row>
        <row r="53">
          <cell r="B53" t="str">
            <v>Common Stock</v>
          </cell>
          <cell r="D53">
            <v>1699118174</v>
          </cell>
          <cell r="E53">
            <v>0.40058655344159844</v>
          </cell>
          <cell r="F53">
            <v>5.9660186765583455E-2</v>
          </cell>
          <cell r="G53">
            <v>2.3899068594107141E-2</v>
          </cell>
          <cell r="J53" t="str">
            <v>Warmer</v>
          </cell>
        </row>
        <row r="54">
          <cell r="D54">
            <v>4241575658</v>
          </cell>
          <cell r="E54">
            <v>1</v>
          </cell>
          <cell r="G54">
            <v>6.5811219289003464E-2</v>
          </cell>
        </row>
        <row r="55">
          <cell r="G55" t="str">
            <v>=</v>
          </cell>
        </row>
        <row r="56">
          <cell r="B56" t="str">
            <v>Electric Rate Base</v>
          </cell>
          <cell r="D56">
            <v>2511214961</v>
          </cell>
          <cell r="G56">
            <v>6.5811219289003464E-2</v>
          </cell>
          <cell r="H56" t="str">
            <v>&lt;-- Adjusted "Actual" earned in 2005</v>
          </cell>
        </row>
        <row r="57">
          <cell r="B57" t="str">
            <v>Gas Rate Base</v>
          </cell>
          <cell r="D57">
            <v>1180728618</v>
          </cell>
        </row>
        <row r="58">
          <cell r="D58">
            <v>3691943579</v>
          </cell>
          <cell r="F58" t="str">
            <v>Actually earned on Equity</v>
          </cell>
        </row>
        <row r="65">
          <cell r="C65" t="str">
            <v>Average Earned on Equity 02-05</v>
          </cell>
          <cell r="F65">
            <v>7.2927412947088308E-2</v>
          </cell>
        </row>
      </sheetData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CB Macro Sheet"/>
      <sheetName val="Evaluation Summary"/>
      <sheetName val="Assumptions"/>
      <sheetName val="Update Log"/>
      <sheetName val="PPA 1"/>
      <sheetName val="PPA 2"/>
      <sheetName val="PPA 3"/>
      <sheetName val="PPA 4"/>
      <sheetName val="Wind PPA"/>
      <sheetName val="Wind Inputs"/>
      <sheetName val="Acquisition Inputs"/>
      <sheetName val="RPS Summary"/>
      <sheetName val="Supply Calculator"/>
      <sheetName val="Dispatch Cases"/>
      <sheetName val="Capital Additions"/>
      <sheetName val="Fuel Consumption"/>
      <sheetName val="Capacity MWh"/>
      <sheetName val="Emissions"/>
      <sheetName val="Results Summary"/>
      <sheetName val="Consol"/>
      <sheetName val="CCGT"/>
      <sheetName val="Acquisition 2"/>
      <sheetName val="Acquisition 1"/>
      <sheetName val="Wind Acquisition"/>
      <sheetName val="SCGT"/>
      <sheetName val="Wind"/>
      <sheetName val="Coal"/>
      <sheetName val="Duct Fired"/>
      <sheetName val="Biomass"/>
      <sheetName val="Joint Ownership MW"/>
      <sheetName val="Contracted MW"/>
      <sheetName val="PPA Rollup"/>
      <sheetName val="Equity Equalization - PPA"/>
      <sheetName val="End Effects"/>
      <sheetName val="&lt;Dispatch Model&gt;"/>
      <sheetName val="CB Assumptions"/>
      <sheetName val="CB Corellation Matrix"/>
      <sheetName val="Dispatch"/>
      <sheetName val="Load Shape"/>
      <sheetName val="Price Data"/>
      <sheetName val="Wind Data"/>
      <sheetName val="Thermal Plants"/>
      <sheetName val="Consolidated Hydro"/>
      <sheetName val="Must Run Plants"/>
      <sheetName val="&lt;Data Sheets&gt;"/>
      <sheetName val="AMW Summary"/>
      <sheetName val="Monthly On-peak Capacities"/>
      <sheetName val="WACC"/>
      <sheetName val="Heat Rate"/>
      <sheetName val="Case Output"/>
    </sheetNames>
    <sheetDataSet>
      <sheetData sheetId="0" refreshError="1"/>
      <sheetData sheetId="1" refreshError="1"/>
      <sheetData sheetId="2" refreshError="1"/>
      <sheetData sheetId="3" refreshError="1">
        <row r="80">
          <cell r="C80" t="str">
            <v>Yes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ashBoard"/>
      <sheetName val="Valuation PH"/>
      <sheetName val="TR Roll Forward"/>
      <sheetName val="Pres"/>
      <sheetName val="Change Log"/>
      <sheetName val="Diagnostics"/>
      <sheetName val="CAD Dividends"/>
      <sheetName val="Macquarie Output"/>
      <sheetName val="Assm"/>
      <sheetName val="Decoupling"/>
      <sheetName val="Assm Taxes (Qtr)"/>
      <sheetName val="Assm BS"/>
      <sheetName val="Assm Capex Plant"/>
      <sheetName val="Sensitivities"/>
      <sheetName val="Assm Rate Case"/>
      <sheetName val="Assm Financing"/>
      <sheetName val="CF UI"/>
      <sheetName val="IS_UI"/>
      <sheetName val="BS_UI"/>
      <sheetName val="PE BS UI"/>
      <sheetName val="PSEQtr_IS"/>
      <sheetName val="PSEQtrBS"/>
      <sheetName val="PSEQtrCF"/>
      <sheetName val="PSEAnnCAD"/>
      <sheetName val="PSEAnnIS"/>
      <sheetName val="PSEAnnBS"/>
      <sheetName val="PSEAnnCF"/>
      <sheetName val="PEQtrBS"/>
      <sheetName val="PEQtrIS"/>
      <sheetName val="PEQtrCF"/>
      <sheetName val="PEAnnIS"/>
      <sheetName val="PEAnnBS"/>
      <sheetName val="PEAnnCF"/>
      <sheetName val="PHQtrIS"/>
      <sheetName val="PHQtrBS"/>
      <sheetName val="PHQtrCF"/>
      <sheetName val="PHAnnIs"/>
      <sheetName val="PHAnnBS"/>
      <sheetName val="PHAnnCF"/>
      <sheetName val="RA S&amp;P Ratios PSE (Ann)"/>
      <sheetName val="Moody's Ratios PSE (Ann)"/>
      <sheetName val="RA S&amp;P Ratios PE (Ann)"/>
      <sheetName val="RA S&amp;P Ratios PH (Ann)"/>
      <sheetName val="Moody's Ratios PE (Ann)"/>
      <sheetName val="Covenant Ratios PSE"/>
      <sheetName val="Covenant Ratios PE"/>
      <sheetName val="IS_Calcs"/>
      <sheetName val="Rate Case Filings"/>
      <sheetName val="Taxes (Qtr) PSE"/>
      <sheetName val="Taxes (Annual) PSE"/>
      <sheetName val="Taxes (Qtr) PE"/>
      <sheetName val="Taxes (Qtr) PH"/>
      <sheetName val="PTC_PSE"/>
      <sheetName val="PTC_PE"/>
      <sheetName val="PTC _PH"/>
      <sheetName val="Reg Amorts"/>
      <sheetName val="Plant (Book)"/>
      <sheetName val="Plant (Book) Ann"/>
      <sheetName val="Plant (Tax)"/>
      <sheetName val="Ratebase"/>
      <sheetName val="BS Accounts PSE"/>
      <sheetName val="BS Accounts PE"/>
      <sheetName val="BS Accounts PH"/>
      <sheetName val="Working Capital PSE"/>
      <sheetName val="Debt PSE"/>
      <sheetName val="Reg Equity PSE"/>
      <sheetName val="Cost of Capital"/>
      <sheetName val="Financing PE"/>
      <sheetName val="Financing PIH"/>
      <sheetName val="Settings"/>
      <sheetName val="Stor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>
        <row r="15">
          <cell r="E15">
            <v>1</v>
          </cell>
          <cell r="F15">
            <v>0</v>
          </cell>
        </row>
        <row r="19">
          <cell r="E19">
            <v>50405</v>
          </cell>
        </row>
      </sheetData>
      <sheetData sheetId="7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M Inputs"/>
      <sheetName val="Summary tables"/>
      <sheetName val="Comparison Charts"/>
      <sheetName val="Sheet1"/>
      <sheetName val="Summary Charts - Energy"/>
      <sheetName val="Summary Charts - Capacity"/>
      <sheetName val="more Renewables"/>
      <sheetName val="Late IGCC w CCS (2)"/>
      <sheetName val="Last IRP"/>
      <sheetName val="Early IGCC"/>
      <sheetName val="All Gas"/>
      <sheetName val="All Gas (2)"/>
      <sheetName val="Max IGCC"/>
      <sheetName val="Agress. RPS w Gas"/>
      <sheetName val="Agress. RPS w IGCC w CCS"/>
      <sheetName val="Late IGCC"/>
      <sheetName val="Late IGCC (2)"/>
      <sheetName val="Late IGCC (3)"/>
      <sheetName val="Late IGCC w CCS"/>
      <sheetName val="Summary Charts - Energy (PPT)"/>
      <sheetName val="Summary Charts - Capacity (PP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F5">
            <v>146.40492298385325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, Fixes and Links"/>
      <sheetName val="PSE Revenue Requirement"/>
      <sheetName val="PSE Consolidated with Revenues"/>
      <sheetName val="PSE Consolidated FS"/>
      <sheetName val="PSE (OM service provider)"/>
      <sheetName val="PSE Sponsor b4 Consol"/>
      <sheetName val="WindCo Book FS"/>
      <sheetName val="Windco Tax FS"/>
      <sheetName val="Tax-Investor Book FS"/>
      <sheetName val="Tax Investor Cash Flow"/>
      <sheetName val="Assume and Allocate"/>
      <sheetName val="Tax Equity Returns"/>
      <sheetName val="Tax-Investor Tax FS"/>
      <sheetName val="Cost of Capital"/>
      <sheetName val="Wild Horse data --&gt;"/>
      <sheetName val="PPA"/>
      <sheetName val="WH Proforma 1-10-06"/>
      <sheetName val="WH 1-10-06 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9">
          <cell r="D19">
            <v>0.35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N10">
            <v>3899156234.7366662</v>
          </cell>
          <cell r="AO10">
            <v>18</v>
          </cell>
          <cell r="AP10">
            <v>4</v>
          </cell>
        </row>
        <row r="11">
          <cell r="AB11">
            <v>1676897416.1199999</v>
          </cell>
          <cell r="AN11">
            <v>1633292456.7583332</v>
          </cell>
          <cell r="AO11" t="str">
            <v>53</v>
          </cell>
        </row>
        <row r="12">
          <cell r="AB12">
            <v>373101802.13999999</v>
          </cell>
          <cell r="AN12">
            <v>370185426.19333333</v>
          </cell>
          <cell r="AO12" t="str">
            <v>28/54</v>
          </cell>
          <cell r="AP12">
            <v>5</v>
          </cell>
        </row>
        <row r="13">
          <cell r="AB13">
            <v>0</v>
          </cell>
          <cell r="AN13">
            <v>0</v>
          </cell>
          <cell r="AO13" t="str">
            <v>18</v>
          </cell>
          <cell r="AP13" t="str">
            <v>4</v>
          </cell>
        </row>
        <row r="14">
          <cell r="AB14">
            <v>0</v>
          </cell>
          <cell r="AN14">
            <v>0</v>
          </cell>
          <cell r="AO14" t="str">
            <v>18</v>
          </cell>
          <cell r="AP14" t="str">
            <v>4</v>
          </cell>
        </row>
        <row r="15">
          <cell r="AB15">
            <v>0</v>
          </cell>
          <cell r="AN15">
            <v>0</v>
          </cell>
          <cell r="AO15" t="str">
            <v>18</v>
          </cell>
          <cell r="AP15" t="str">
            <v>4</v>
          </cell>
        </row>
        <row r="16">
          <cell r="AB16">
            <v>0</v>
          </cell>
          <cell r="AN16">
            <v>0</v>
          </cell>
          <cell r="AO16" t="str">
            <v>18</v>
          </cell>
          <cell r="AP16" t="str">
            <v>4</v>
          </cell>
        </row>
        <row r="17">
          <cell r="AB17">
            <v>0</v>
          </cell>
          <cell r="AN17">
            <v>0</v>
          </cell>
          <cell r="AO17" t="str">
            <v>18</v>
          </cell>
          <cell r="AP17" t="str">
            <v>4</v>
          </cell>
        </row>
        <row r="18">
          <cell r="AB18">
            <v>0</v>
          </cell>
          <cell r="AN18">
            <v>0</v>
          </cell>
          <cell r="AO18" t="str">
            <v>18</v>
          </cell>
          <cell r="AP18" t="str">
            <v>4</v>
          </cell>
        </row>
        <row r="19">
          <cell r="AB19">
            <v>159350590.19</v>
          </cell>
          <cell r="AN19">
            <v>159671484.9941667</v>
          </cell>
          <cell r="AO19" t="str">
            <v>18</v>
          </cell>
          <cell r="AP19" t="str">
            <v>4</v>
          </cell>
        </row>
        <row r="20">
          <cell r="AB20">
            <v>0</v>
          </cell>
          <cell r="AN20">
            <v>0</v>
          </cell>
          <cell r="AO20" t="str">
            <v>18</v>
          </cell>
          <cell r="AP20" t="str">
            <v>4</v>
          </cell>
        </row>
        <row r="21">
          <cell r="AB21">
            <v>6472729.8300000001</v>
          </cell>
          <cell r="AN21">
            <v>6772283.6800000006</v>
          </cell>
          <cell r="AO21" t="str">
            <v>19</v>
          </cell>
          <cell r="AP21">
            <v>14</v>
          </cell>
        </row>
        <row r="22">
          <cell r="AB22">
            <v>22339.93</v>
          </cell>
          <cell r="AN22">
            <v>1087695.7925</v>
          </cell>
          <cell r="AO22" t="str">
            <v>53</v>
          </cell>
        </row>
        <row r="23">
          <cell r="AB23">
            <v>0</v>
          </cell>
          <cell r="AN23">
            <v>0</v>
          </cell>
          <cell r="AO23" t="str">
            <v>29/57</v>
          </cell>
          <cell r="AP23">
            <v>15</v>
          </cell>
        </row>
        <row r="24">
          <cell r="AB24">
            <v>97883456.430000007</v>
          </cell>
          <cell r="AN24">
            <v>83909888.509583339</v>
          </cell>
          <cell r="AO24" t="str">
            <v>43</v>
          </cell>
        </row>
        <row r="25">
          <cell r="AB25">
            <v>32727175.100000001</v>
          </cell>
          <cell r="AN25">
            <v>24020721.867083337</v>
          </cell>
          <cell r="AO25" t="str">
            <v>58</v>
          </cell>
        </row>
        <row r="26">
          <cell r="AB26">
            <v>11531074.140000001</v>
          </cell>
          <cell r="AN26">
            <v>9591058.5233333334</v>
          </cell>
          <cell r="AO26" t="str">
            <v>44/59</v>
          </cell>
        </row>
        <row r="27">
          <cell r="AB27">
            <v>4440409.72</v>
          </cell>
          <cell r="AN27">
            <v>2843517.26125</v>
          </cell>
          <cell r="AO27" t="str">
            <v>44/59</v>
          </cell>
        </row>
        <row r="28">
          <cell r="AB28">
            <v>199221.43</v>
          </cell>
          <cell r="AN28">
            <v>24118.188750000001</v>
          </cell>
          <cell r="AO28" t="str">
            <v>43</v>
          </cell>
        </row>
        <row r="29">
          <cell r="AB29">
            <v>0</v>
          </cell>
          <cell r="AN29">
            <v>0</v>
          </cell>
          <cell r="AO29" t="str">
            <v>43</v>
          </cell>
        </row>
        <row r="30">
          <cell r="AB30">
            <v>4679511</v>
          </cell>
          <cell r="AN30">
            <v>3738085.9166666665</v>
          </cell>
          <cell r="AO30" t="str">
            <v>43</v>
          </cell>
        </row>
        <row r="31">
          <cell r="AB31">
            <v>661860</v>
          </cell>
          <cell r="AN31">
            <v>3989117.7083333335</v>
          </cell>
          <cell r="AO31" t="str">
            <v>58</v>
          </cell>
        </row>
        <row r="32">
          <cell r="AB32">
            <v>-1654810063.96</v>
          </cell>
          <cell r="AN32">
            <v>-1640346898.7474997</v>
          </cell>
          <cell r="AO32" t="str">
            <v>24</v>
          </cell>
          <cell r="AP32">
            <v>17</v>
          </cell>
        </row>
        <row r="33">
          <cell r="AB33">
            <v>-528465119.70999998</v>
          </cell>
          <cell r="AN33">
            <v>-513210444.23708326</v>
          </cell>
          <cell r="AO33" t="str">
            <v>61</v>
          </cell>
        </row>
        <row r="34">
          <cell r="AB34">
            <v>-30146922.460000001</v>
          </cell>
          <cell r="AN34">
            <v>-32186693.927916672</v>
          </cell>
          <cell r="AO34" t="str">
            <v>30/62</v>
          </cell>
          <cell r="AP34">
            <v>18</v>
          </cell>
        </row>
        <row r="35">
          <cell r="AB35">
            <v>20321734.579999998</v>
          </cell>
          <cell r="AN35">
            <v>22635835.908749998</v>
          </cell>
          <cell r="AO35" t="str">
            <v>24</v>
          </cell>
          <cell r="AP35">
            <v>17</v>
          </cell>
        </row>
        <row r="36">
          <cell r="AB36">
            <v>18159663.66</v>
          </cell>
          <cell r="AN36">
            <v>18910570.395833332</v>
          </cell>
          <cell r="AO36" t="str">
            <v>61</v>
          </cell>
        </row>
        <row r="37">
          <cell r="AB37">
            <v>3943576.01</v>
          </cell>
          <cell r="AN37">
            <v>3533454.0866666664</v>
          </cell>
          <cell r="AO37" t="str">
            <v>30/62</v>
          </cell>
          <cell r="AP37">
            <v>18</v>
          </cell>
        </row>
        <row r="38">
          <cell r="AB38">
            <v>-4330592.3</v>
          </cell>
          <cell r="AN38">
            <v>-4605907.9933333332</v>
          </cell>
          <cell r="AO38" t="str">
            <v>24</v>
          </cell>
          <cell r="AP38">
            <v>17</v>
          </cell>
        </row>
        <row r="39">
          <cell r="AB39">
            <v>1439827.66</v>
          </cell>
          <cell r="AN39">
            <v>398163.80791666667</v>
          </cell>
          <cell r="AO39" t="str">
            <v>61</v>
          </cell>
        </row>
        <row r="40">
          <cell r="AB40">
            <v>0</v>
          </cell>
          <cell r="AN40">
            <v>3113429.9708333332</v>
          </cell>
          <cell r="AO40" t="str">
            <v>24</v>
          </cell>
          <cell r="AP40">
            <v>17</v>
          </cell>
        </row>
        <row r="41">
          <cell r="AB41">
            <v>0</v>
          </cell>
          <cell r="AN41">
            <v>3115699.4562500003</v>
          </cell>
          <cell r="AO41" t="str">
            <v>61</v>
          </cell>
        </row>
        <row r="42">
          <cell r="AB42">
            <v>0</v>
          </cell>
          <cell r="AN42">
            <v>176298.33499999999</v>
          </cell>
          <cell r="AO42" t="str">
            <v>30/62</v>
          </cell>
          <cell r="AP42">
            <v>18</v>
          </cell>
        </row>
        <row r="43">
          <cell r="AB43">
            <v>0</v>
          </cell>
          <cell r="AN43">
            <v>-487236.82</v>
          </cell>
          <cell r="AO43" t="str">
            <v>24</v>
          </cell>
          <cell r="AP43">
            <v>17</v>
          </cell>
        </row>
        <row r="44">
          <cell r="AB44">
            <v>0</v>
          </cell>
          <cell r="AN44">
            <v>-82542.285000000018</v>
          </cell>
          <cell r="AO44" t="str">
            <v>61</v>
          </cell>
        </row>
        <row r="45">
          <cell r="AB45">
            <v>0</v>
          </cell>
          <cell r="AN45">
            <v>-3152272.2174999993</v>
          </cell>
          <cell r="AO45" t="str">
            <v>24</v>
          </cell>
          <cell r="AP45">
            <v>17</v>
          </cell>
        </row>
        <row r="46">
          <cell r="AB46">
            <v>0</v>
          </cell>
          <cell r="AN46">
            <v>-1184736.531666667</v>
          </cell>
          <cell r="AO46" t="str">
            <v>61</v>
          </cell>
        </row>
        <row r="47">
          <cell r="AB47">
            <v>0</v>
          </cell>
          <cell r="AN47">
            <v>1702574.0900000005</v>
          </cell>
          <cell r="AO47" t="str">
            <v>30/62</v>
          </cell>
          <cell r="AP47">
            <v>18</v>
          </cell>
        </row>
        <row r="48">
          <cell r="AB48">
            <v>0</v>
          </cell>
          <cell r="AN48">
            <v>0</v>
          </cell>
          <cell r="AO48" t="str">
            <v>24</v>
          </cell>
          <cell r="AP48" t="str">
            <v>17</v>
          </cell>
        </row>
        <row r="49">
          <cell r="AB49">
            <v>0</v>
          </cell>
          <cell r="AN49">
            <v>0</v>
          </cell>
          <cell r="AO49" t="str">
            <v>24</v>
          </cell>
          <cell r="AP49" t="str">
            <v>17</v>
          </cell>
        </row>
        <row r="50">
          <cell r="AB50">
            <v>0</v>
          </cell>
          <cell r="AN50">
            <v>0</v>
          </cell>
          <cell r="AO50" t="str">
            <v>24</v>
          </cell>
          <cell r="AP50" t="str">
            <v>17</v>
          </cell>
        </row>
        <row r="51">
          <cell r="AB51">
            <v>0</v>
          </cell>
          <cell r="AN51">
            <v>0</v>
          </cell>
          <cell r="AO51" t="str">
            <v>24</v>
          </cell>
          <cell r="AP51" t="str">
            <v>17</v>
          </cell>
        </row>
        <row r="52">
          <cell r="AB52">
            <v>-82346006.150000006</v>
          </cell>
          <cell r="AN52">
            <v>-80246014.890833333</v>
          </cell>
          <cell r="AO52" t="str">
            <v>24</v>
          </cell>
          <cell r="AP52" t="str">
            <v>17</v>
          </cell>
        </row>
        <row r="53">
          <cell r="AB53">
            <v>0</v>
          </cell>
          <cell r="AN53">
            <v>0</v>
          </cell>
          <cell r="AO53" t="str">
            <v>24</v>
          </cell>
          <cell r="AP53" t="str">
            <v>17</v>
          </cell>
        </row>
        <row r="54">
          <cell r="AB54">
            <v>-13639797.619999999</v>
          </cell>
          <cell r="AN54">
            <v>-17367913.756250001</v>
          </cell>
          <cell r="AO54" t="str">
            <v>24</v>
          </cell>
          <cell r="AP54">
            <v>19</v>
          </cell>
        </row>
        <row r="55">
          <cell r="AB55">
            <v>-13819670.73</v>
          </cell>
          <cell r="AN55">
            <v>-13223254.255416663</v>
          </cell>
          <cell r="AO55" t="str">
            <v>61</v>
          </cell>
        </row>
        <row r="56">
          <cell r="AB56">
            <v>-95712880.370000005</v>
          </cell>
          <cell r="AN56">
            <v>-81381462.303749993</v>
          </cell>
          <cell r="AO56" t="str">
            <v>30/62</v>
          </cell>
          <cell r="AP56">
            <v>20</v>
          </cell>
        </row>
        <row r="57">
          <cell r="AB57">
            <v>197297.82</v>
          </cell>
          <cell r="AN57">
            <v>197297.82000000004</v>
          </cell>
          <cell r="AO57" t="str">
            <v>24</v>
          </cell>
          <cell r="AP57">
            <v>19</v>
          </cell>
        </row>
        <row r="58">
          <cell r="AB58">
            <v>-214508.51</v>
          </cell>
          <cell r="AN58">
            <v>-214508.51</v>
          </cell>
          <cell r="AO58" t="str">
            <v>61</v>
          </cell>
        </row>
        <row r="59">
          <cell r="AB59">
            <v>0</v>
          </cell>
          <cell r="AN59">
            <v>3888461.8937500007</v>
          </cell>
          <cell r="AO59" t="str">
            <v>24</v>
          </cell>
          <cell r="AP59">
            <v>19</v>
          </cell>
        </row>
        <row r="60">
          <cell r="AB60">
            <v>0</v>
          </cell>
          <cell r="AN60">
            <v>299322.71250000002</v>
          </cell>
          <cell r="AO60" t="str">
            <v>61</v>
          </cell>
        </row>
        <row r="61">
          <cell r="AB61">
            <v>0</v>
          </cell>
          <cell r="AN61">
            <v>-2985532.4537499999</v>
          </cell>
          <cell r="AO61" t="str">
            <v>30/62</v>
          </cell>
          <cell r="AP61">
            <v>20</v>
          </cell>
        </row>
        <row r="62">
          <cell r="AB62">
            <v>946172.25</v>
          </cell>
          <cell r="AN62">
            <v>946172.25</v>
          </cell>
          <cell r="AO62" t="str">
            <v>18</v>
          </cell>
          <cell r="AP62">
            <v>6</v>
          </cell>
        </row>
        <row r="63">
          <cell r="AB63">
            <v>317009.90999999997</v>
          </cell>
          <cell r="AN63">
            <v>317009.91000000003</v>
          </cell>
          <cell r="AO63" t="str">
            <v>53</v>
          </cell>
        </row>
        <row r="64">
          <cell r="AB64">
            <v>302358.01</v>
          </cell>
          <cell r="AN64">
            <v>302358.00999999995</v>
          </cell>
          <cell r="AO64" t="str">
            <v>18</v>
          </cell>
          <cell r="AP64">
            <v>6</v>
          </cell>
        </row>
        <row r="65">
          <cell r="AB65">
            <v>0</v>
          </cell>
          <cell r="AN65">
            <v>0</v>
          </cell>
          <cell r="AO65" t="str">
            <v>18</v>
          </cell>
          <cell r="AP65" t="str">
            <v>6</v>
          </cell>
        </row>
        <row r="66">
          <cell r="AB66">
            <v>76622596.840000004</v>
          </cell>
          <cell r="AN66">
            <v>76622596.840000018</v>
          </cell>
          <cell r="AO66" t="str">
            <v>18</v>
          </cell>
          <cell r="AP66" t="str">
            <v>6</v>
          </cell>
        </row>
        <row r="67">
          <cell r="AB67">
            <v>-557739</v>
          </cell>
          <cell r="AN67">
            <v>-544839</v>
          </cell>
          <cell r="AO67" t="str">
            <v>24</v>
          </cell>
          <cell r="AP67">
            <v>21</v>
          </cell>
        </row>
        <row r="68">
          <cell r="AB68">
            <v>-317009.90999999997</v>
          </cell>
          <cell r="AN68">
            <v>-317009.91000000003</v>
          </cell>
          <cell r="AO68" t="str">
            <v>61</v>
          </cell>
        </row>
        <row r="69">
          <cell r="AB69">
            <v>-212799.25</v>
          </cell>
          <cell r="AN69">
            <v>-207199.27000000002</v>
          </cell>
          <cell r="AO69" t="str">
            <v>24</v>
          </cell>
          <cell r="AP69">
            <v>21</v>
          </cell>
        </row>
        <row r="70">
          <cell r="AB70">
            <v>0</v>
          </cell>
          <cell r="AN70">
            <v>0</v>
          </cell>
          <cell r="AO70" t="str">
            <v>24</v>
          </cell>
          <cell r="AP70" t="str">
            <v>21</v>
          </cell>
        </row>
        <row r="71">
          <cell r="AB71">
            <v>-25996413.66</v>
          </cell>
          <cell r="AN71">
            <v>-24669963.66</v>
          </cell>
          <cell r="AO71" t="str">
            <v>24</v>
          </cell>
          <cell r="AP71" t="str">
            <v>21</v>
          </cell>
        </row>
        <row r="72">
          <cell r="AB72">
            <v>3445395.81</v>
          </cell>
          <cell r="AN72">
            <v>3246533.9704166669</v>
          </cell>
          <cell r="AO72" t="str">
            <v>60</v>
          </cell>
        </row>
        <row r="73">
          <cell r="AB73">
            <v>0</v>
          </cell>
          <cell r="AN73">
            <v>0</v>
          </cell>
          <cell r="AO73" t="str">
            <v>28/54</v>
          </cell>
          <cell r="AP73">
            <v>5</v>
          </cell>
        </row>
        <row r="74">
          <cell r="AB74">
            <v>-318365.5</v>
          </cell>
          <cell r="AN74">
            <v>-654955.22791666666</v>
          </cell>
          <cell r="AO74">
            <v>39</v>
          </cell>
        </row>
        <row r="75">
          <cell r="AB75">
            <v>2810570.27</v>
          </cell>
          <cell r="AN75">
            <v>2868151.7229166664</v>
          </cell>
          <cell r="AO75">
            <v>39</v>
          </cell>
        </row>
        <row r="76">
          <cell r="AB76">
            <v>-423343.57</v>
          </cell>
          <cell r="AN76">
            <v>-423291.69708333333</v>
          </cell>
          <cell r="AO76" t="str">
            <v>39</v>
          </cell>
        </row>
        <row r="77">
          <cell r="AB77">
            <v>0</v>
          </cell>
          <cell r="AN77">
            <v>0</v>
          </cell>
          <cell r="AO77" t="str">
            <v>40</v>
          </cell>
        </row>
        <row r="78">
          <cell r="AB78">
            <v>74954526.069999993</v>
          </cell>
          <cell r="AN78">
            <v>117880815.76083332</v>
          </cell>
          <cell r="AO78">
            <v>40</v>
          </cell>
        </row>
        <row r="79">
          <cell r="AB79">
            <v>13367583</v>
          </cell>
          <cell r="AN79">
            <v>13123277.291666666</v>
          </cell>
          <cell r="AO79" t="str">
            <v>33a</v>
          </cell>
        </row>
        <row r="80">
          <cell r="AB80">
            <v>0</v>
          </cell>
          <cell r="AN80">
            <v>0</v>
          </cell>
          <cell r="AO80" t="str">
            <v>41</v>
          </cell>
        </row>
        <row r="81">
          <cell r="AB81">
            <v>100000</v>
          </cell>
          <cell r="AN81">
            <v>100000</v>
          </cell>
          <cell r="AO81">
            <v>41</v>
          </cell>
        </row>
        <row r="82">
          <cell r="AB82">
            <v>40670863.939999998</v>
          </cell>
          <cell r="AN82">
            <v>37362672.052500002</v>
          </cell>
          <cell r="AO82">
            <v>41</v>
          </cell>
        </row>
        <row r="83">
          <cell r="AB83">
            <v>-100000</v>
          </cell>
          <cell r="AN83">
            <v>-79166.666666666672</v>
          </cell>
          <cell r="AO83" t="str">
            <v>41</v>
          </cell>
        </row>
        <row r="84">
          <cell r="AB84">
            <v>0</v>
          </cell>
          <cell r="AN84">
            <v>0</v>
          </cell>
          <cell r="AO84">
            <v>41</v>
          </cell>
        </row>
        <row r="85">
          <cell r="AB85">
            <v>0</v>
          </cell>
          <cell r="AN85">
            <v>0</v>
          </cell>
          <cell r="AO85">
            <v>41</v>
          </cell>
        </row>
        <row r="86">
          <cell r="AB86">
            <v>0</v>
          </cell>
          <cell r="AN86">
            <v>0</v>
          </cell>
          <cell r="AO86">
            <v>41</v>
          </cell>
        </row>
        <row r="87">
          <cell r="AB87">
            <v>0</v>
          </cell>
          <cell r="AN87">
            <v>0</v>
          </cell>
          <cell r="AO87">
            <v>41</v>
          </cell>
        </row>
        <row r="88">
          <cell r="AB88">
            <v>0</v>
          </cell>
          <cell r="AN88">
            <v>0</v>
          </cell>
          <cell r="AO88">
            <v>41</v>
          </cell>
        </row>
        <row r="89">
          <cell r="AB89">
            <v>0</v>
          </cell>
          <cell r="AN89">
            <v>640.41666666666663</v>
          </cell>
          <cell r="AO89">
            <v>41</v>
          </cell>
        </row>
        <row r="90">
          <cell r="AB90">
            <v>0</v>
          </cell>
          <cell r="AN90">
            <v>83856.875</v>
          </cell>
          <cell r="AO90">
            <v>41</v>
          </cell>
        </row>
        <row r="91">
          <cell r="AB91">
            <v>0</v>
          </cell>
          <cell r="AN91">
            <v>0</v>
          </cell>
          <cell r="AO91">
            <v>41</v>
          </cell>
        </row>
        <row r="92">
          <cell r="AB92">
            <v>0</v>
          </cell>
          <cell r="AN92">
            <v>69889.993749999994</v>
          </cell>
          <cell r="AO92">
            <v>41</v>
          </cell>
        </row>
        <row r="93">
          <cell r="AB93">
            <v>0</v>
          </cell>
          <cell r="AN93">
            <v>0</v>
          </cell>
          <cell r="AO93">
            <v>41</v>
          </cell>
        </row>
        <row r="94">
          <cell r="AB94">
            <v>-620534.82999999996</v>
          </cell>
          <cell r="AN94">
            <v>-308356.22291666671</v>
          </cell>
          <cell r="AO94">
            <v>41</v>
          </cell>
        </row>
        <row r="95">
          <cell r="AB95">
            <v>608000</v>
          </cell>
          <cell r="AN95">
            <v>608000</v>
          </cell>
          <cell r="AO95">
            <v>41</v>
          </cell>
        </row>
        <row r="96">
          <cell r="AB96">
            <v>0</v>
          </cell>
          <cell r="AN96">
            <v>0</v>
          </cell>
          <cell r="AO96">
            <v>41</v>
          </cell>
        </row>
        <row r="97">
          <cell r="AB97">
            <v>0</v>
          </cell>
          <cell r="AN97">
            <v>0</v>
          </cell>
          <cell r="AO97">
            <v>41</v>
          </cell>
        </row>
        <row r="98">
          <cell r="AB98">
            <v>0</v>
          </cell>
          <cell r="AN98">
            <v>0</v>
          </cell>
          <cell r="AO98">
            <v>41</v>
          </cell>
        </row>
        <row r="99">
          <cell r="AB99">
            <v>0</v>
          </cell>
          <cell r="AN99">
            <v>0</v>
          </cell>
          <cell r="AO99">
            <v>41</v>
          </cell>
        </row>
        <row r="100">
          <cell r="AB100">
            <v>0</v>
          </cell>
          <cell r="AN100">
            <v>0</v>
          </cell>
          <cell r="AO100">
            <v>41</v>
          </cell>
        </row>
        <row r="101">
          <cell r="AB101">
            <v>37033.53</v>
          </cell>
          <cell r="AN101">
            <v>39357.335416666669</v>
          </cell>
          <cell r="AO101">
            <v>41</v>
          </cell>
        </row>
        <row r="102">
          <cell r="AB102">
            <v>0</v>
          </cell>
          <cell r="AN102">
            <v>0</v>
          </cell>
          <cell r="AO102">
            <v>41</v>
          </cell>
        </row>
        <row r="103">
          <cell r="AB103">
            <v>2118566.46</v>
          </cell>
          <cell r="AN103">
            <v>1812152.0066666666</v>
          </cell>
          <cell r="AO103">
            <v>41</v>
          </cell>
        </row>
        <row r="104">
          <cell r="AB104">
            <v>0</v>
          </cell>
          <cell r="AN104">
            <v>0</v>
          </cell>
          <cell r="AO104">
            <v>41</v>
          </cell>
        </row>
        <row r="105">
          <cell r="AB105">
            <v>0</v>
          </cell>
          <cell r="AN105">
            <v>0</v>
          </cell>
          <cell r="AO105">
            <v>41</v>
          </cell>
        </row>
        <row r="106">
          <cell r="AB106">
            <v>0</v>
          </cell>
          <cell r="AN106">
            <v>134.84583333333333</v>
          </cell>
          <cell r="AO106">
            <v>41</v>
          </cell>
        </row>
        <row r="107">
          <cell r="AB107">
            <v>97111.88</v>
          </cell>
          <cell r="AN107">
            <v>98444.434166666659</v>
          </cell>
          <cell r="AO107">
            <v>41</v>
          </cell>
        </row>
        <row r="108">
          <cell r="AB108">
            <v>1524606.12</v>
          </cell>
          <cell r="AN108">
            <v>1881863.5720833335</v>
          </cell>
          <cell r="AO108">
            <v>41</v>
          </cell>
        </row>
        <row r="109">
          <cell r="AB109">
            <v>0</v>
          </cell>
          <cell r="AN109">
            <v>905.625</v>
          </cell>
          <cell r="AO109" t="str">
            <v>41</v>
          </cell>
        </row>
        <row r="110">
          <cell r="AB110">
            <v>0</v>
          </cell>
          <cell r="AN110">
            <v>0</v>
          </cell>
          <cell r="AO110" t="str">
            <v>41</v>
          </cell>
        </row>
        <row r="111">
          <cell r="AB111">
            <v>0</v>
          </cell>
          <cell r="AN111">
            <v>0</v>
          </cell>
          <cell r="AO111" t="str">
            <v>41</v>
          </cell>
        </row>
        <row r="112">
          <cell r="AB112">
            <v>0</v>
          </cell>
          <cell r="AN112">
            <v>0</v>
          </cell>
          <cell r="AO112" t="str">
            <v>41</v>
          </cell>
        </row>
        <row r="113">
          <cell r="AB113">
            <v>1599514</v>
          </cell>
          <cell r="AN113">
            <v>1574230.5337499997</v>
          </cell>
          <cell r="AO113" t="str">
            <v>41</v>
          </cell>
        </row>
        <row r="114">
          <cell r="AB114">
            <v>0</v>
          </cell>
          <cell r="AN114">
            <v>0</v>
          </cell>
          <cell r="AO114" t="str">
            <v>41</v>
          </cell>
        </row>
        <row r="115">
          <cell r="AB115">
            <v>94054.44</v>
          </cell>
          <cell r="AN115">
            <v>95175.521666666682</v>
          </cell>
          <cell r="AO115" t="str">
            <v>41</v>
          </cell>
        </row>
        <row r="116">
          <cell r="AB116">
            <v>0</v>
          </cell>
          <cell r="AN116">
            <v>22176.08083333333</v>
          </cell>
          <cell r="AO116" t="str">
            <v>41</v>
          </cell>
        </row>
        <row r="117">
          <cell r="AB117">
            <v>9013.6</v>
          </cell>
          <cell r="AN117">
            <v>9198.9258333333328</v>
          </cell>
          <cell r="AO117" t="str">
            <v>41</v>
          </cell>
        </row>
        <row r="118">
          <cell r="AB118">
            <v>75308.08</v>
          </cell>
          <cell r="AN118">
            <v>76825.60291666667</v>
          </cell>
          <cell r="AO118" t="str">
            <v>41</v>
          </cell>
        </row>
        <row r="119">
          <cell r="AB119">
            <v>33054</v>
          </cell>
          <cell r="AN119">
            <v>31676.75</v>
          </cell>
          <cell r="AO119" t="str">
            <v>41</v>
          </cell>
        </row>
        <row r="120">
          <cell r="AB120">
            <v>-1599514</v>
          </cell>
          <cell r="AN120">
            <v>-1247018.3233333332</v>
          </cell>
          <cell r="AO120" t="str">
            <v>41</v>
          </cell>
        </row>
        <row r="121">
          <cell r="AB121">
            <v>0</v>
          </cell>
          <cell r="AN121">
            <v>145833.33333333334</v>
          </cell>
          <cell r="AO121" t="str">
            <v>41</v>
          </cell>
        </row>
        <row r="122">
          <cell r="AB122">
            <v>41862.910000000003</v>
          </cell>
          <cell r="AN122">
            <v>8739.6104166666664</v>
          </cell>
          <cell r="AO122" t="str">
            <v>41</v>
          </cell>
        </row>
        <row r="123">
          <cell r="AB123">
            <v>0</v>
          </cell>
          <cell r="AN123">
            <v>0</v>
          </cell>
          <cell r="AO123" t="str">
            <v>65a</v>
          </cell>
        </row>
        <row r="124">
          <cell r="AB124">
            <v>1234200789.6900001</v>
          </cell>
          <cell r="AN124">
            <v>1234237589.2425003</v>
          </cell>
          <cell r="AO124" t="str">
            <v>65a</v>
          </cell>
        </row>
        <row r="125">
          <cell r="AB125">
            <v>-18082718.420000002</v>
          </cell>
          <cell r="AN125">
            <v>-18124051.317083333</v>
          </cell>
          <cell r="AO125" t="str">
            <v>65a</v>
          </cell>
        </row>
        <row r="126">
          <cell r="AB126">
            <v>-90774.61</v>
          </cell>
          <cell r="AN126">
            <v>-106146.49708333334</v>
          </cell>
          <cell r="AO126" t="str">
            <v>65a</v>
          </cell>
        </row>
        <row r="127">
          <cell r="AB127">
            <v>0</v>
          </cell>
          <cell r="AN127">
            <v>0</v>
          </cell>
          <cell r="AO127" t="str">
            <v>65a</v>
          </cell>
        </row>
        <row r="128">
          <cell r="AB128">
            <v>0</v>
          </cell>
          <cell r="AN128">
            <v>0</v>
          </cell>
          <cell r="AO128" t="str">
            <v>65a</v>
          </cell>
        </row>
        <row r="129">
          <cell r="AB129">
            <v>0</v>
          </cell>
          <cell r="AN129">
            <v>0</v>
          </cell>
          <cell r="AO129" t="str">
            <v>65a</v>
          </cell>
        </row>
        <row r="130">
          <cell r="AB130">
            <v>0</v>
          </cell>
          <cell r="AN130">
            <v>0</v>
          </cell>
          <cell r="AO130" t="str">
            <v>65a</v>
          </cell>
        </row>
        <row r="131">
          <cell r="AB131">
            <v>0</v>
          </cell>
          <cell r="AN131">
            <v>0</v>
          </cell>
          <cell r="AO131" t="str">
            <v>65a</v>
          </cell>
        </row>
        <row r="132">
          <cell r="AB132">
            <v>0</v>
          </cell>
          <cell r="AN132">
            <v>0</v>
          </cell>
          <cell r="AO132" t="str">
            <v>65a</v>
          </cell>
        </row>
        <row r="133">
          <cell r="AB133">
            <v>0</v>
          </cell>
          <cell r="AN133">
            <v>0</v>
          </cell>
          <cell r="AO133" t="str">
            <v>65a</v>
          </cell>
        </row>
        <row r="134">
          <cell r="AB134">
            <v>428.61</v>
          </cell>
          <cell r="AN134">
            <v>-1261.3045833333329</v>
          </cell>
          <cell r="AO134" t="str">
            <v>65a</v>
          </cell>
        </row>
        <row r="135">
          <cell r="AB135">
            <v>-25163.57</v>
          </cell>
          <cell r="AN135">
            <v>-25163.570000000003</v>
          </cell>
          <cell r="AO135" t="str">
            <v>65a</v>
          </cell>
        </row>
        <row r="136">
          <cell r="AB136">
            <v>0</v>
          </cell>
          <cell r="AN136">
            <v>0</v>
          </cell>
          <cell r="AO136" t="str">
            <v>65a</v>
          </cell>
        </row>
        <row r="137">
          <cell r="AB137">
            <v>0</v>
          </cell>
          <cell r="AN137">
            <v>0</v>
          </cell>
          <cell r="AO137" t="str">
            <v>65a</v>
          </cell>
        </row>
        <row r="138">
          <cell r="AB138">
            <v>-1226371867.3900001</v>
          </cell>
          <cell r="AN138">
            <v>-1226371867.3899999</v>
          </cell>
          <cell r="AO138" t="str">
            <v>65a</v>
          </cell>
        </row>
        <row r="139">
          <cell r="AB139">
            <v>0</v>
          </cell>
          <cell r="AN139">
            <v>0</v>
          </cell>
          <cell r="AO139" t="str">
            <v>65a</v>
          </cell>
        </row>
        <row r="140">
          <cell r="AB140">
            <v>-8424.89</v>
          </cell>
          <cell r="AN140">
            <v>-8647.8016666666663</v>
          </cell>
          <cell r="AO140" t="str">
            <v>65a</v>
          </cell>
        </row>
        <row r="141">
          <cell r="AB141">
            <v>0</v>
          </cell>
          <cell r="AN141">
            <v>0</v>
          </cell>
          <cell r="AO141" t="str">
            <v>65a</v>
          </cell>
        </row>
        <row r="142">
          <cell r="AB142">
            <v>0</v>
          </cell>
          <cell r="AN142">
            <v>0</v>
          </cell>
          <cell r="AO142" t="str">
            <v>65a</v>
          </cell>
        </row>
        <row r="143">
          <cell r="AB143">
            <v>0</v>
          </cell>
          <cell r="AN143">
            <v>0</v>
          </cell>
          <cell r="AO143" t="str">
            <v>65a</v>
          </cell>
        </row>
        <row r="144">
          <cell r="AB144">
            <v>0</v>
          </cell>
          <cell r="AN144">
            <v>0</v>
          </cell>
          <cell r="AO144" t="str">
            <v>65a</v>
          </cell>
        </row>
        <row r="145">
          <cell r="AB145">
            <v>0</v>
          </cell>
          <cell r="AN145">
            <v>0</v>
          </cell>
          <cell r="AO145" t="str">
            <v>65a</v>
          </cell>
        </row>
        <row r="146">
          <cell r="AB146">
            <v>0</v>
          </cell>
          <cell r="AN146">
            <v>16.125</v>
          </cell>
          <cell r="AO146" t="str">
            <v>65a</v>
          </cell>
        </row>
        <row r="147">
          <cell r="AB147">
            <v>4448.38</v>
          </cell>
          <cell r="AN147">
            <v>17074.78875</v>
          </cell>
          <cell r="AO147" t="str">
            <v>65a</v>
          </cell>
        </row>
        <row r="148">
          <cell r="AB148">
            <v>0</v>
          </cell>
          <cell r="AN148">
            <v>0</v>
          </cell>
          <cell r="AO148" t="str">
            <v>65a</v>
          </cell>
        </row>
        <row r="149">
          <cell r="AB149">
            <v>1649926.64</v>
          </cell>
          <cell r="AN149">
            <v>1061816.1187500001</v>
          </cell>
          <cell r="AO149" t="str">
            <v>65a</v>
          </cell>
        </row>
        <row r="150">
          <cell r="AB150">
            <v>-396322.94</v>
          </cell>
          <cell r="AN150">
            <v>-337554.16541666671</v>
          </cell>
          <cell r="AO150" t="str">
            <v>65a</v>
          </cell>
        </row>
        <row r="151">
          <cell r="AB151">
            <v>-205809.09</v>
          </cell>
          <cell r="AN151">
            <v>-355523.27750000003</v>
          </cell>
          <cell r="AO151" t="str">
            <v>65a</v>
          </cell>
        </row>
        <row r="152">
          <cell r="AB152">
            <v>0</v>
          </cell>
          <cell r="AN152">
            <v>0</v>
          </cell>
          <cell r="AO152" t="str">
            <v>65a</v>
          </cell>
        </row>
        <row r="153">
          <cell r="AB153">
            <v>0</v>
          </cell>
          <cell r="AN153">
            <v>0</v>
          </cell>
          <cell r="AO153" t="str">
            <v>65a</v>
          </cell>
        </row>
        <row r="154">
          <cell r="AB154">
            <v>10095990.51</v>
          </cell>
          <cell r="AN154">
            <v>10498553.943333335</v>
          </cell>
          <cell r="AO154" t="str">
            <v>65a</v>
          </cell>
        </row>
        <row r="155">
          <cell r="AB155">
            <v>0</v>
          </cell>
          <cell r="AN155">
            <v>52993.567500000005</v>
          </cell>
          <cell r="AO155" t="str">
            <v>65a</v>
          </cell>
        </row>
        <row r="156">
          <cell r="AB156">
            <v>0</v>
          </cell>
          <cell r="AN156">
            <v>-1192.2820833333333</v>
          </cell>
          <cell r="AO156" t="str">
            <v>65a</v>
          </cell>
        </row>
        <row r="157">
          <cell r="AB157">
            <v>0</v>
          </cell>
          <cell r="AN157">
            <v>7545.7304166666681</v>
          </cell>
          <cell r="AO157" t="str">
            <v>65a</v>
          </cell>
        </row>
        <row r="158">
          <cell r="AB158">
            <v>0</v>
          </cell>
          <cell r="AN158">
            <v>-9665.3704166666666</v>
          </cell>
          <cell r="AO158" t="str">
            <v>65a</v>
          </cell>
        </row>
        <row r="159">
          <cell r="AB159">
            <v>-6308.88</v>
          </cell>
          <cell r="AN159">
            <v>-4889.5179166666667</v>
          </cell>
          <cell r="AO159" t="str">
            <v>65a</v>
          </cell>
        </row>
        <row r="160">
          <cell r="AB160">
            <v>2543964.79</v>
          </cell>
          <cell r="AN160">
            <v>219380.88041666665</v>
          </cell>
          <cell r="AO160" t="str">
            <v xml:space="preserve"> </v>
          </cell>
        </row>
        <row r="161">
          <cell r="AB161">
            <v>167167.14000000001</v>
          </cell>
          <cell r="AN161">
            <v>14023725.663333332</v>
          </cell>
          <cell r="AO161" t="str">
            <v>41</v>
          </cell>
        </row>
        <row r="162">
          <cell r="AB162">
            <v>-5.0999999999999996</v>
          </cell>
          <cell r="AN162">
            <v>1572.8041666666661</v>
          </cell>
          <cell r="AO162" t="str">
            <v>65a</v>
          </cell>
        </row>
        <row r="163">
          <cell r="AB163">
            <v>6767941.8799999999</v>
          </cell>
          <cell r="AN163">
            <v>23785947.33583333</v>
          </cell>
          <cell r="AO163" t="str">
            <v>65a</v>
          </cell>
        </row>
        <row r="164">
          <cell r="AB164">
            <v>0</v>
          </cell>
          <cell r="AN164">
            <v>-7756.5225</v>
          </cell>
          <cell r="AO164" t="str">
            <v>65a</v>
          </cell>
        </row>
        <row r="165">
          <cell r="AB165">
            <v>6035469.8899999997</v>
          </cell>
          <cell r="AN165">
            <v>21787935.764583331</v>
          </cell>
          <cell r="AO165" t="str">
            <v>65a</v>
          </cell>
        </row>
        <row r="166">
          <cell r="AB166">
            <v>444969.27</v>
          </cell>
          <cell r="AN166">
            <v>313636.16208333336</v>
          </cell>
          <cell r="AO166" t="str">
            <v>65a</v>
          </cell>
        </row>
        <row r="167">
          <cell r="AB167">
            <v>4435.47</v>
          </cell>
          <cell r="AN167">
            <v>466.87208333333348</v>
          </cell>
          <cell r="AO167" t="str">
            <v>65a</v>
          </cell>
        </row>
        <row r="168">
          <cell r="AB168">
            <v>-1089.29</v>
          </cell>
          <cell r="AN168">
            <v>153.57125000000005</v>
          </cell>
          <cell r="AO168" t="str">
            <v>65a</v>
          </cell>
        </row>
        <row r="169">
          <cell r="AB169">
            <v>-228554.63</v>
          </cell>
          <cell r="AN169">
            <v>-16412.782916666667</v>
          </cell>
          <cell r="AO169" t="str">
            <v>65a</v>
          </cell>
        </row>
        <row r="170">
          <cell r="AB170">
            <v>38984.5</v>
          </cell>
          <cell r="AN170">
            <v>35333.852500000001</v>
          </cell>
          <cell r="AO170" t="str">
            <v>65a</v>
          </cell>
        </row>
        <row r="171">
          <cell r="AB171">
            <v>-113206.91</v>
          </cell>
          <cell r="AN171">
            <v>-220615.16208333336</v>
          </cell>
          <cell r="AO171" t="str">
            <v>65a</v>
          </cell>
        </row>
        <row r="172">
          <cell r="AB172">
            <v>-189218</v>
          </cell>
          <cell r="AN172">
            <v>-234779.88583333333</v>
          </cell>
          <cell r="AO172" t="str">
            <v>65a</v>
          </cell>
        </row>
        <row r="173">
          <cell r="AB173">
            <v>-5094438.2699999996</v>
          </cell>
          <cell r="AN173">
            <v>-19982277.413750004</v>
          </cell>
          <cell r="AO173" t="str">
            <v>65a</v>
          </cell>
        </row>
        <row r="174">
          <cell r="AB174">
            <v>-313977.88</v>
          </cell>
          <cell r="AN174">
            <v>-67407.323333333348</v>
          </cell>
          <cell r="AO174" t="str">
            <v>65a</v>
          </cell>
        </row>
        <row r="175">
          <cell r="AB175">
            <v>-102138.3</v>
          </cell>
          <cell r="AN175">
            <v>-102332.89541666668</v>
          </cell>
          <cell r="AO175" t="str">
            <v>65a</v>
          </cell>
        </row>
        <row r="176">
          <cell r="AB176">
            <v>0</v>
          </cell>
          <cell r="AN176">
            <v>0</v>
          </cell>
          <cell r="AO176" t="str">
            <v>65a</v>
          </cell>
        </row>
        <row r="177">
          <cell r="AB177">
            <v>0</v>
          </cell>
          <cell r="AN177">
            <v>0</v>
          </cell>
          <cell r="AO177" t="str">
            <v>65a</v>
          </cell>
        </row>
        <row r="178">
          <cell r="AB178">
            <v>-46459.199999999997</v>
          </cell>
          <cell r="AN178">
            <v>-260218.25625000001</v>
          </cell>
          <cell r="AO178" t="str">
            <v>65a</v>
          </cell>
        </row>
        <row r="179">
          <cell r="AB179">
            <v>174872.98</v>
          </cell>
          <cell r="AN179">
            <v>277723.92708333331</v>
          </cell>
          <cell r="AO179" t="str">
            <v>65a</v>
          </cell>
        </row>
        <row r="180">
          <cell r="AB180">
            <v>0</v>
          </cell>
          <cell r="AN180">
            <v>0</v>
          </cell>
          <cell r="AO180" t="str">
            <v xml:space="preserve"> </v>
          </cell>
        </row>
        <row r="181">
          <cell r="AB181">
            <v>41580</v>
          </cell>
          <cell r="AN181">
            <v>41580</v>
          </cell>
          <cell r="AO181" t="str">
            <v xml:space="preserve"> </v>
          </cell>
        </row>
        <row r="182">
          <cell r="AB182">
            <v>24017.54</v>
          </cell>
          <cell r="AN182">
            <v>16100.873333333338</v>
          </cell>
          <cell r="AO182" t="str">
            <v>65a</v>
          </cell>
        </row>
        <row r="183">
          <cell r="AB183">
            <v>1015222.4</v>
          </cell>
          <cell r="AN183">
            <v>308482.58833333338</v>
          </cell>
          <cell r="AO183" t="str">
            <v>65a</v>
          </cell>
        </row>
        <row r="184">
          <cell r="AB184">
            <v>0</v>
          </cell>
          <cell r="AN184">
            <v>0</v>
          </cell>
        </row>
        <row r="185">
          <cell r="AB185">
            <v>119998.49</v>
          </cell>
          <cell r="AN185">
            <v>122504.74</v>
          </cell>
          <cell r="AO185" t="str">
            <v>65a</v>
          </cell>
        </row>
        <row r="186">
          <cell r="AB186">
            <v>0</v>
          </cell>
          <cell r="AN186">
            <v>0</v>
          </cell>
          <cell r="AO186" t="str">
            <v>65a</v>
          </cell>
        </row>
        <row r="187">
          <cell r="AB187">
            <v>0</v>
          </cell>
          <cell r="AN187">
            <v>0</v>
          </cell>
          <cell r="AO187" t="str">
            <v>65a</v>
          </cell>
        </row>
        <row r="188">
          <cell r="AB188">
            <v>73353</v>
          </cell>
          <cell r="AN188">
            <v>3056.375</v>
          </cell>
        </row>
        <row r="189">
          <cell r="AB189">
            <v>812655</v>
          </cell>
          <cell r="AN189">
            <v>633028.20833333337</v>
          </cell>
          <cell r="AO189" t="str">
            <v xml:space="preserve"> </v>
          </cell>
        </row>
        <row r="190">
          <cell r="AB190">
            <v>4675.7299999999996</v>
          </cell>
          <cell r="AN190">
            <v>4675.7299999999987</v>
          </cell>
          <cell r="AO190" t="str">
            <v>65a</v>
          </cell>
        </row>
        <row r="191">
          <cell r="AB191">
            <v>717254</v>
          </cell>
          <cell r="AN191">
            <v>496915.75</v>
          </cell>
          <cell r="AO191" t="str">
            <v xml:space="preserve"> </v>
          </cell>
        </row>
        <row r="192">
          <cell r="AB192">
            <v>3991.54</v>
          </cell>
          <cell r="AN192">
            <v>4060.0358333333338</v>
          </cell>
          <cell r="AO192" t="str">
            <v>65a</v>
          </cell>
        </row>
        <row r="193">
          <cell r="AB193">
            <v>-3261.84</v>
          </cell>
          <cell r="AN193">
            <v>-3227.5341666666668</v>
          </cell>
          <cell r="AO193" t="str">
            <v xml:space="preserve"> </v>
          </cell>
        </row>
        <row r="194">
          <cell r="AB194">
            <v>0</v>
          </cell>
          <cell r="AN194">
            <v>0</v>
          </cell>
          <cell r="AO194" t="str">
            <v xml:space="preserve"> </v>
          </cell>
        </row>
        <row r="195">
          <cell r="AB195">
            <v>0</v>
          </cell>
          <cell r="AN195">
            <v>0</v>
          </cell>
        </row>
        <row r="196">
          <cell r="AB196">
            <v>16286.22</v>
          </cell>
          <cell r="AN196">
            <v>13395.565416666665</v>
          </cell>
          <cell r="AO196" t="str">
            <v>65b</v>
          </cell>
        </row>
        <row r="197">
          <cell r="AB197">
            <v>422047.43</v>
          </cell>
          <cell r="AN197">
            <v>443538.54458333337</v>
          </cell>
          <cell r="AO197" t="str">
            <v>65a</v>
          </cell>
        </row>
        <row r="198">
          <cell r="AB198">
            <v>803.66</v>
          </cell>
          <cell r="AN198">
            <v>803.66</v>
          </cell>
          <cell r="AO198" t="str">
            <v>65a</v>
          </cell>
        </row>
        <row r="199">
          <cell r="AB199">
            <v>278.86</v>
          </cell>
          <cell r="AN199">
            <v>156.7141666666667</v>
          </cell>
          <cell r="AO199" t="str">
            <v>65b</v>
          </cell>
        </row>
        <row r="200">
          <cell r="AB200">
            <v>100440.25</v>
          </cell>
          <cell r="AN200">
            <v>58181.324583333335</v>
          </cell>
        </row>
        <row r="201">
          <cell r="AB201">
            <v>0</v>
          </cell>
          <cell r="AN201">
            <v>44974984.604166664</v>
          </cell>
          <cell r="AO201" t="str">
            <v>51</v>
          </cell>
        </row>
        <row r="202">
          <cell r="AB202">
            <v>0</v>
          </cell>
          <cell r="AN202">
            <v>5991164.7625000002</v>
          </cell>
          <cell r="AO202" t="str">
            <v>51</v>
          </cell>
        </row>
        <row r="203">
          <cell r="AB203">
            <v>0</v>
          </cell>
          <cell r="AN203">
            <v>0</v>
          </cell>
          <cell r="AO203" t="str">
            <v>51</v>
          </cell>
        </row>
        <row r="204">
          <cell r="AB204">
            <v>0</v>
          </cell>
          <cell r="AN204">
            <v>0</v>
          </cell>
          <cell r="AO204" t="str">
            <v>51</v>
          </cell>
        </row>
        <row r="205">
          <cell r="AB205">
            <v>0</v>
          </cell>
          <cell r="AN205">
            <v>0</v>
          </cell>
          <cell r="AO205" t="str">
            <v>51</v>
          </cell>
        </row>
        <row r="206">
          <cell r="AB206">
            <v>0</v>
          </cell>
          <cell r="AN206">
            <v>0</v>
          </cell>
          <cell r="AO206" t="str">
            <v>51</v>
          </cell>
        </row>
        <row r="207">
          <cell r="AB207">
            <v>0</v>
          </cell>
          <cell r="AN207">
            <v>0</v>
          </cell>
          <cell r="AO207">
            <v>41</v>
          </cell>
        </row>
        <row r="208">
          <cell r="AB208">
            <v>620534.82999999996</v>
          </cell>
          <cell r="AN208">
            <v>308356.22291666671</v>
          </cell>
          <cell r="AO208">
            <v>41</v>
          </cell>
        </row>
        <row r="209">
          <cell r="AB209">
            <v>400701.94</v>
          </cell>
          <cell r="AN209">
            <v>385556.92083333334</v>
          </cell>
          <cell r="AO209">
            <v>41</v>
          </cell>
        </row>
        <row r="210">
          <cell r="AB210">
            <v>0</v>
          </cell>
          <cell r="AN210">
            <v>0</v>
          </cell>
          <cell r="AO210" t="str">
            <v xml:space="preserve"> </v>
          </cell>
        </row>
        <row r="211">
          <cell r="AB211">
            <v>0</v>
          </cell>
          <cell r="AN211">
            <v>0</v>
          </cell>
          <cell r="AO211" t="str">
            <v>65b</v>
          </cell>
        </row>
        <row r="212">
          <cell r="AB212">
            <v>-579528.92000000004</v>
          </cell>
          <cell r="AN212">
            <v>-384343.55583333335</v>
          </cell>
          <cell r="AO212" t="str">
            <v>65a</v>
          </cell>
        </row>
        <row r="213">
          <cell r="AB213">
            <v>81271879.180000007</v>
          </cell>
          <cell r="AN213">
            <v>94563801.19916667</v>
          </cell>
        </row>
        <row r="214">
          <cell r="AB214">
            <v>0</v>
          </cell>
          <cell r="AN214">
            <v>7002.8499999999995</v>
          </cell>
          <cell r="AO214" t="str">
            <v>66a</v>
          </cell>
        </row>
        <row r="215">
          <cell r="AB215">
            <v>0</v>
          </cell>
          <cell r="AN215">
            <v>0</v>
          </cell>
          <cell r="AO215" t="str">
            <v>66a</v>
          </cell>
        </row>
        <row r="216">
          <cell r="AB216">
            <v>23887574.18</v>
          </cell>
          <cell r="AN216">
            <v>38562477.249583341</v>
          </cell>
          <cell r="AO216" t="str">
            <v>65b</v>
          </cell>
        </row>
        <row r="217">
          <cell r="AB217">
            <v>-81271879</v>
          </cell>
          <cell r="AN217">
            <v>-67254823.875</v>
          </cell>
        </row>
        <row r="218">
          <cell r="AB218">
            <v>-23887574</v>
          </cell>
          <cell r="AN218">
            <v>-27224954.083333332</v>
          </cell>
          <cell r="AO218" t="str">
            <v>65b</v>
          </cell>
        </row>
        <row r="219">
          <cell r="AB219">
            <v>156153650</v>
          </cell>
          <cell r="AN219">
            <v>133104704.33333333</v>
          </cell>
          <cell r="AO219" t="str">
            <v>66x</v>
          </cell>
        </row>
        <row r="220">
          <cell r="AB220">
            <v>-7000000</v>
          </cell>
          <cell r="AN220">
            <v>-4875000</v>
          </cell>
          <cell r="AO220" t="str">
            <v>9</v>
          </cell>
        </row>
        <row r="221">
          <cell r="AB221">
            <v>52781</v>
          </cell>
          <cell r="AN221">
            <v>41382.125</v>
          </cell>
        </row>
        <row r="222">
          <cell r="AB222">
            <v>14196</v>
          </cell>
          <cell r="AN222">
            <v>15675</v>
          </cell>
          <cell r="AO222" t="str">
            <v>65b</v>
          </cell>
        </row>
        <row r="223">
          <cell r="AB223">
            <v>-24960275.609999999</v>
          </cell>
          <cell r="AN223">
            <v>-22454849.852500003</v>
          </cell>
          <cell r="AO223" t="str">
            <v>66a</v>
          </cell>
        </row>
        <row r="224">
          <cell r="AB224">
            <v>0</v>
          </cell>
          <cell r="AN224">
            <v>-3.6491666666666664</v>
          </cell>
          <cell r="AO224" t="str">
            <v>65a</v>
          </cell>
        </row>
        <row r="225">
          <cell r="AB225">
            <v>-3588.77</v>
          </cell>
          <cell r="AN225">
            <v>3288.3491666666669</v>
          </cell>
          <cell r="AO225" t="str">
            <v>65a</v>
          </cell>
        </row>
        <row r="226">
          <cell r="AB226">
            <v>0</v>
          </cell>
          <cell r="AN226">
            <v>0</v>
          </cell>
        </row>
        <row r="227">
          <cell r="AB227">
            <v>0</v>
          </cell>
          <cell r="AN227">
            <v>1532.8754166666668</v>
          </cell>
          <cell r="AO227" t="str">
            <v>65a</v>
          </cell>
        </row>
        <row r="228">
          <cell r="AB228">
            <v>0</v>
          </cell>
          <cell r="AN228">
            <v>-1697.2174999999997</v>
          </cell>
          <cell r="AO228" t="str">
            <v xml:space="preserve"> </v>
          </cell>
        </row>
        <row r="229">
          <cell r="AB229">
            <v>10575161.74</v>
          </cell>
          <cell r="AN229">
            <v>10854058.44875</v>
          </cell>
          <cell r="AO229" t="str">
            <v>65b</v>
          </cell>
        </row>
        <row r="230">
          <cell r="AB230">
            <v>83514.28</v>
          </cell>
          <cell r="AN230">
            <v>122053.60000000002</v>
          </cell>
          <cell r="AO230" t="str">
            <v>65b</v>
          </cell>
        </row>
        <row r="231">
          <cell r="AB231">
            <v>83513.98</v>
          </cell>
          <cell r="AN231">
            <v>114732.37</v>
          </cell>
          <cell r="AO231" t="str">
            <v>65b</v>
          </cell>
        </row>
        <row r="232">
          <cell r="AB232">
            <v>0</v>
          </cell>
          <cell r="AN232">
            <v>0</v>
          </cell>
        </row>
        <row r="233">
          <cell r="AB233">
            <v>0</v>
          </cell>
          <cell r="AN233">
            <v>0</v>
          </cell>
        </row>
        <row r="234">
          <cell r="AB234">
            <v>19696979.32</v>
          </cell>
          <cell r="AN234">
            <v>13656149.512500001</v>
          </cell>
          <cell r="AO234" t="str">
            <v xml:space="preserve"> </v>
          </cell>
        </row>
        <row r="235">
          <cell r="AB235">
            <v>573427.56999999995</v>
          </cell>
          <cell r="AN235">
            <v>1086103.84375</v>
          </cell>
          <cell r="AO235" t="str">
            <v xml:space="preserve"> </v>
          </cell>
        </row>
        <row r="236">
          <cell r="AB236">
            <v>11166794.85</v>
          </cell>
          <cell r="AN236">
            <v>12444851.593750002</v>
          </cell>
          <cell r="AO236" t="str">
            <v xml:space="preserve"> </v>
          </cell>
        </row>
        <row r="237">
          <cell r="AB237">
            <v>0</v>
          </cell>
          <cell r="AN237">
            <v>0</v>
          </cell>
          <cell r="AO237" t="str">
            <v xml:space="preserve"> </v>
          </cell>
        </row>
        <row r="238">
          <cell r="AB238">
            <v>-40</v>
          </cell>
          <cell r="AN238">
            <v>41967.105833333328</v>
          </cell>
          <cell r="AO238" t="str">
            <v>65a</v>
          </cell>
        </row>
        <row r="239">
          <cell r="AB239">
            <v>0</v>
          </cell>
          <cell r="AN239">
            <v>-21041.143749999999</v>
          </cell>
          <cell r="AO239" t="str">
            <v>65a</v>
          </cell>
        </row>
        <row r="240">
          <cell r="AB240">
            <v>0</v>
          </cell>
          <cell r="AN240">
            <v>0</v>
          </cell>
          <cell r="AO240" t="str">
            <v>65a</v>
          </cell>
        </row>
        <row r="241">
          <cell r="AB241">
            <v>0</v>
          </cell>
          <cell r="AN241">
            <v>0</v>
          </cell>
          <cell r="AO241" t="str">
            <v>65a</v>
          </cell>
        </row>
        <row r="242">
          <cell r="AB242">
            <v>0</v>
          </cell>
          <cell r="AN242">
            <v>0</v>
          </cell>
        </row>
        <row r="243">
          <cell r="AB243">
            <v>0</v>
          </cell>
          <cell r="AN243">
            <v>-6.9241666666666672</v>
          </cell>
          <cell r="AO243" t="str">
            <v>65a</v>
          </cell>
        </row>
        <row r="244">
          <cell r="AB244">
            <v>287028.95</v>
          </cell>
          <cell r="AN244">
            <v>298000.9366666667</v>
          </cell>
          <cell r="AO244" t="str">
            <v>65a</v>
          </cell>
        </row>
        <row r="245">
          <cell r="AB245">
            <v>3646174.18</v>
          </cell>
          <cell r="AN245">
            <v>2704883.19</v>
          </cell>
          <cell r="AO245" t="str">
            <v>65a</v>
          </cell>
        </row>
        <row r="246">
          <cell r="AB246">
            <v>20</v>
          </cell>
          <cell r="AN246">
            <v>6441.5579166666676</v>
          </cell>
          <cell r="AO246" t="str">
            <v>65a</v>
          </cell>
        </row>
        <row r="247">
          <cell r="AB247">
            <v>40871.89</v>
          </cell>
          <cell r="AN247">
            <v>50997.327916666669</v>
          </cell>
          <cell r="AO247" t="str">
            <v>65a</v>
          </cell>
        </row>
        <row r="248">
          <cell r="AB248">
            <v>11407303.92</v>
          </cell>
          <cell r="AN248">
            <v>9947142.5291666668</v>
          </cell>
          <cell r="AO248" t="str">
            <v>65a</v>
          </cell>
        </row>
        <row r="249">
          <cell r="AB249">
            <v>65557704.82</v>
          </cell>
          <cell r="AN249">
            <v>66505247.618333347</v>
          </cell>
          <cell r="AO249" t="str">
            <v xml:space="preserve"> </v>
          </cell>
        </row>
        <row r="250">
          <cell r="AB250">
            <v>1448.24</v>
          </cell>
          <cell r="AN250">
            <v>666.37</v>
          </cell>
          <cell r="AO250" t="str">
            <v xml:space="preserve"> </v>
          </cell>
        </row>
        <row r="251">
          <cell r="AB251">
            <v>0</v>
          </cell>
          <cell r="AN251">
            <v>0</v>
          </cell>
          <cell r="AO251" t="str">
            <v>65b</v>
          </cell>
        </row>
        <row r="252">
          <cell r="AB252">
            <v>0</v>
          </cell>
          <cell r="AN252">
            <v>0</v>
          </cell>
        </row>
        <row r="253">
          <cell r="AB253">
            <v>2405.5</v>
          </cell>
          <cell r="AN253">
            <v>-11693.827916666667</v>
          </cell>
        </row>
        <row r="254">
          <cell r="AB254">
            <v>0</v>
          </cell>
          <cell r="AN254">
            <v>33875.055416666662</v>
          </cell>
          <cell r="AO254" t="str">
            <v>65b</v>
          </cell>
        </row>
        <row r="255">
          <cell r="AB255">
            <v>0</v>
          </cell>
          <cell r="AN255">
            <v>28722.269583333331</v>
          </cell>
        </row>
        <row r="256">
          <cell r="AB256">
            <v>1276.2</v>
          </cell>
          <cell r="AN256">
            <v>686901.11250000016</v>
          </cell>
          <cell r="AO256" t="str">
            <v>65b</v>
          </cell>
        </row>
        <row r="257">
          <cell r="AB257">
            <v>67516.460000000006</v>
          </cell>
          <cell r="AN257">
            <v>59841.265833333338</v>
          </cell>
          <cell r="AO257" t="str">
            <v>65a</v>
          </cell>
        </row>
        <row r="258">
          <cell r="AB258">
            <v>533.64</v>
          </cell>
          <cell r="AN258">
            <v>46501.368750000001</v>
          </cell>
          <cell r="AO258" t="str">
            <v>65a</v>
          </cell>
        </row>
        <row r="259">
          <cell r="AB259">
            <v>167308.73000000001</v>
          </cell>
          <cell r="AN259">
            <v>470316.98499999987</v>
          </cell>
          <cell r="AO259" t="str">
            <v>65a</v>
          </cell>
        </row>
        <row r="260">
          <cell r="AB260">
            <v>593764.73</v>
          </cell>
          <cell r="AN260">
            <v>981065.80291666684</v>
          </cell>
          <cell r="AO260" t="str">
            <v>65a</v>
          </cell>
        </row>
        <row r="261">
          <cell r="AB261">
            <v>608272.1</v>
          </cell>
          <cell r="AN261">
            <v>405602.22333333333</v>
          </cell>
        </row>
        <row r="262">
          <cell r="AB262">
            <v>0</v>
          </cell>
          <cell r="AN262">
            <v>153376.68416666667</v>
          </cell>
        </row>
        <row r="263">
          <cell r="AB263">
            <v>928</v>
          </cell>
          <cell r="AN263">
            <v>15566.456666666667</v>
          </cell>
        </row>
        <row r="264">
          <cell r="AB264">
            <v>727781.97</v>
          </cell>
          <cell r="AN264">
            <v>588802.12124999997</v>
          </cell>
        </row>
        <row r="265">
          <cell r="AB265">
            <v>73258</v>
          </cell>
          <cell r="AN265">
            <v>196945.65041666664</v>
          </cell>
        </row>
        <row r="266">
          <cell r="AB266">
            <v>0</v>
          </cell>
          <cell r="AN266">
            <v>153834.93</v>
          </cell>
        </row>
        <row r="267">
          <cell r="AB267">
            <v>0</v>
          </cell>
          <cell r="AN267">
            <v>0</v>
          </cell>
          <cell r="AO267" t="str">
            <v xml:space="preserve"> </v>
          </cell>
        </row>
        <row r="268">
          <cell r="AB268">
            <v>0</v>
          </cell>
          <cell r="AN268">
            <v>0</v>
          </cell>
          <cell r="AO268" t="str">
            <v>65b</v>
          </cell>
        </row>
        <row r="269">
          <cell r="AB269">
            <v>-704300.58</v>
          </cell>
          <cell r="AN269">
            <v>-762055.05999999994</v>
          </cell>
        </row>
        <row r="270">
          <cell r="AB270">
            <v>0</v>
          </cell>
          <cell r="AN270">
            <v>0</v>
          </cell>
          <cell r="AO270" t="str">
            <v>65a</v>
          </cell>
        </row>
        <row r="271">
          <cell r="AB271">
            <v>-188040.46</v>
          </cell>
          <cell r="AN271">
            <v>-259983.76041666666</v>
          </cell>
          <cell r="AO271" t="str">
            <v>65b</v>
          </cell>
        </row>
        <row r="272">
          <cell r="AB272">
            <v>-41487700</v>
          </cell>
          <cell r="AN272">
            <v>-41487700</v>
          </cell>
        </row>
        <row r="273">
          <cell r="AB273">
            <v>0</v>
          </cell>
          <cell r="AN273">
            <v>0</v>
          </cell>
        </row>
        <row r="274">
          <cell r="AB274">
            <v>825652</v>
          </cell>
          <cell r="AN274">
            <v>599755.41666666663</v>
          </cell>
        </row>
        <row r="275">
          <cell r="AB275">
            <v>222060</v>
          </cell>
          <cell r="AN275">
            <v>204427.75</v>
          </cell>
          <cell r="AO275" t="str">
            <v>65b</v>
          </cell>
        </row>
        <row r="276">
          <cell r="AB276">
            <v>0</v>
          </cell>
          <cell r="AN276">
            <v>-121878.65916666668</v>
          </cell>
          <cell r="AO276" t="str">
            <v>65a</v>
          </cell>
        </row>
        <row r="277">
          <cell r="AB277">
            <v>-860740.12</v>
          </cell>
          <cell r="AN277">
            <v>-512625.48499999993</v>
          </cell>
          <cell r="AO277" t="str">
            <v>65a</v>
          </cell>
        </row>
        <row r="278">
          <cell r="AB278">
            <v>0</v>
          </cell>
          <cell r="AN278">
            <v>3843.2320833333338</v>
          </cell>
          <cell r="AO278" t="str">
            <v>65a</v>
          </cell>
        </row>
        <row r="279">
          <cell r="AB279">
            <v>46601.67</v>
          </cell>
          <cell r="AN279">
            <v>120748.51666666668</v>
          </cell>
          <cell r="AO279" t="str">
            <v>65a</v>
          </cell>
        </row>
        <row r="280">
          <cell r="AB280">
            <v>-5275.45</v>
          </cell>
          <cell r="AN280">
            <v>69075.088333333333</v>
          </cell>
          <cell r="AO280" t="str">
            <v>65a</v>
          </cell>
        </row>
        <row r="281">
          <cell r="AB281">
            <v>37708.07</v>
          </cell>
          <cell r="AN281">
            <v>67092.246249999982</v>
          </cell>
          <cell r="AO281" t="str">
            <v>65a</v>
          </cell>
        </row>
        <row r="282">
          <cell r="AB282">
            <v>0</v>
          </cell>
          <cell r="AN282">
            <v>37206.120833333334</v>
          </cell>
          <cell r="AO282" t="str">
            <v>65a</v>
          </cell>
        </row>
        <row r="283">
          <cell r="AB283">
            <v>7231614.8799999999</v>
          </cell>
          <cell r="AN283">
            <v>3600500.1133333333</v>
          </cell>
          <cell r="AO283">
            <v>40</v>
          </cell>
        </row>
        <row r="284">
          <cell r="AB284">
            <v>0</v>
          </cell>
          <cell r="AN284">
            <v>0</v>
          </cell>
        </row>
        <row r="285">
          <cell r="AB285">
            <v>572189.79</v>
          </cell>
          <cell r="AN285">
            <v>657716.03708333336</v>
          </cell>
          <cell r="AO285" t="str">
            <v xml:space="preserve"> </v>
          </cell>
        </row>
        <row r="286">
          <cell r="AB286">
            <v>1030583.88</v>
          </cell>
          <cell r="AN286">
            <v>934256.26291666657</v>
          </cell>
          <cell r="AO286" t="str">
            <v xml:space="preserve"> </v>
          </cell>
        </row>
        <row r="287">
          <cell r="AB287">
            <v>125324.99</v>
          </cell>
          <cell r="AN287">
            <v>119152.40666666668</v>
          </cell>
          <cell r="AO287" t="str">
            <v xml:space="preserve"> </v>
          </cell>
        </row>
        <row r="288">
          <cell r="AB288">
            <v>19225.34</v>
          </cell>
          <cell r="AN288">
            <v>19446.528333333332</v>
          </cell>
          <cell r="AO288" t="str">
            <v xml:space="preserve"> </v>
          </cell>
        </row>
        <row r="289">
          <cell r="AB289">
            <v>0</v>
          </cell>
          <cell r="AN289">
            <v>0</v>
          </cell>
          <cell r="AO289" t="str">
            <v xml:space="preserve"> </v>
          </cell>
        </row>
        <row r="290">
          <cell r="AB290">
            <v>3923076.58</v>
          </cell>
          <cell r="AN290">
            <v>3925921.1716666664</v>
          </cell>
          <cell r="AO290" t="str">
            <v xml:space="preserve"> </v>
          </cell>
        </row>
        <row r="291">
          <cell r="AB291">
            <v>1111480.51</v>
          </cell>
          <cell r="AN291">
            <v>1184995.9208333332</v>
          </cell>
          <cell r="AO291" t="str">
            <v xml:space="preserve"> </v>
          </cell>
        </row>
        <row r="292">
          <cell r="AB292">
            <v>0</v>
          </cell>
          <cell r="AN292">
            <v>0</v>
          </cell>
        </row>
        <row r="293">
          <cell r="AB293">
            <v>2637032.69</v>
          </cell>
          <cell r="AN293">
            <v>2684186.3008333337</v>
          </cell>
          <cell r="AO293" t="str">
            <v xml:space="preserve"> </v>
          </cell>
        </row>
        <row r="294">
          <cell r="AB294">
            <v>7359.29</v>
          </cell>
          <cell r="AN294">
            <v>7359.2899999999981</v>
          </cell>
          <cell r="AO294" t="str">
            <v>65b</v>
          </cell>
        </row>
        <row r="295">
          <cell r="AB295">
            <v>354008.19</v>
          </cell>
          <cell r="AN295">
            <v>354008.19</v>
          </cell>
          <cell r="AO295" t="str">
            <v>65b</v>
          </cell>
        </row>
        <row r="296">
          <cell r="AB296">
            <v>0</v>
          </cell>
          <cell r="AN296">
            <v>0</v>
          </cell>
          <cell r="AO296" t="str">
            <v xml:space="preserve"> </v>
          </cell>
        </row>
        <row r="297">
          <cell r="AB297">
            <v>1357044.6</v>
          </cell>
          <cell r="AN297">
            <v>1358124.6708333332</v>
          </cell>
          <cell r="AO297" t="str">
            <v>65b</v>
          </cell>
        </row>
        <row r="298">
          <cell r="AB298">
            <v>59.22</v>
          </cell>
          <cell r="AN298">
            <v>226.11750000000004</v>
          </cell>
        </row>
        <row r="299">
          <cell r="AB299">
            <v>98202.36</v>
          </cell>
          <cell r="AN299">
            <v>70091.861666666664</v>
          </cell>
        </row>
        <row r="300">
          <cell r="AB300">
            <v>65.900000000000006</v>
          </cell>
          <cell r="AN300">
            <v>110.46124999999996</v>
          </cell>
        </row>
        <row r="301">
          <cell r="AB301">
            <v>156778.10999999999</v>
          </cell>
          <cell r="AN301">
            <v>144056.90166666664</v>
          </cell>
        </row>
        <row r="302">
          <cell r="AB302">
            <v>0</v>
          </cell>
          <cell r="AN302">
            <v>0</v>
          </cell>
        </row>
        <row r="303">
          <cell r="AB303">
            <v>494245.66</v>
          </cell>
          <cell r="AN303">
            <v>563111.10916666675</v>
          </cell>
        </row>
        <row r="304">
          <cell r="AB304">
            <v>338925.45</v>
          </cell>
          <cell r="AN304">
            <v>82554.491666666669</v>
          </cell>
        </row>
        <row r="305">
          <cell r="AB305">
            <v>0</v>
          </cell>
          <cell r="AN305">
            <v>0</v>
          </cell>
          <cell r="AO305" t="str">
            <v xml:space="preserve"> </v>
          </cell>
        </row>
        <row r="306">
          <cell r="AB306">
            <v>0</v>
          </cell>
          <cell r="AN306">
            <v>0</v>
          </cell>
          <cell r="AO306" t="str">
            <v xml:space="preserve"> </v>
          </cell>
        </row>
        <row r="307">
          <cell r="AB307">
            <v>0</v>
          </cell>
          <cell r="AN307">
            <v>0</v>
          </cell>
          <cell r="AO307" t="str">
            <v xml:space="preserve"> </v>
          </cell>
        </row>
        <row r="308">
          <cell r="AB308">
            <v>0</v>
          </cell>
          <cell r="AN308">
            <v>0</v>
          </cell>
          <cell r="AO308" t="str">
            <v>65a</v>
          </cell>
        </row>
        <row r="309">
          <cell r="AB309">
            <v>0</v>
          </cell>
          <cell r="AN309">
            <v>-2932.5733333333333</v>
          </cell>
        </row>
        <row r="310">
          <cell r="AB310">
            <v>0</v>
          </cell>
          <cell r="AN310">
            <v>-1264.2662499999999</v>
          </cell>
          <cell r="AO310" t="str">
            <v>65b</v>
          </cell>
        </row>
        <row r="311">
          <cell r="AB311">
            <v>0</v>
          </cell>
          <cell r="AN311">
            <v>0</v>
          </cell>
        </row>
        <row r="312">
          <cell r="AB312">
            <v>4721021.2699999996</v>
          </cell>
          <cell r="AN312">
            <v>5227346.2262500003</v>
          </cell>
          <cell r="AO312" t="str">
            <v>65a</v>
          </cell>
        </row>
        <row r="313">
          <cell r="AB313">
            <v>2836421.87</v>
          </cell>
          <cell r="AN313">
            <v>2868952.8283333336</v>
          </cell>
        </row>
        <row r="314">
          <cell r="AB314">
            <v>-4721021.2699999996</v>
          </cell>
          <cell r="AN314">
            <v>-5199695.9237500001</v>
          </cell>
          <cell r="AO314" t="str">
            <v>65a</v>
          </cell>
        </row>
        <row r="315">
          <cell r="AB315">
            <v>2192286.79</v>
          </cell>
          <cell r="AN315">
            <v>2216670.4983333326</v>
          </cell>
        </row>
        <row r="316">
          <cell r="AB316">
            <v>0</v>
          </cell>
          <cell r="AN316">
            <v>0</v>
          </cell>
        </row>
        <row r="317">
          <cell r="AB317">
            <v>10572727</v>
          </cell>
          <cell r="AN317">
            <v>11436204.515000001</v>
          </cell>
        </row>
        <row r="318">
          <cell r="AB318">
            <v>3848177.76</v>
          </cell>
          <cell r="AN318">
            <v>3872220.0808333331</v>
          </cell>
          <cell r="AO318" t="str">
            <v>65b</v>
          </cell>
        </row>
        <row r="319">
          <cell r="AB319">
            <v>2147553.89</v>
          </cell>
          <cell r="AN319">
            <v>2137950.2512500002</v>
          </cell>
          <cell r="AO319" t="str">
            <v>65a</v>
          </cell>
        </row>
        <row r="320">
          <cell r="AB320">
            <v>2958340.19</v>
          </cell>
          <cell r="AN320">
            <v>2499029.757916667</v>
          </cell>
        </row>
        <row r="321">
          <cell r="AB321">
            <v>0</v>
          </cell>
          <cell r="AN321">
            <v>0</v>
          </cell>
          <cell r="AO321" t="str">
            <v>41</v>
          </cell>
        </row>
        <row r="322">
          <cell r="AB322">
            <v>1422947.12</v>
          </cell>
          <cell r="AN322">
            <v>1354044.1820833336</v>
          </cell>
          <cell r="AO322" t="str">
            <v>65a</v>
          </cell>
        </row>
        <row r="323">
          <cell r="AB323">
            <v>0</v>
          </cell>
          <cell r="AN323">
            <v>0</v>
          </cell>
          <cell r="AO323" t="str">
            <v>65a</v>
          </cell>
        </row>
        <row r="324">
          <cell r="AB324">
            <v>250817.5</v>
          </cell>
          <cell r="AN324">
            <v>181387.84208333332</v>
          </cell>
          <cell r="AO324" t="str">
            <v>65a</v>
          </cell>
        </row>
        <row r="325">
          <cell r="AB325">
            <v>42792.49</v>
          </cell>
          <cell r="AN325">
            <v>55403.834583333322</v>
          </cell>
          <cell r="AO325" t="str">
            <v>65a</v>
          </cell>
        </row>
        <row r="326">
          <cell r="AB326">
            <v>-21117.83</v>
          </cell>
          <cell r="AN326">
            <v>-25958.445000000007</v>
          </cell>
          <cell r="AO326" t="str">
            <v>65a</v>
          </cell>
        </row>
        <row r="327">
          <cell r="AB327">
            <v>22845369.129999999</v>
          </cell>
          <cell r="AN327">
            <v>9032550.8670833353</v>
          </cell>
          <cell r="AO327" t="str">
            <v>65b</v>
          </cell>
        </row>
        <row r="328">
          <cell r="AB328">
            <v>5226846.07</v>
          </cell>
          <cell r="AN328">
            <v>6095338.3849999988</v>
          </cell>
          <cell r="AO328" t="str">
            <v>65b</v>
          </cell>
        </row>
        <row r="329">
          <cell r="AB329">
            <v>16505606.880000001</v>
          </cell>
          <cell r="AN329">
            <v>12512721.42375</v>
          </cell>
          <cell r="AO329" t="str">
            <v>65b</v>
          </cell>
        </row>
        <row r="330">
          <cell r="AB330">
            <v>576201.30000000005</v>
          </cell>
          <cell r="AN330">
            <v>541186.29999999993</v>
          </cell>
          <cell r="AO330" t="str">
            <v>65b</v>
          </cell>
        </row>
        <row r="331">
          <cell r="AB331">
            <v>6395.07</v>
          </cell>
          <cell r="AN331">
            <v>3630.0791666666678</v>
          </cell>
          <cell r="AO331" t="str">
            <v>65b</v>
          </cell>
        </row>
        <row r="332">
          <cell r="AB332">
            <v>0</v>
          </cell>
          <cell r="AN332">
            <v>0</v>
          </cell>
          <cell r="AO332" t="str">
            <v>65a</v>
          </cell>
        </row>
        <row r="333">
          <cell r="AB333">
            <v>287570.48</v>
          </cell>
          <cell r="AN333">
            <v>680741.73458333325</v>
          </cell>
          <cell r="AO333" t="str">
            <v>65a</v>
          </cell>
        </row>
        <row r="334">
          <cell r="AB334">
            <v>4845.53</v>
          </cell>
          <cell r="AN334">
            <v>6106.7104166666659</v>
          </cell>
        </row>
        <row r="335">
          <cell r="AB335">
            <v>5378</v>
          </cell>
          <cell r="AN335">
            <v>7462.1483333333335</v>
          </cell>
          <cell r="AO335" t="str">
            <v>65a</v>
          </cell>
        </row>
        <row r="336">
          <cell r="AB336">
            <v>823670.69</v>
          </cell>
          <cell r="AN336">
            <v>646609.08416666661</v>
          </cell>
          <cell r="AO336" t="str">
            <v>65a</v>
          </cell>
        </row>
        <row r="337">
          <cell r="AB337">
            <v>34041.68</v>
          </cell>
          <cell r="AN337">
            <v>15423.300000000001</v>
          </cell>
        </row>
        <row r="338">
          <cell r="AB338">
            <v>0</v>
          </cell>
          <cell r="AN338">
            <v>0</v>
          </cell>
          <cell r="AO338" t="str">
            <v>65a</v>
          </cell>
        </row>
        <row r="339">
          <cell r="AB339">
            <v>13681.06</v>
          </cell>
          <cell r="AN339">
            <v>36650.659166666672</v>
          </cell>
          <cell r="AO339" t="str">
            <v>65a</v>
          </cell>
        </row>
        <row r="340">
          <cell r="AB340">
            <v>33187.5</v>
          </cell>
          <cell r="AN340">
            <v>22508.721666666665</v>
          </cell>
          <cell r="AO340" t="str">
            <v>65a</v>
          </cell>
        </row>
        <row r="341">
          <cell r="AB341">
            <v>759744</v>
          </cell>
          <cell r="AN341">
            <v>662932.37541666662</v>
          </cell>
          <cell r="AO341" t="str">
            <v>65a</v>
          </cell>
        </row>
        <row r="342">
          <cell r="AB342">
            <v>4313.3999999999996</v>
          </cell>
          <cell r="AN342">
            <v>11853.29166666667</v>
          </cell>
          <cell r="AO342" t="str">
            <v>65a</v>
          </cell>
        </row>
        <row r="343">
          <cell r="AB343">
            <v>0</v>
          </cell>
          <cell r="AN343">
            <v>0</v>
          </cell>
        </row>
        <row r="344">
          <cell r="AB344">
            <v>0</v>
          </cell>
          <cell r="AN344">
            <v>28968.752499999999</v>
          </cell>
          <cell r="AO344" t="str">
            <v>65a</v>
          </cell>
        </row>
        <row r="345">
          <cell r="AB345">
            <v>0</v>
          </cell>
          <cell r="AN345">
            <v>0</v>
          </cell>
        </row>
        <row r="346">
          <cell r="AB346">
            <v>0</v>
          </cell>
          <cell r="AN346">
            <v>0</v>
          </cell>
        </row>
        <row r="347">
          <cell r="AB347">
            <v>0</v>
          </cell>
          <cell r="AN347">
            <v>0</v>
          </cell>
        </row>
        <row r="348">
          <cell r="AB348">
            <v>0</v>
          </cell>
          <cell r="AN348">
            <v>0</v>
          </cell>
        </row>
        <row r="349">
          <cell r="AB349">
            <v>0</v>
          </cell>
          <cell r="AN349">
            <v>0</v>
          </cell>
        </row>
        <row r="350">
          <cell r="AB350">
            <v>0</v>
          </cell>
          <cell r="AN350">
            <v>0</v>
          </cell>
        </row>
        <row r="351">
          <cell r="AB351">
            <v>0</v>
          </cell>
          <cell r="AN351">
            <v>0</v>
          </cell>
        </row>
        <row r="352">
          <cell r="AB352">
            <v>0</v>
          </cell>
          <cell r="AN352">
            <v>0</v>
          </cell>
        </row>
        <row r="353">
          <cell r="AB353">
            <v>0</v>
          </cell>
          <cell r="AN353">
            <v>0</v>
          </cell>
        </row>
        <row r="354">
          <cell r="AB354">
            <v>0</v>
          </cell>
          <cell r="AN354">
            <v>0</v>
          </cell>
        </row>
        <row r="355">
          <cell r="AB355">
            <v>0</v>
          </cell>
          <cell r="AN355">
            <v>0</v>
          </cell>
        </row>
        <row r="356">
          <cell r="AB356">
            <v>7619.56</v>
          </cell>
          <cell r="AN356">
            <v>6125.9758333333339</v>
          </cell>
          <cell r="AO356" t="str">
            <v>65a</v>
          </cell>
        </row>
        <row r="357">
          <cell r="AB357">
            <v>634331.06000000006</v>
          </cell>
          <cell r="AN357">
            <v>414599.38166666665</v>
          </cell>
          <cell r="AO357" t="str">
            <v>65a</v>
          </cell>
        </row>
        <row r="358">
          <cell r="AB358">
            <v>68080.509999999995</v>
          </cell>
          <cell r="AN358">
            <v>99502.51</v>
          </cell>
          <cell r="AO358" t="str">
            <v>65b</v>
          </cell>
        </row>
        <row r="359">
          <cell r="AB359">
            <v>166029.35999999999</v>
          </cell>
          <cell r="AN359">
            <v>359695.8033333334</v>
          </cell>
          <cell r="AO359" t="str">
            <v>65a</v>
          </cell>
        </row>
        <row r="360">
          <cell r="AB360">
            <v>0</v>
          </cell>
          <cell r="AN360">
            <v>0</v>
          </cell>
          <cell r="AO360" t="str">
            <v>65a</v>
          </cell>
        </row>
        <row r="361">
          <cell r="AB361">
            <v>0</v>
          </cell>
          <cell r="AN361">
            <v>0</v>
          </cell>
        </row>
        <row r="362">
          <cell r="AB362">
            <v>2649.96</v>
          </cell>
          <cell r="AN362">
            <v>1324.1266666666663</v>
          </cell>
          <cell r="AO362" t="str">
            <v>65a</v>
          </cell>
        </row>
        <row r="363">
          <cell r="AB363">
            <v>6280.51</v>
          </cell>
          <cell r="AN363">
            <v>4972.0704166666674</v>
          </cell>
        </row>
        <row r="364">
          <cell r="AB364">
            <v>0</v>
          </cell>
          <cell r="AN364">
            <v>0</v>
          </cell>
        </row>
        <row r="365">
          <cell r="AB365">
            <v>8441.76</v>
          </cell>
          <cell r="AN365">
            <v>43099.188750000001</v>
          </cell>
          <cell r="AO365" t="str">
            <v>65a</v>
          </cell>
        </row>
        <row r="366">
          <cell r="AB366">
            <v>18133.32</v>
          </cell>
          <cell r="AN366">
            <v>17780.018749999999</v>
          </cell>
          <cell r="AO366" t="str">
            <v>65a</v>
          </cell>
        </row>
        <row r="367">
          <cell r="AB367">
            <v>25200.9</v>
          </cell>
          <cell r="AN367">
            <v>46166.786666666674</v>
          </cell>
        </row>
        <row r="368">
          <cell r="AB368">
            <v>25200.89</v>
          </cell>
          <cell r="AN368">
            <v>46166.798749999994</v>
          </cell>
        </row>
        <row r="369">
          <cell r="AB369">
            <v>598138.18999999994</v>
          </cell>
          <cell r="AN369">
            <v>668507.45000000019</v>
          </cell>
        </row>
        <row r="370">
          <cell r="AB370">
            <v>2262000</v>
          </cell>
          <cell r="AN370">
            <v>2212040.5683333334</v>
          </cell>
        </row>
        <row r="371">
          <cell r="AB371">
            <v>0</v>
          </cell>
          <cell r="AN371">
            <v>150159.4325</v>
          </cell>
          <cell r="AO371" t="str">
            <v>65b</v>
          </cell>
        </row>
        <row r="372">
          <cell r="AB372">
            <v>0</v>
          </cell>
          <cell r="AN372">
            <v>0</v>
          </cell>
          <cell r="AO372" t="str">
            <v>65a</v>
          </cell>
        </row>
        <row r="373">
          <cell r="AB373">
            <v>0</v>
          </cell>
          <cell r="AN373">
            <v>0</v>
          </cell>
          <cell r="AO373" t="str">
            <v>65a</v>
          </cell>
        </row>
        <row r="374">
          <cell r="AB374">
            <v>50520.11</v>
          </cell>
          <cell r="AN374">
            <v>43442.523333333324</v>
          </cell>
          <cell r="AO374" t="str">
            <v>65a</v>
          </cell>
        </row>
        <row r="375">
          <cell r="AB375">
            <v>39229.1</v>
          </cell>
          <cell r="AN375">
            <v>75516.625</v>
          </cell>
          <cell r="AO375" t="str">
            <v>65a</v>
          </cell>
        </row>
        <row r="376">
          <cell r="AB376">
            <v>0</v>
          </cell>
          <cell r="AN376">
            <v>0</v>
          </cell>
        </row>
        <row r="377">
          <cell r="AB377">
            <v>32466.61</v>
          </cell>
          <cell r="AN377">
            <v>7594.2945833333333</v>
          </cell>
          <cell r="AO377" t="str">
            <v>65a</v>
          </cell>
        </row>
        <row r="378">
          <cell r="AB378">
            <v>38352.01</v>
          </cell>
          <cell r="AN378">
            <v>19879.167916666665</v>
          </cell>
        </row>
        <row r="379">
          <cell r="AB379">
            <v>36720</v>
          </cell>
          <cell r="AN379">
            <v>19312.5</v>
          </cell>
          <cell r="AO379" t="str">
            <v>65b</v>
          </cell>
        </row>
        <row r="380">
          <cell r="AB380">
            <v>0</v>
          </cell>
          <cell r="AN380">
            <v>0</v>
          </cell>
          <cell r="AO380" t="str">
            <v>65a</v>
          </cell>
        </row>
        <row r="381">
          <cell r="AB381">
            <v>134299.78</v>
          </cell>
          <cell r="AN381">
            <v>245653.81208333335</v>
          </cell>
        </row>
        <row r="382">
          <cell r="AB382">
            <v>0</v>
          </cell>
          <cell r="AN382">
            <v>0</v>
          </cell>
          <cell r="AO382" t="str">
            <v>65a</v>
          </cell>
        </row>
        <row r="383">
          <cell r="AB383">
            <v>64999.97</v>
          </cell>
          <cell r="AN383">
            <v>111041.65541666669</v>
          </cell>
          <cell r="AO383" t="str">
            <v>65a</v>
          </cell>
        </row>
        <row r="384">
          <cell r="AB384">
            <v>0</v>
          </cell>
          <cell r="AN384">
            <v>0</v>
          </cell>
        </row>
        <row r="385">
          <cell r="AB385">
            <v>273544.59999999998</v>
          </cell>
          <cell r="AN385">
            <v>58619.3675</v>
          </cell>
          <cell r="AO385" t="str">
            <v>65a</v>
          </cell>
        </row>
        <row r="386">
          <cell r="AB386">
            <v>0</v>
          </cell>
          <cell r="AN386">
            <v>0</v>
          </cell>
          <cell r="AO386">
            <v>41</v>
          </cell>
        </row>
        <row r="387">
          <cell r="AB387">
            <v>0</v>
          </cell>
          <cell r="AN387">
            <v>0</v>
          </cell>
          <cell r="AO387">
            <v>41</v>
          </cell>
        </row>
        <row r="388">
          <cell r="AB388">
            <v>0</v>
          </cell>
          <cell r="AN388">
            <v>649.12708333333319</v>
          </cell>
          <cell r="AO388">
            <v>41</v>
          </cell>
        </row>
        <row r="389">
          <cell r="AB389">
            <v>0</v>
          </cell>
          <cell r="AN389">
            <v>0</v>
          </cell>
          <cell r="AO389">
            <v>41</v>
          </cell>
        </row>
        <row r="390">
          <cell r="AB390">
            <v>0</v>
          </cell>
          <cell r="AN390">
            <v>0</v>
          </cell>
          <cell r="AO390">
            <v>41</v>
          </cell>
        </row>
        <row r="391">
          <cell r="AB391">
            <v>331164.63</v>
          </cell>
          <cell r="AN391">
            <v>71331.551250000004</v>
          </cell>
          <cell r="AO391" t="str">
            <v>41</v>
          </cell>
        </row>
        <row r="392">
          <cell r="AB392">
            <v>18240</v>
          </cell>
          <cell r="AN392">
            <v>9500</v>
          </cell>
          <cell r="AO392">
            <v>41</v>
          </cell>
        </row>
        <row r="393">
          <cell r="AB393">
            <v>0</v>
          </cell>
          <cell r="AN393">
            <v>0</v>
          </cell>
          <cell r="AO393">
            <v>41</v>
          </cell>
        </row>
        <row r="394">
          <cell r="AB394">
            <v>0</v>
          </cell>
          <cell r="AN394">
            <v>0</v>
          </cell>
          <cell r="AO394">
            <v>41</v>
          </cell>
        </row>
        <row r="395">
          <cell r="AB395">
            <v>0</v>
          </cell>
          <cell r="AN395">
            <v>0</v>
          </cell>
          <cell r="AO395">
            <v>41</v>
          </cell>
        </row>
        <row r="396">
          <cell r="AB396">
            <v>0</v>
          </cell>
          <cell r="AN396">
            <v>0</v>
          </cell>
          <cell r="AO396">
            <v>41</v>
          </cell>
        </row>
        <row r="397">
          <cell r="AB397">
            <v>0</v>
          </cell>
          <cell r="AN397">
            <v>0</v>
          </cell>
          <cell r="AO397">
            <v>41</v>
          </cell>
        </row>
        <row r="398">
          <cell r="AB398">
            <v>0</v>
          </cell>
          <cell r="AN398">
            <v>0</v>
          </cell>
          <cell r="AO398">
            <v>41</v>
          </cell>
        </row>
        <row r="399">
          <cell r="AB399">
            <v>728.34</v>
          </cell>
          <cell r="AN399">
            <v>738.33416666666665</v>
          </cell>
          <cell r="AO399" t="str">
            <v>41</v>
          </cell>
        </row>
        <row r="400">
          <cell r="AB400">
            <v>0</v>
          </cell>
          <cell r="AN400">
            <v>0</v>
          </cell>
          <cell r="AO400" t="str">
            <v>41</v>
          </cell>
        </row>
        <row r="401">
          <cell r="AB401">
            <v>0</v>
          </cell>
          <cell r="AN401">
            <v>0</v>
          </cell>
          <cell r="AO401" t="str">
            <v>41</v>
          </cell>
        </row>
        <row r="402">
          <cell r="AB402">
            <v>0</v>
          </cell>
          <cell r="AN402">
            <v>0</v>
          </cell>
          <cell r="AO402" t="str">
            <v>41</v>
          </cell>
        </row>
        <row r="403">
          <cell r="AB403">
            <v>0</v>
          </cell>
          <cell r="AN403">
            <v>0</v>
          </cell>
          <cell r="AO403" t="str">
            <v>41</v>
          </cell>
        </row>
        <row r="404">
          <cell r="AB404">
            <v>0</v>
          </cell>
          <cell r="AN404">
            <v>-1.0275000000000001</v>
          </cell>
          <cell r="AO404" t="str">
            <v>41</v>
          </cell>
        </row>
        <row r="405">
          <cell r="AB405">
            <v>0</v>
          </cell>
          <cell r="AN405">
            <v>0</v>
          </cell>
          <cell r="AO405" t="str">
            <v>41</v>
          </cell>
        </row>
        <row r="406">
          <cell r="AB406">
            <v>0</v>
          </cell>
          <cell r="AN406">
            <v>2.4683333333333333</v>
          </cell>
          <cell r="AO406" t="str">
            <v>41</v>
          </cell>
        </row>
        <row r="407">
          <cell r="AB407">
            <v>2423.96</v>
          </cell>
          <cell r="AN407">
            <v>1110.9816666666668</v>
          </cell>
          <cell r="AO407" t="str">
            <v>41</v>
          </cell>
        </row>
        <row r="408">
          <cell r="AB408">
            <v>55401936</v>
          </cell>
          <cell r="AN408">
            <v>58614595.25</v>
          </cell>
          <cell r="AO408" t="str">
            <v xml:space="preserve"> </v>
          </cell>
        </row>
        <row r="409">
          <cell r="AB409">
            <v>13122447.779999999</v>
          </cell>
          <cell r="AN409">
            <v>22637718.637916666</v>
          </cell>
          <cell r="AO409" t="str">
            <v>65b</v>
          </cell>
        </row>
        <row r="410">
          <cell r="AB410">
            <v>934907.55</v>
          </cell>
          <cell r="AN410">
            <v>1086343.9495833335</v>
          </cell>
          <cell r="AO410" t="str">
            <v xml:space="preserve"> </v>
          </cell>
        </row>
        <row r="411">
          <cell r="AB411">
            <v>-56336844</v>
          </cell>
          <cell r="AN411">
            <v>-37783158.25</v>
          </cell>
        </row>
        <row r="412">
          <cell r="AB412">
            <v>-13122448</v>
          </cell>
          <cell r="AN412">
            <v>-16492420.083333334</v>
          </cell>
          <cell r="AO412" t="str">
            <v>65b</v>
          </cell>
        </row>
        <row r="413">
          <cell r="AB413">
            <v>10416107.560000001</v>
          </cell>
          <cell r="AN413">
            <v>1383664.6833333333</v>
          </cell>
        </row>
        <row r="414">
          <cell r="AB414">
            <v>-280083</v>
          </cell>
          <cell r="AN414">
            <v>252788.125</v>
          </cell>
          <cell r="AO414" t="str">
            <v>41</v>
          </cell>
        </row>
        <row r="415">
          <cell r="AB415">
            <v>4297216</v>
          </cell>
          <cell r="AN415">
            <v>2955821.5</v>
          </cell>
          <cell r="AO415" t="str">
            <v>41</v>
          </cell>
        </row>
        <row r="416">
          <cell r="AB416">
            <v>-59899</v>
          </cell>
          <cell r="AN416">
            <v>2899347.4583333335</v>
          </cell>
          <cell r="AO416" t="str">
            <v>41</v>
          </cell>
        </row>
        <row r="417">
          <cell r="AB417">
            <v>8910029</v>
          </cell>
          <cell r="AN417">
            <v>7243287.625</v>
          </cell>
          <cell r="AO417" t="str">
            <v>41</v>
          </cell>
        </row>
        <row r="418">
          <cell r="AB418">
            <v>1484498.2</v>
          </cell>
          <cell r="AN418">
            <v>1534962.6999999995</v>
          </cell>
          <cell r="AO418" t="str">
            <v>5</v>
          </cell>
        </row>
        <row r="419">
          <cell r="AB419">
            <v>0</v>
          </cell>
          <cell r="AN419">
            <v>0</v>
          </cell>
          <cell r="AO419" t="str">
            <v>5</v>
          </cell>
        </row>
        <row r="420">
          <cell r="AB420">
            <v>84854</v>
          </cell>
          <cell r="AN420">
            <v>87362</v>
          </cell>
          <cell r="AO420" t="str">
            <v>5</v>
          </cell>
        </row>
        <row r="421">
          <cell r="AB421">
            <v>0</v>
          </cell>
          <cell r="AN421">
            <v>145417.71875</v>
          </cell>
          <cell r="AO421" t="str">
            <v>5</v>
          </cell>
        </row>
        <row r="422">
          <cell r="AB422">
            <v>92251.75</v>
          </cell>
          <cell r="AN422">
            <v>212115.30374999999</v>
          </cell>
          <cell r="AO422" t="str">
            <v>5</v>
          </cell>
        </row>
        <row r="423">
          <cell r="AB423">
            <v>405214.23</v>
          </cell>
          <cell r="AN423">
            <v>445187.73</v>
          </cell>
          <cell r="AO423" t="str">
            <v>5</v>
          </cell>
        </row>
        <row r="424">
          <cell r="AB424">
            <v>43695.22</v>
          </cell>
          <cell r="AN424">
            <v>50594.44</v>
          </cell>
          <cell r="AO424" t="str">
            <v>5</v>
          </cell>
        </row>
        <row r="425">
          <cell r="AB425">
            <v>186410.3</v>
          </cell>
          <cell r="AN425">
            <v>214371.86000000002</v>
          </cell>
          <cell r="AO425" t="str">
            <v>5</v>
          </cell>
        </row>
        <row r="426">
          <cell r="AB426">
            <v>0</v>
          </cell>
          <cell r="AN426">
            <v>12793.300833333333</v>
          </cell>
          <cell r="AO426" t="str">
            <v>5</v>
          </cell>
        </row>
        <row r="427">
          <cell r="AB427">
            <v>0</v>
          </cell>
          <cell r="AN427">
            <v>11189.38875</v>
          </cell>
          <cell r="AO427" t="str">
            <v>5</v>
          </cell>
        </row>
        <row r="428">
          <cell r="AB428">
            <v>0</v>
          </cell>
          <cell r="AN428">
            <v>208644.91</v>
          </cell>
          <cell r="AO428" t="str">
            <v>5</v>
          </cell>
        </row>
        <row r="429">
          <cell r="AB429">
            <v>0</v>
          </cell>
          <cell r="AN429">
            <v>177947.74958333335</v>
          </cell>
          <cell r="AO429" t="str">
            <v>5</v>
          </cell>
        </row>
        <row r="430">
          <cell r="AB430">
            <v>0</v>
          </cell>
          <cell r="AN430">
            <v>591888.40416666667</v>
          </cell>
          <cell r="AO430" t="str">
            <v>5</v>
          </cell>
        </row>
        <row r="431">
          <cell r="AB431">
            <v>0</v>
          </cell>
          <cell r="AN431">
            <v>181218.59416666665</v>
          </cell>
          <cell r="AO431" t="str">
            <v>5</v>
          </cell>
        </row>
        <row r="432">
          <cell r="AB432">
            <v>93821.56</v>
          </cell>
          <cell r="AN432">
            <v>190733.79583333337</v>
          </cell>
          <cell r="AO432" t="str">
            <v>5</v>
          </cell>
        </row>
        <row r="433">
          <cell r="AB433">
            <v>0</v>
          </cell>
          <cell r="AN433">
            <v>0</v>
          </cell>
          <cell r="AO433" t="str">
            <v>5</v>
          </cell>
        </row>
        <row r="434">
          <cell r="AB434">
            <v>67911.08</v>
          </cell>
          <cell r="AN434">
            <v>80607.14</v>
          </cell>
          <cell r="AO434" t="str">
            <v>5</v>
          </cell>
        </row>
        <row r="435">
          <cell r="AB435">
            <v>0</v>
          </cell>
          <cell r="AN435">
            <v>0</v>
          </cell>
          <cell r="AO435" t="str">
            <v>5</v>
          </cell>
        </row>
        <row r="436">
          <cell r="AB436">
            <v>0</v>
          </cell>
          <cell r="AN436">
            <v>2.5000000000000001E-3</v>
          </cell>
          <cell r="AO436" t="str">
            <v>5</v>
          </cell>
        </row>
        <row r="437">
          <cell r="AB437">
            <v>0</v>
          </cell>
          <cell r="AN437">
            <v>0</v>
          </cell>
          <cell r="AO437" t="str">
            <v>5</v>
          </cell>
        </row>
        <row r="438">
          <cell r="AB438">
            <v>0</v>
          </cell>
          <cell r="AN438">
            <v>0</v>
          </cell>
          <cell r="AO438" t="str">
            <v>5</v>
          </cell>
        </row>
        <row r="439">
          <cell r="AB439">
            <v>0</v>
          </cell>
          <cell r="AN439">
            <v>0</v>
          </cell>
          <cell r="AO439" t="str">
            <v>5</v>
          </cell>
        </row>
        <row r="440">
          <cell r="AB440">
            <v>0</v>
          </cell>
          <cell r="AN440">
            <v>0</v>
          </cell>
          <cell r="AO440" t="str">
            <v>5</v>
          </cell>
        </row>
        <row r="441">
          <cell r="AB441">
            <v>0</v>
          </cell>
          <cell r="AN441">
            <v>314.70666666666665</v>
          </cell>
          <cell r="AO441" t="str">
            <v>5</v>
          </cell>
        </row>
        <row r="442">
          <cell r="AB442">
            <v>42998.27</v>
          </cell>
          <cell r="AN442">
            <v>61426.114999999991</v>
          </cell>
          <cell r="AO442" t="str">
            <v>5</v>
          </cell>
        </row>
        <row r="443">
          <cell r="AB443">
            <v>0</v>
          </cell>
          <cell r="AN443">
            <v>90771.483750000014</v>
          </cell>
          <cell r="AO443" t="str">
            <v>5</v>
          </cell>
        </row>
        <row r="444">
          <cell r="AB444">
            <v>0</v>
          </cell>
          <cell r="AN444">
            <v>0</v>
          </cell>
          <cell r="AO444" t="str">
            <v>5</v>
          </cell>
        </row>
        <row r="445">
          <cell r="AB445">
            <v>0</v>
          </cell>
          <cell r="AN445">
            <v>1501.8595833333331</v>
          </cell>
          <cell r="AO445" t="str">
            <v>5</v>
          </cell>
        </row>
        <row r="446">
          <cell r="AB446">
            <v>438.15</v>
          </cell>
          <cell r="AN446">
            <v>1752.7050000000002</v>
          </cell>
          <cell r="AO446" t="str">
            <v>5</v>
          </cell>
        </row>
        <row r="447">
          <cell r="AB447">
            <v>1606.7</v>
          </cell>
          <cell r="AN447">
            <v>6426.7849999999999</v>
          </cell>
          <cell r="AO447" t="str">
            <v>5</v>
          </cell>
        </row>
        <row r="448">
          <cell r="AB448">
            <v>358391.11</v>
          </cell>
          <cell r="AN448">
            <v>367204.02999999997</v>
          </cell>
          <cell r="AO448" t="str">
            <v>5</v>
          </cell>
        </row>
        <row r="449">
          <cell r="AB449">
            <v>17116.77</v>
          </cell>
          <cell r="AN449">
            <v>29993.054999999997</v>
          </cell>
          <cell r="AO449" t="str">
            <v>5</v>
          </cell>
        </row>
        <row r="450">
          <cell r="AB450">
            <v>894932.07</v>
          </cell>
          <cell r="AN450">
            <v>913839.09</v>
          </cell>
          <cell r="AO450" t="str">
            <v>5</v>
          </cell>
        </row>
        <row r="451">
          <cell r="AB451">
            <v>2445081.71</v>
          </cell>
          <cell r="AN451">
            <v>2497800.4912500004</v>
          </cell>
          <cell r="AO451" t="str">
            <v>5</v>
          </cell>
        </row>
        <row r="452">
          <cell r="AB452">
            <v>596695.77</v>
          </cell>
          <cell r="AN452">
            <v>651522.32999999996</v>
          </cell>
          <cell r="AO452" t="str">
            <v>5</v>
          </cell>
        </row>
        <row r="453">
          <cell r="AB453">
            <v>809921.63</v>
          </cell>
          <cell r="AN453">
            <v>823708.99458333338</v>
          </cell>
          <cell r="AO453" t="str">
            <v>5</v>
          </cell>
        </row>
        <row r="454">
          <cell r="AB454">
            <v>1094184.96</v>
          </cell>
          <cell r="AN454">
            <v>1179723.8400000001</v>
          </cell>
          <cell r="AO454" t="str">
            <v>5</v>
          </cell>
        </row>
        <row r="455">
          <cell r="AB455">
            <v>120323.01</v>
          </cell>
          <cell r="AN455">
            <v>132497.37</v>
          </cell>
          <cell r="AO455" t="str">
            <v>5</v>
          </cell>
        </row>
        <row r="456">
          <cell r="AB456">
            <v>1340324.07</v>
          </cell>
          <cell r="AN456">
            <v>1431709.83</v>
          </cell>
          <cell r="AO456" t="str">
            <v>5</v>
          </cell>
        </row>
        <row r="457">
          <cell r="AB457">
            <v>0</v>
          </cell>
          <cell r="AN457">
            <v>0</v>
          </cell>
          <cell r="AO457" t="str">
            <v>5</v>
          </cell>
        </row>
        <row r="458">
          <cell r="AB458">
            <v>6363369.5199999996</v>
          </cell>
          <cell r="AN458">
            <v>6447608.1924999999</v>
          </cell>
          <cell r="AO458" t="str">
            <v>5</v>
          </cell>
        </row>
        <row r="459">
          <cell r="AB459">
            <v>28665.13</v>
          </cell>
          <cell r="AN459">
            <v>85995.421249999999</v>
          </cell>
          <cell r="AO459" t="str">
            <v>5</v>
          </cell>
        </row>
        <row r="460">
          <cell r="AB460">
            <v>6054166.0800000001</v>
          </cell>
          <cell r="AN460">
            <v>3220944.5733333328</v>
          </cell>
          <cell r="AO460" t="str">
            <v>5</v>
          </cell>
        </row>
        <row r="461">
          <cell r="AB461">
            <v>1023165.42</v>
          </cell>
          <cell r="AN461">
            <v>544345.67916666658</v>
          </cell>
          <cell r="AO461" t="str">
            <v>5</v>
          </cell>
        </row>
        <row r="462">
          <cell r="AB462">
            <v>978266.6</v>
          </cell>
          <cell r="AN462">
            <v>512487.51666666666</v>
          </cell>
          <cell r="AO462" t="str">
            <v>5</v>
          </cell>
        </row>
        <row r="463">
          <cell r="AB463">
            <v>584944.06999999995</v>
          </cell>
          <cell r="AN463">
            <v>376220.67708333331</v>
          </cell>
          <cell r="AO463" t="str">
            <v>5</v>
          </cell>
        </row>
        <row r="464">
          <cell r="AB464">
            <v>1077415.75</v>
          </cell>
          <cell r="AN464">
            <v>316460.45458333334</v>
          </cell>
          <cell r="AO464" t="str">
            <v>5</v>
          </cell>
        </row>
        <row r="465">
          <cell r="AB465">
            <v>0</v>
          </cell>
          <cell r="AN465">
            <v>0</v>
          </cell>
          <cell r="AO465" t="str">
            <v>5</v>
          </cell>
        </row>
        <row r="466">
          <cell r="AB466">
            <v>0</v>
          </cell>
          <cell r="AN466">
            <v>0</v>
          </cell>
          <cell r="AO466" t="str">
            <v xml:space="preserve"> </v>
          </cell>
        </row>
        <row r="467">
          <cell r="AB467">
            <v>0</v>
          </cell>
          <cell r="AN467">
            <v>0</v>
          </cell>
          <cell r="AO467" t="str">
            <v xml:space="preserve"> </v>
          </cell>
        </row>
        <row r="468">
          <cell r="AB468">
            <v>9869228.7200000007</v>
          </cell>
          <cell r="AN468">
            <v>12869228.720000001</v>
          </cell>
        </row>
        <row r="469">
          <cell r="AB469">
            <v>4776552.71</v>
          </cell>
          <cell r="AN469">
            <v>4776552.71</v>
          </cell>
        </row>
        <row r="470">
          <cell r="AB470">
            <v>2705896.42</v>
          </cell>
          <cell r="AN470">
            <v>2705896.4200000004</v>
          </cell>
        </row>
        <row r="471">
          <cell r="AB471">
            <v>221888009</v>
          </cell>
          <cell r="AN471">
            <v>227519603.87625003</v>
          </cell>
          <cell r="AO471" t="str">
            <v>23</v>
          </cell>
          <cell r="AP471" t="str">
            <v>6a</v>
          </cell>
        </row>
        <row r="472">
          <cell r="AB472">
            <v>10161321.18</v>
          </cell>
          <cell r="AN472">
            <v>10161321.180000002</v>
          </cell>
          <cell r="AO472" t="str">
            <v>65</v>
          </cell>
        </row>
        <row r="473">
          <cell r="AB473">
            <v>101746</v>
          </cell>
          <cell r="AN473">
            <v>126367.20833333333</v>
          </cell>
          <cell r="AO473" t="str">
            <v>65</v>
          </cell>
        </row>
        <row r="474">
          <cell r="AB474">
            <v>14339661.35</v>
          </cell>
          <cell r="AN474">
            <v>9473741.2841666657</v>
          </cell>
          <cell r="AO474" t="str">
            <v>47</v>
          </cell>
        </row>
        <row r="475">
          <cell r="AB475">
            <v>0</v>
          </cell>
          <cell r="AN475">
            <v>0</v>
          </cell>
          <cell r="AO475" t="str">
            <v>65a</v>
          </cell>
        </row>
        <row r="476">
          <cell r="AB476">
            <v>30208871.469999999</v>
          </cell>
          <cell r="AN476">
            <v>30054378.090000004</v>
          </cell>
          <cell r="AO476" t="str">
            <v>23</v>
          </cell>
        </row>
        <row r="477">
          <cell r="AB477">
            <v>2685262.32</v>
          </cell>
          <cell r="AN477">
            <v>1750805.6758333335</v>
          </cell>
          <cell r="AO477" t="str">
            <v>65</v>
          </cell>
        </row>
        <row r="478">
          <cell r="AB478">
            <v>21589277</v>
          </cell>
          <cell r="AN478">
            <v>21589277</v>
          </cell>
          <cell r="AO478" t="str">
            <v>23</v>
          </cell>
          <cell r="AP478">
            <v>7</v>
          </cell>
        </row>
        <row r="479">
          <cell r="AB479">
            <v>-277088.76</v>
          </cell>
          <cell r="AN479">
            <v>258457.40333333332</v>
          </cell>
          <cell r="AO479">
            <v>65</v>
          </cell>
        </row>
        <row r="480">
          <cell r="AB480">
            <v>-9656167.1999999993</v>
          </cell>
          <cell r="AN480">
            <v>-9367927.8599999994</v>
          </cell>
          <cell r="AO480" t="str">
            <v>23</v>
          </cell>
          <cell r="AP480">
            <v>8</v>
          </cell>
        </row>
        <row r="481">
          <cell r="AB481">
            <v>2877994</v>
          </cell>
          <cell r="AN481">
            <v>2947396</v>
          </cell>
          <cell r="AO481" t="str">
            <v>23</v>
          </cell>
          <cell r="AP481">
            <v>9</v>
          </cell>
        </row>
        <row r="482">
          <cell r="AB482">
            <v>0</v>
          </cell>
          <cell r="AN482">
            <v>0</v>
          </cell>
          <cell r="AO482">
            <v>65</v>
          </cell>
        </row>
        <row r="483">
          <cell r="AB483">
            <v>113632921</v>
          </cell>
          <cell r="AN483">
            <v>113632921</v>
          </cell>
          <cell r="AO483" t="str">
            <v>23</v>
          </cell>
          <cell r="AP483">
            <v>10</v>
          </cell>
        </row>
        <row r="484">
          <cell r="AB484">
            <v>-65141987.990000002</v>
          </cell>
          <cell r="AN484">
            <v>-63378677.990000002</v>
          </cell>
          <cell r="AO484" t="str">
            <v>23</v>
          </cell>
          <cell r="AP484">
            <v>11</v>
          </cell>
        </row>
        <row r="485">
          <cell r="AB485">
            <v>0</v>
          </cell>
          <cell r="AN485">
            <v>0</v>
          </cell>
          <cell r="AO485">
            <v>65</v>
          </cell>
        </row>
        <row r="486">
          <cell r="AB486">
            <v>0</v>
          </cell>
          <cell r="AN486">
            <v>0</v>
          </cell>
          <cell r="AO486" t="str">
            <v>23</v>
          </cell>
        </row>
        <row r="487">
          <cell r="AB487">
            <v>0</v>
          </cell>
          <cell r="AN487">
            <v>0</v>
          </cell>
          <cell r="AO487">
            <v>65</v>
          </cell>
        </row>
        <row r="488">
          <cell r="AB488">
            <v>0</v>
          </cell>
          <cell r="AN488">
            <v>0</v>
          </cell>
          <cell r="AO488" t="str">
            <v>6</v>
          </cell>
        </row>
        <row r="489">
          <cell r="AB489">
            <v>0</v>
          </cell>
          <cell r="AN489">
            <v>0</v>
          </cell>
          <cell r="AO489" t="str">
            <v>65b</v>
          </cell>
        </row>
        <row r="490">
          <cell r="AB490">
            <v>7811.79</v>
          </cell>
          <cell r="AN490">
            <v>23436.809999999998</v>
          </cell>
        </row>
        <row r="491">
          <cell r="AB491">
            <v>0</v>
          </cell>
          <cell r="AN491">
            <v>0</v>
          </cell>
        </row>
        <row r="492">
          <cell r="AB492">
            <v>2053556</v>
          </cell>
          <cell r="AN492">
            <v>2164556</v>
          </cell>
        </row>
        <row r="493">
          <cell r="AB493">
            <v>0</v>
          </cell>
          <cell r="AN493">
            <v>0</v>
          </cell>
          <cell r="AO493" t="str">
            <v>6</v>
          </cell>
        </row>
        <row r="494">
          <cell r="AB494">
            <v>11568032.869999999</v>
          </cell>
          <cell r="AN494">
            <v>12239095.373749999</v>
          </cell>
          <cell r="AO494" t="str">
            <v>23</v>
          </cell>
          <cell r="AP494" t="str">
            <v>6b</v>
          </cell>
        </row>
        <row r="495">
          <cell r="AB495">
            <v>0</v>
          </cell>
          <cell r="AN495">
            <v>0</v>
          </cell>
          <cell r="AO495" t="str">
            <v>6</v>
          </cell>
        </row>
        <row r="496">
          <cell r="AB496">
            <v>4158309.36</v>
          </cell>
          <cell r="AN496">
            <v>1186509.5266666666</v>
          </cell>
          <cell r="AO496" t="str">
            <v xml:space="preserve"> </v>
          </cell>
          <cell r="AP496" t="str">
            <v>39</v>
          </cell>
        </row>
        <row r="497">
          <cell r="AB497">
            <v>0</v>
          </cell>
          <cell r="AN497">
            <v>0</v>
          </cell>
          <cell r="AO497" t="str">
            <v>6</v>
          </cell>
        </row>
        <row r="498">
          <cell r="AB498">
            <v>0</v>
          </cell>
          <cell r="AN498">
            <v>0</v>
          </cell>
          <cell r="AO498" t="str">
            <v>6</v>
          </cell>
        </row>
        <row r="499">
          <cell r="AB499">
            <v>108466.31</v>
          </cell>
          <cell r="AN499">
            <v>154505.82791666666</v>
          </cell>
          <cell r="AO499" t="str">
            <v>26</v>
          </cell>
          <cell r="AP499">
            <v>22</v>
          </cell>
        </row>
        <row r="500">
          <cell r="AB500">
            <v>0</v>
          </cell>
          <cell r="AN500">
            <v>0</v>
          </cell>
          <cell r="AO500" t="str">
            <v xml:space="preserve"> </v>
          </cell>
        </row>
        <row r="501">
          <cell r="AB501">
            <v>0</v>
          </cell>
          <cell r="AN501">
            <v>0</v>
          </cell>
          <cell r="AO501" t="str">
            <v>47</v>
          </cell>
        </row>
        <row r="502">
          <cell r="AB502">
            <v>0</v>
          </cell>
          <cell r="AN502">
            <v>0</v>
          </cell>
          <cell r="AO502" t="str">
            <v>47</v>
          </cell>
        </row>
        <row r="503">
          <cell r="AB503">
            <v>28170657</v>
          </cell>
          <cell r="AN503">
            <v>13359763.299999999</v>
          </cell>
          <cell r="AO503" t="str">
            <v>47</v>
          </cell>
        </row>
        <row r="504">
          <cell r="AB504">
            <v>-28170657</v>
          </cell>
          <cell r="AN504">
            <v>-13359763.299999999</v>
          </cell>
          <cell r="AO504" t="str">
            <v>47</v>
          </cell>
        </row>
        <row r="505">
          <cell r="AB505">
            <v>0</v>
          </cell>
          <cell r="AN505">
            <v>0</v>
          </cell>
          <cell r="AO505">
            <v>65</v>
          </cell>
        </row>
        <row r="506">
          <cell r="AB506">
            <v>34468.85</v>
          </cell>
          <cell r="AN506">
            <v>25007.430833333332</v>
          </cell>
          <cell r="AO506">
            <v>65</v>
          </cell>
        </row>
        <row r="507">
          <cell r="AB507">
            <v>0</v>
          </cell>
          <cell r="AN507">
            <v>0</v>
          </cell>
          <cell r="AO507">
            <v>65</v>
          </cell>
        </row>
        <row r="508">
          <cell r="AB508">
            <v>202553.27</v>
          </cell>
          <cell r="AN508">
            <v>157544.79416666666</v>
          </cell>
          <cell r="AO508">
            <v>65</v>
          </cell>
        </row>
        <row r="509">
          <cell r="AB509">
            <v>0</v>
          </cell>
          <cell r="AN509">
            <v>1710.4541666666667</v>
          </cell>
          <cell r="AO509">
            <v>65</v>
          </cell>
        </row>
        <row r="510">
          <cell r="AB510">
            <v>0</v>
          </cell>
          <cell r="AN510">
            <v>5586.1895833333328</v>
          </cell>
          <cell r="AO510">
            <v>65</v>
          </cell>
        </row>
        <row r="511">
          <cell r="AB511">
            <v>0</v>
          </cell>
          <cell r="AN511">
            <v>2236.8454166666666</v>
          </cell>
          <cell r="AO511">
            <v>65</v>
          </cell>
        </row>
        <row r="512">
          <cell r="AB512">
            <v>1486.1</v>
          </cell>
          <cell r="AN512">
            <v>1233.4937500000001</v>
          </cell>
          <cell r="AO512">
            <v>65</v>
          </cell>
        </row>
        <row r="513">
          <cell r="AB513">
            <v>0</v>
          </cell>
          <cell r="AN513">
            <v>4767.8625000000002</v>
          </cell>
          <cell r="AO513" t="str">
            <v>47</v>
          </cell>
        </row>
        <row r="514">
          <cell r="AB514">
            <v>355617.78</v>
          </cell>
          <cell r="AN514">
            <v>243828.87583333332</v>
          </cell>
          <cell r="AO514">
            <v>65</v>
          </cell>
        </row>
        <row r="515">
          <cell r="AB515">
            <v>1290210.98</v>
          </cell>
          <cell r="AN515">
            <v>1640884.4600000002</v>
          </cell>
          <cell r="AO515">
            <v>65</v>
          </cell>
        </row>
        <row r="516">
          <cell r="AB516">
            <v>2387937.7400000002</v>
          </cell>
          <cell r="AN516">
            <v>2109769.4420833332</v>
          </cell>
          <cell r="AO516">
            <v>65</v>
          </cell>
        </row>
        <row r="517">
          <cell r="AB517">
            <v>-452676.51</v>
          </cell>
          <cell r="AN517">
            <v>-338012.85625000001</v>
          </cell>
          <cell r="AO517">
            <v>65</v>
          </cell>
        </row>
        <row r="518">
          <cell r="AB518">
            <v>-19724864.66</v>
          </cell>
          <cell r="AN518">
            <v>-9321538.9916666653</v>
          </cell>
          <cell r="AO518" t="str">
            <v>47</v>
          </cell>
        </row>
        <row r="519">
          <cell r="AB519">
            <v>148493689</v>
          </cell>
          <cell r="AN519">
            <v>160943064</v>
          </cell>
          <cell r="AO519" t="str">
            <v>47</v>
          </cell>
        </row>
        <row r="520">
          <cell r="AB520">
            <v>5821860</v>
          </cell>
          <cell r="AN520">
            <v>416303.33333333331</v>
          </cell>
          <cell r="AO520" t="str">
            <v>47</v>
          </cell>
        </row>
        <row r="521">
          <cell r="AB521">
            <v>-5821860</v>
          </cell>
          <cell r="AN521">
            <v>-416303.33333333331</v>
          </cell>
          <cell r="AO521" t="str">
            <v>47</v>
          </cell>
        </row>
        <row r="522">
          <cell r="AB522">
            <v>4129091.39</v>
          </cell>
          <cell r="AN522">
            <v>1197064.0645833334</v>
          </cell>
          <cell r="AO522" t="str">
            <v>47</v>
          </cell>
        </row>
        <row r="523">
          <cell r="AB523">
            <v>28199826.379999999</v>
          </cell>
          <cell r="AN523">
            <v>27032433.507499997</v>
          </cell>
        </row>
        <row r="524">
          <cell r="AB524">
            <v>1701628.26</v>
          </cell>
          <cell r="AN524">
            <v>2085211.582916667</v>
          </cell>
          <cell r="AO524" t="str">
            <v xml:space="preserve"> </v>
          </cell>
        </row>
        <row r="525">
          <cell r="AB525">
            <v>1744869.26</v>
          </cell>
          <cell r="AN525">
            <v>2044654.6291666671</v>
          </cell>
          <cell r="AO525" t="str">
            <v>65</v>
          </cell>
          <cell r="AP525" t="str">
            <v xml:space="preserve">  </v>
          </cell>
        </row>
        <row r="526">
          <cell r="AB526">
            <v>283223.96000000002</v>
          </cell>
          <cell r="AN526">
            <v>281517.17708333331</v>
          </cell>
          <cell r="AO526" t="str">
            <v>66</v>
          </cell>
        </row>
        <row r="527">
          <cell r="AB527">
            <v>0</v>
          </cell>
          <cell r="AN527">
            <v>0</v>
          </cell>
        </row>
        <row r="528">
          <cell r="AB528">
            <v>0</v>
          </cell>
          <cell r="AN528">
            <v>0</v>
          </cell>
        </row>
        <row r="529">
          <cell r="AB529">
            <v>0</v>
          </cell>
          <cell r="AN529">
            <v>0</v>
          </cell>
        </row>
        <row r="530">
          <cell r="AB530">
            <v>0</v>
          </cell>
          <cell r="AN530">
            <v>0</v>
          </cell>
        </row>
        <row r="531">
          <cell r="AB531">
            <v>0</v>
          </cell>
          <cell r="AN531">
            <v>0</v>
          </cell>
        </row>
        <row r="532">
          <cell r="AB532">
            <v>0</v>
          </cell>
          <cell r="AN532">
            <v>0</v>
          </cell>
        </row>
        <row r="533">
          <cell r="AB533">
            <v>0</v>
          </cell>
          <cell r="AN533">
            <v>0</v>
          </cell>
        </row>
        <row r="534">
          <cell r="AB534">
            <v>1471645.26</v>
          </cell>
          <cell r="AN534">
            <v>1538686.2429166667</v>
          </cell>
        </row>
        <row r="535">
          <cell r="AB535">
            <v>0</v>
          </cell>
          <cell r="AN535">
            <v>0</v>
          </cell>
        </row>
        <row r="536">
          <cell r="AB536">
            <v>2297178.35</v>
          </cell>
          <cell r="AN536">
            <v>2227541.2941666665</v>
          </cell>
        </row>
        <row r="537">
          <cell r="AB537">
            <v>56842.52</v>
          </cell>
          <cell r="AN537">
            <v>41891.937500000007</v>
          </cell>
        </row>
        <row r="538">
          <cell r="AB538">
            <v>96518.45</v>
          </cell>
          <cell r="AN538">
            <v>73572.842083333337</v>
          </cell>
        </row>
        <row r="539">
          <cell r="AB539">
            <v>50000</v>
          </cell>
          <cell r="AN539">
            <v>50000</v>
          </cell>
        </row>
        <row r="540">
          <cell r="AB540">
            <v>0</v>
          </cell>
          <cell r="AN540">
            <v>7477.98</v>
          </cell>
        </row>
        <row r="541">
          <cell r="AB541">
            <v>0</v>
          </cell>
          <cell r="AN541">
            <v>0</v>
          </cell>
        </row>
        <row r="542">
          <cell r="AB542">
            <v>13442.34</v>
          </cell>
          <cell r="AN542">
            <v>10680.527499999998</v>
          </cell>
        </row>
        <row r="543">
          <cell r="AB543">
            <v>20000</v>
          </cell>
          <cell r="AN543">
            <v>17916.666666666668</v>
          </cell>
        </row>
        <row r="544">
          <cell r="AB544">
            <v>0</v>
          </cell>
          <cell r="AN544">
            <v>0</v>
          </cell>
        </row>
        <row r="545">
          <cell r="AB545">
            <v>0</v>
          </cell>
          <cell r="AN545">
            <v>0</v>
          </cell>
        </row>
        <row r="546">
          <cell r="AB546">
            <v>0</v>
          </cell>
          <cell r="AN546">
            <v>0</v>
          </cell>
        </row>
        <row r="547">
          <cell r="AB547">
            <v>0</v>
          </cell>
          <cell r="AN547">
            <v>0</v>
          </cell>
        </row>
        <row r="548">
          <cell r="AB548">
            <v>0</v>
          </cell>
          <cell r="AN548">
            <v>0</v>
          </cell>
        </row>
        <row r="549">
          <cell r="AB549">
            <v>0</v>
          </cell>
          <cell r="AN549">
            <v>0</v>
          </cell>
        </row>
        <row r="550">
          <cell r="AB550">
            <v>0</v>
          </cell>
          <cell r="AN550">
            <v>0</v>
          </cell>
        </row>
        <row r="551">
          <cell r="AB551">
            <v>0</v>
          </cell>
          <cell r="AN551">
            <v>0</v>
          </cell>
        </row>
        <row r="552">
          <cell r="AB552">
            <v>0</v>
          </cell>
          <cell r="AN552">
            <v>0</v>
          </cell>
        </row>
        <row r="553">
          <cell r="AB553">
            <v>0</v>
          </cell>
          <cell r="AN553">
            <v>0</v>
          </cell>
        </row>
        <row r="554">
          <cell r="AB554">
            <v>0</v>
          </cell>
          <cell r="AN554">
            <v>0</v>
          </cell>
        </row>
        <row r="555">
          <cell r="AB555">
            <v>0</v>
          </cell>
          <cell r="AN555">
            <v>0</v>
          </cell>
        </row>
        <row r="556">
          <cell r="AB556">
            <v>0</v>
          </cell>
          <cell r="AN556">
            <v>0</v>
          </cell>
        </row>
        <row r="557">
          <cell r="AB557">
            <v>0</v>
          </cell>
          <cell r="AN557">
            <v>0</v>
          </cell>
        </row>
        <row r="558">
          <cell r="AB558">
            <v>0</v>
          </cell>
          <cell r="AN558">
            <v>0</v>
          </cell>
        </row>
        <row r="559">
          <cell r="AB559">
            <v>0</v>
          </cell>
          <cell r="AN559">
            <v>0</v>
          </cell>
        </row>
        <row r="560">
          <cell r="AB560">
            <v>0</v>
          </cell>
          <cell r="AN560">
            <v>0</v>
          </cell>
        </row>
        <row r="561">
          <cell r="AB561">
            <v>0</v>
          </cell>
          <cell r="AN561">
            <v>0</v>
          </cell>
        </row>
        <row r="562">
          <cell r="AB562">
            <v>0</v>
          </cell>
          <cell r="AN562">
            <v>0</v>
          </cell>
        </row>
        <row r="563">
          <cell r="AB563">
            <v>0</v>
          </cell>
          <cell r="AN563">
            <v>0</v>
          </cell>
        </row>
        <row r="564">
          <cell r="AB564">
            <v>0</v>
          </cell>
          <cell r="AN564">
            <v>0</v>
          </cell>
        </row>
        <row r="565">
          <cell r="AB565">
            <v>0</v>
          </cell>
          <cell r="AN565">
            <v>0</v>
          </cell>
        </row>
        <row r="566">
          <cell r="AB566">
            <v>0</v>
          </cell>
          <cell r="AN566">
            <v>0</v>
          </cell>
        </row>
        <row r="567">
          <cell r="AB567">
            <v>0</v>
          </cell>
          <cell r="AN567">
            <v>0</v>
          </cell>
        </row>
        <row r="568">
          <cell r="AB568">
            <v>0</v>
          </cell>
          <cell r="AN568">
            <v>0</v>
          </cell>
        </row>
        <row r="569">
          <cell r="AB569">
            <v>348448.37</v>
          </cell>
          <cell r="AN569">
            <v>359965.02791666664</v>
          </cell>
          <cell r="AO569" t="str">
            <v>65b</v>
          </cell>
        </row>
        <row r="570">
          <cell r="AB570">
            <v>0</v>
          </cell>
          <cell r="AN570">
            <v>37.1175</v>
          </cell>
          <cell r="AO570" t="str">
            <v>65b</v>
          </cell>
        </row>
        <row r="571">
          <cell r="AB571">
            <v>0</v>
          </cell>
          <cell r="AN571">
            <v>2150.6454166666667</v>
          </cell>
          <cell r="AO571" t="str">
            <v>65b</v>
          </cell>
        </row>
        <row r="572">
          <cell r="AB572">
            <v>0</v>
          </cell>
          <cell r="AN572">
            <v>1794.6570833333328</v>
          </cell>
          <cell r="AO572" t="str">
            <v>65b</v>
          </cell>
        </row>
        <row r="573">
          <cell r="AB573">
            <v>0</v>
          </cell>
          <cell r="AN573">
            <v>1332.3158333333333</v>
          </cell>
          <cell r="AO573" t="str">
            <v>65b</v>
          </cell>
        </row>
        <row r="574">
          <cell r="AB574">
            <v>51551.63</v>
          </cell>
          <cell r="AN574">
            <v>50447.732916666668</v>
          </cell>
          <cell r="AO574" t="str">
            <v>65b</v>
          </cell>
        </row>
        <row r="575">
          <cell r="AB575">
            <v>382.69</v>
          </cell>
          <cell r="AN575">
            <v>2981.5475000000001</v>
          </cell>
          <cell r="AO575" t="str">
            <v>65b</v>
          </cell>
        </row>
        <row r="576">
          <cell r="AB576">
            <v>16434.43</v>
          </cell>
          <cell r="AN576">
            <v>23008.210000000003</v>
          </cell>
          <cell r="AO576" t="str">
            <v>65b</v>
          </cell>
        </row>
        <row r="577">
          <cell r="AB577">
            <v>87974.39</v>
          </cell>
          <cell r="AN577">
            <v>87974.39</v>
          </cell>
          <cell r="AO577" t="str">
            <v>65b</v>
          </cell>
        </row>
        <row r="578">
          <cell r="AB578">
            <v>36410.67</v>
          </cell>
          <cell r="AN578">
            <v>8473.5445833333342</v>
          </cell>
          <cell r="AO578" t="str">
            <v>65b</v>
          </cell>
        </row>
        <row r="579">
          <cell r="AB579">
            <v>0</v>
          </cell>
          <cell r="AN579">
            <v>0</v>
          </cell>
        </row>
        <row r="580">
          <cell r="AB580">
            <v>0</v>
          </cell>
          <cell r="AN580">
            <v>0</v>
          </cell>
        </row>
        <row r="581">
          <cell r="AB581">
            <v>4111524.21</v>
          </cell>
          <cell r="AN581">
            <v>1278687.9079166667</v>
          </cell>
        </row>
        <row r="582">
          <cell r="AB582">
            <v>637840.78</v>
          </cell>
          <cell r="AN582">
            <v>144359.67166666666</v>
          </cell>
          <cell r="AO582" t="str">
            <v>65</v>
          </cell>
          <cell r="AP582" t="str">
            <v xml:space="preserve">  </v>
          </cell>
        </row>
        <row r="583">
          <cell r="AB583">
            <v>187663.85</v>
          </cell>
          <cell r="AN583">
            <v>109085.04625000001</v>
          </cell>
        </row>
        <row r="584">
          <cell r="AB584">
            <v>90375.05</v>
          </cell>
          <cell r="AN584">
            <v>53926.082083333335</v>
          </cell>
          <cell r="AO584" t="str">
            <v>65</v>
          </cell>
          <cell r="AP584" t="str">
            <v xml:space="preserve">  </v>
          </cell>
        </row>
        <row r="585">
          <cell r="AB585">
            <v>0</v>
          </cell>
          <cell r="AN585">
            <v>10585.2075</v>
          </cell>
          <cell r="AO585" t="str">
            <v>65a</v>
          </cell>
        </row>
        <row r="586">
          <cell r="AB586">
            <v>805238.1</v>
          </cell>
          <cell r="AN586">
            <v>403096.91166666668</v>
          </cell>
        </row>
        <row r="587">
          <cell r="AB587">
            <v>372546.16</v>
          </cell>
          <cell r="AN587">
            <v>189152.93999999997</v>
          </cell>
          <cell r="AO587" t="str">
            <v>65</v>
          </cell>
          <cell r="AP587" t="str">
            <v xml:space="preserve">  </v>
          </cell>
        </row>
        <row r="588">
          <cell r="AB588">
            <v>-5104426.16</v>
          </cell>
          <cell r="AN588">
            <v>-1790443.5249999997</v>
          </cell>
        </row>
        <row r="589">
          <cell r="AB589">
            <v>-1100761.99</v>
          </cell>
          <cell r="AN589">
            <v>-387028.17458333331</v>
          </cell>
          <cell r="AO589" t="str">
            <v>65</v>
          </cell>
          <cell r="AP589" t="str">
            <v xml:space="preserve">  </v>
          </cell>
        </row>
        <row r="590">
          <cell r="AB590">
            <v>1830715.29</v>
          </cell>
          <cell r="AN590">
            <v>549882.87708333321</v>
          </cell>
        </row>
        <row r="591">
          <cell r="AB591">
            <v>0</v>
          </cell>
          <cell r="AN591">
            <v>0</v>
          </cell>
          <cell r="AO591" t="str">
            <v>52</v>
          </cell>
        </row>
        <row r="592">
          <cell r="AB592">
            <v>187781.41</v>
          </cell>
          <cell r="AN592">
            <v>72189.946249999994</v>
          </cell>
          <cell r="AO592" t="str">
            <v>52</v>
          </cell>
        </row>
        <row r="593">
          <cell r="AB593">
            <v>17878.21</v>
          </cell>
          <cell r="AN593">
            <v>6774.901249999999</v>
          </cell>
          <cell r="AO593" t="str">
            <v>52</v>
          </cell>
        </row>
        <row r="594">
          <cell r="AB594">
            <v>0</v>
          </cell>
          <cell r="AN594">
            <v>0</v>
          </cell>
          <cell r="AO594" t="str">
            <v>66</v>
          </cell>
        </row>
        <row r="595">
          <cell r="AB595">
            <v>-1053090.1599999999</v>
          </cell>
          <cell r="AN595">
            <v>-571963.74708333332</v>
          </cell>
          <cell r="AO595" t="str">
            <v>66</v>
          </cell>
        </row>
        <row r="596">
          <cell r="AB596">
            <v>0</v>
          </cell>
          <cell r="AN596">
            <v>0</v>
          </cell>
          <cell r="AO596" t="str">
            <v>66</v>
          </cell>
        </row>
        <row r="597">
          <cell r="AB597">
            <v>394566.19</v>
          </cell>
          <cell r="AN597">
            <v>338563.01666666666</v>
          </cell>
          <cell r="AO597" t="str">
            <v>66</v>
          </cell>
        </row>
        <row r="598">
          <cell r="AB598">
            <v>-979736.54</v>
          </cell>
          <cell r="AN598">
            <v>-328040.98666666663</v>
          </cell>
          <cell r="AO598" t="str">
            <v>66</v>
          </cell>
        </row>
        <row r="599">
          <cell r="AB599">
            <v>-398.85</v>
          </cell>
          <cell r="AN599">
            <v>15467.631249999997</v>
          </cell>
          <cell r="AO599" t="str">
            <v>66</v>
          </cell>
        </row>
        <row r="600">
          <cell r="AB600">
            <v>4770.29</v>
          </cell>
          <cell r="AN600">
            <v>16349.248750000006</v>
          </cell>
          <cell r="AO600" t="str">
            <v>66</v>
          </cell>
        </row>
        <row r="601">
          <cell r="AB601">
            <v>0</v>
          </cell>
          <cell r="AN601">
            <v>0</v>
          </cell>
          <cell r="AO601" t="str">
            <v>66</v>
          </cell>
        </row>
        <row r="602">
          <cell r="AB602">
            <v>0</v>
          </cell>
          <cell r="AN602">
            <v>0</v>
          </cell>
          <cell r="AO602" t="str">
            <v>66</v>
          </cell>
        </row>
        <row r="603">
          <cell r="AB603">
            <v>0</v>
          </cell>
          <cell r="AN603">
            <v>-67.651666666666671</v>
          </cell>
          <cell r="AO603" t="str">
            <v>66</v>
          </cell>
        </row>
        <row r="604">
          <cell r="AB604">
            <v>0</v>
          </cell>
          <cell r="AN604">
            <v>0</v>
          </cell>
          <cell r="AO604" t="str">
            <v>66</v>
          </cell>
        </row>
        <row r="605">
          <cell r="AB605">
            <v>-552356.63</v>
          </cell>
          <cell r="AN605">
            <v>294637.04416666663</v>
          </cell>
          <cell r="AO605" t="str">
            <v>66</v>
          </cell>
        </row>
        <row r="606">
          <cell r="AB606">
            <v>0</v>
          </cell>
          <cell r="AN606">
            <v>0</v>
          </cell>
          <cell r="AO606" t="str">
            <v>66</v>
          </cell>
        </row>
        <row r="607">
          <cell r="AB607">
            <v>0</v>
          </cell>
          <cell r="AN607">
            <v>-89.583333333333329</v>
          </cell>
          <cell r="AO607" t="str">
            <v>66</v>
          </cell>
        </row>
        <row r="608">
          <cell r="AB608">
            <v>0</v>
          </cell>
          <cell r="AN608">
            <v>0</v>
          </cell>
          <cell r="AO608" t="str">
            <v>66</v>
          </cell>
        </row>
        <row r="609">
          <cell r="AB609">
            <v>0</v>
          </cell>
          <cell r="AN609">
            <v>0</v>
          </cell>
          <cell r="AO609" t="str">
            <v>66</v>
          </cell>
        </row>
        <row r="610">
          <cell r="AB610">
            <v>0</v>
          </cell>
          <cell r="AN610">
            <v>0</v>
          </cell>
          <cell r="AO610" t="str">
            <v>66</v>
          </cell>
        </row>
        <row r="611">
          <cell r="AB611">
            <v>0</v>
          </cell>
          <cell r="AN611">
            <v>619.84625000000005</v>
          </cell>
          <cell r="AO611" t="str">
            <v>66</v>
          </cell>
        </row>
        <row r="612">
          <cell r="AB612">
            <v>0</v>
          </cell>
          <cell r="AN612">
            <v>1436.0620833333335</v>
          </cell>
          <cell r="AO612" t="str">
            <v>66</v>
          </cell>
        </row>
        <row r="613">
          <cell r="AB613">
            <v>0</v>
          </cell>
          <cell r="AN613">
            <v>12878.130833333335</v>
          </cell>
          <cell r="AO613" t="str">
            <v>66</v>
          </cell>
        </row>
        <row r="614">
          <cell r="AB614">
            <v>0</v>
          </cell>
          <cell r="AN614">
            <v>912.48083333333341</v>
          </cell>
          <cell r="AO614" t="str">
            <v>66</v>
          </cell>
        </row>
        <row r="615">
          <cell r="AB615">
            <v>0</v>
          </cell>
          <cell r="AN615">
            <v>303.78125</v>
          </cell>
          <cell r="AO615" t="str">
            <v>66</v>
          </cell>
        </row>
        <row r="616">
          <cell r="AB616">
            <v>0</v>
          </cell>
          <cell r="AN616">
            <v>499.4708333333333</v>
          </cell>
          <cell r="AO616" t="str">
            <v>66</v>
          </cell>
        </row>
        <row r="617">
          <cell r="AB617">
            <v>0</v>
          </cell>
          <cell r="AN617">
            <v>-261.05416666666667</v>
          </cell>
          <cell r="AO617" t="str">
            <v>66</v>
          </cell>
        </row>
        <row r="618">
          <cell r="AB618">
            <v>0</v>
          </cell>
          <cell r="AN618">
            <v>60.588333333333331</v>
          </cell>
          <cell r="AO618" t="str">
            <v>66</v>
          </cell>
        </row>
        <row r="619">
          <cell r="AB619">
            <v>0</v>
          </cell>
          <cell r="AN619">
            <v>282.75166666666667</v>
          </cell>
          <cell r="AO619" t="str">
            <v>66</v>
          </cell>
        </row>
        <row r="620">
          <cell r="AB620">
            <v>0</v>
          </cell>
          <cell r="AN620">
            <v>0</v>
          </cell>
          <cell r="AO620" t="str">
            <v>66</v>
          </cell>
        </row>
        <row r="621">
          <cell r="AB621">
            <v>0</v>
          </cell>
          <cell r="AN621">
            <v>0</v>
          </cell>
          <cell r="AO621" t="str">
            <v>66</v>
          </cell>
        </row>
        <row r="622">
          <cell r="AB622">
            <v>0</v>
          </cell>
          <cell r="AN622">
            <v>0</v>
          </cell>
          <cell r="AO622" t="str">
            <v>66</v>
          </cell>
        </row>
        <row r="623">
          <cell r="AB623">
            <v>0</v>
          </cell>
          <cell r="AN623">
            <v>0</v>
          </cell>
          <cell r="AO623" t="str">
            <v>66</v>
          </cell>
        </row>
        <row r="624">
          <cell r="AB624">
            <v>0</v>
          </cell>
          <cell r="AN624">
            <v>0</v>
          </cell>
          <cell r="AO624" t="str">
            <v>66</v>
          </cell>
        </row>
        <row r="625">
          <cell r="AB625">
            <v>0</v>
          </cell>
          <cell r="AN625">
            <v>0</v>
          </cell>
          <cell r="AO625" t="str">
            <v>66</v>
          </cell>
        </row>
        <row r="626">
          <cell r="AB626">
            <v>0</v>
          </cell>
          <cell r="AN626">
            <v>-1311.0908333333334</v>
          </cell>
          <cell r="AO626" t="str">
            <v>66</v>
          </cell>
        </row>
        <row r="627">
          <cell r="AB627">
            <v>0</v>
          </cell>
          <cell r="AN627">
            <v>-16.465</v>
          </cell>
          <cell r="AO627" t="str">
            <v>66</v>
          </cell>
        </row>
        <row r="628">
          <cell r="AB628">
            <v>-163837.85999999999</v>
          </cell>
          <cell r="AN628">
            <v>-80999.089999999982</v>
          </cell>
          <cell r="AO628" t="str">
            <v>46</v>
          </cell>
        </row>
        <row r="629">
          <cell r="AB629">
            <v>6468.93</v>
          </cell>
          <cell r="AN629">
            <v>21766.872916666664</v>
          </cell>
          <cell r="AO629" t="str">
            <v>45</v>
          </cell>
        </row>
        <row r="630">
          <cell r="AB630">
            <v>1009412.27</v>
          </cell>
          <cell r="AN630">
            <v>626744.55624999991</v>
          </cell>
          <cell r="AO630" t="str">
            <v>46</v>
          </cell>
        </row>
        <row r="631">
          <cell r="AB631">
            <v>0</v>
          </cell>
          <cell r="AN631">
            <v>0</v>
          </cell>
          <cell r="AO631" t="str">
            <v>11</v>
          </cell>
        </row>
        <row r="632">
          <cell r="AB632">
            <v>1743402.81</v>
          </cell>
          <cell r="AN632">
            <v>1241972.5341666669</v>
          </cell>
          <cell r="AO632" t="str">
            <v>65a</v>
          </cell>
        </row>
        <row r="633">
          <cell r="AB633">
            <v>1438.7</v>
          </cell>
          <cell r="AN633">
            <v>297.21833333333336</v>
          </cell>
          <cell r="AO633" t="str">
            <v>65a</v>
          </cell>
        </row>
        <row r="634">
          <cell r="AB634">
            <v>0</v>
          </cell>
          <cell r="AN634">
            <v>40.083333333333336</v>
          </cell>
          <cell r="AO634" t="str">
            <v>47</v>
          </cell>
        </row>
        <row r="635">
          <cell r="AB635">
            <v>10555000</v>
          </cell>
          <cell r="AN635">
            <v>10420892.5</v>
          </cell>
          <cell r="AO635" t="str">
            <v>66</v>
          </cell>
        </row>
        <row r="636">
          <cell r="AB636">
            <v>4472.4399999999996</v>
          </cell>
          <cell r="AN636">
            <v>186.35166666666666</v>
          </cell>
          <cell r="AO636" t="str">
            <v>65</v>
          </cell>
        </row>
        <row r="637">
          <cell r="AB637">
            <v>109523230.25</v>
          </cell>
          <cell r="AN637">
            <v>83276858.479166672</v>
          </cell>
          <cell r="AO637" t="str">
            <v>65a</v>
          </cell>
        </row>
        <row r="638">
          <cell r="AB638">
            <v>8239.25</v>
          </cell>
          <cell r="AN638">
            <v>3370.8970833333333</v>
          </cell>
          <cell r="AO638" t="str">
            <v>47</v>
          </cell>
        </row>
        <row r="639">
          <cell r="AB639">
            <v>62194.09</v>
          </cell>
          <cell r="AN639">
            <v>131288.21666666665</v>
          </cell>
          <cell r="AO639" t="str">
            <v>47</v>
          </cell>
        </row>
        <row r="640">
          <cell r="AB640">
            <v>0</v>
          </cell>
          <cell r="AN640">
            <v>0</v>
          </cell>
          <cell r="AO640" t="str">
            <v>47</v>
          </cell>
        </row>
        <row r="641">
          <cell r="AB641">
            <v>-502.28</v>
          </cell>
          <cell r="AN641">
            <v>4.7566666666666704</v>
          </cell>
          <cell r="AO641" t="str">
            <v>65</v>
          </cell>
        </row>
        <row r="642">
          <cell r="AB642">
            <v>1536.17</v>
          </cell>
          <cell r="AN642">
            <v>740.12208333333331</v>
          </cell>
          <cell r="AO642" t="str">
            <v>65a</v>
          </cell>
        </row>
        <row r="643">
          <cell r="AB643">
            <v>682204.74</v>
          </cell>
          <cell r="AN643">
            <v>845397.6529166667</v>
          </cell>
          <cell r="AO643" t="str">
            <v>46</v>
          </cell>
        </row>
        <row r="644">
          <cell r="AB644">
            <v>369910.57</v>
          </cell>
          <cell r="AN644">
            <v>395421.61000000004</v>
          </cell>
        </row>
        <row r="645">
          <cell r="AB645">
            <v>815</v>
          </cell>
          <cell r="AN645">
            <v>169.79166666666666</v>
          </cell>
          <cell r="AO645" t="str">
            <v>11</v>
          </cell>
        </row>
        <row r="646">
          <cell r="AB646">
            <v>0</v>
          </cell>
          <cell r="AN646">
            <v>632940.83333333337</v>
          </cell>
          <cell r="AO646">
            <v>65</v>
          </cell>
        </row>
        <row r="647">
          <cell r="AB647">
            <v>0</v>
          </cell>
          <cell r="AN647">
            <v>26536.914999999997</v>
          </cell>
          <cell r="AO647" t="str">
            <v>66A</v>
          </cell>
        </row>
        <row r="648">
          <cell r="AB648">
            <v>0</v>
          </cell>
          <cell r="AN648">
            <v>404.625</v>
          </cell>
        </row>
        <row r="649">
          <cell r="AB649">
            <v>0</v>
          </cell>
          <cell r="AN649">
            <v>0</v>
          </cell>
        </row>
        <row r="650">
          <cell r="AB650">
            <v>0</v>
          </cell>
          <cell r="AN650">
            <v>0</v>
          </cell>
        </row>
        <row r="651">
          <cell r="AB651">
            <v>0</v>
          </cell>
          <cell r="AN651">
            <v>0</v>
          </cell>
        </row>
        <row r="652">
          <cell r="AB652">
            <v>26387</v>
          </cell>
          <cell r="AN652">
            <v>3429.4166666666665</v>
          </cell>
          <cell r="AO652" t="str">
            <v>11</v>
          </cell>
        </row>
        <row r="653">
          <cell r="AB653">
            <v>42523.5</v>
          </cell>
          <cell r="AN653">
            <v>6513.354166666667</v>
          </cell>
          <cell r="AO653" t="str">
            <v>11</v>
          </cell>
        </row>
        <row r="654">
          <cell r="AB654">
            <v>0</v>
          </cell>
          <cell r="AN654">
            <v>17.708333333333332</v>
          </cell>
          <cell r="AO654" t="str">
            <v>11</v>
          </cell>
        </row>
        <row r="655">
          <cell r="AB655">
            <v>0</v>
          </cell>
          <cell r="AN655">
            <v>0</v>
          </cell>
        </row>
        <row r="656">
          <cell r="AB656">
            <v>0</v>
          </cell>
          <cell r="AN656">
            <v>172.70749999999998</v>
          </cell>
          <cell r="AO656" t="str">
            <v>11</v>
          </cell>
        </row>
        <row r="657">
          <cell r="AB657">
            <v>0</v>
          </cell>
          <cell r="AN657">
            <v>43.414583333333326</v>
          </cell>
          <cell r="AO657" t="str">
            <v>65</v>
          </cell>
        </row>
        <row r="658">
          <cell r="AB658">
            <v>103528.11</v>
          </cell>
          <cell r="AN658">
            <v>157730.30333333334</v>
          </cell>
          <cell r="AO658" t="str">
            <v>11</v>
          </cell>
        </row>
        <row r="659">
          <cell r="AB659">
            <v>0</v>
          </cell>
          <cell r="AN659">
            <v>10339.358333333334</v>
          </cell>
          <cell r="AO659" t="str">
            <v>11</v>
          </cell>
        </row>
        <row r="660">
          <cell r="AB660">
            <v>0</v>
          </cell>
          <cell r="AN660">
            <v>0</v>
          </cell>
          <cell r="AO660" t="str">
            <v>65</v>
          </cell>
        </row>
        <row r="661">
          <cell r="AB661">
            <v>6182.31</v>
          </cell>
          <cell r="AN661">
            <v>4723.0045833333334</v>
          </cell>
          <cell r="AO661">
            <v>65</v>
          </cell>
        </row>
        <row r="662">
          <cell r="AB662">
            <v>0</v>
          </cell>
          <cell r="AN662">
            <v>0</v>
          </cell>
        </row>
        <row r="663">
          <cell r="AB663">
            <v>0</v>
          </cell>
          <cell r="AN663">
            <v>0</v>
          </cell>
        </row>
        <row r="664">
          <cell r="AB664">
            <v>0</v>
          </cell>
          <cell r="AN664">
            <v>0</v>
          </cell>
          <cell r="AO664" t="str">
            <v>11</v>
          </cell>
        </row>
        <row r="665">
          <cell r="AB665">
            <v>0</v>
          </cell>
          <cell r="AN665">
            <v>0</v>
          </cell>
          <cell r="AO665" t="str">
            <v>41</v>
          </cell>
        </row>
        <row r="666">
          <cell r="AB666">
            <v>0</v>
          </cell>
          <cell r="AN666">
            <v>2514014.7916666665</v>
          </cell>
          <cell r="AO666" t="str">
            <v>41</v>
          </cell>
        </row>
        <row r="667">
          <cell r="AB667">
            <v>0</v>
          </cell>
          <cell r="AN667">
            <v>-879905.20833333337</v>
          </cell>
          <cell r="AO667" t="str">
            <v>41</v>
          </cell>
        </row>
        <row r="668">
          <cell r="AB668">
            <v>0</v>
          </cell>
          <cell r="AN668">
            <v>0</v>
          </cell>
          <cell r="AO668" t="str">
            <v>41</v>
          </cell>
        </row>
        <row r="669">
          <cell r="AB669">
            <v>0</v>
          </cell>
          <cell r="AN669">
            <v>0</v>
          </cell>
          <cell r="AO669" t="str">
            <v>41</v>
          </cell>
        </row>
        <row r="670">
          <cell r="AB670">
            <v>59899</v>
          </cell>
          <cell r="AN670">
            <v>-2834736.8333333335</v>
          </cell>
          <cell r="AO670" t="str">
            <v>41</v>
          </cell>
        </row>
        <row r="671">
          <cell r="AB671">
            <v>0</v>
          </cell>
          <cell r="AN671">
            <v>0</v>
          </cell>
          <cell r="AO671" t="str">
            <v>11</v>
          </cell>
        </row>
        <row r="672">
          <cell r="AB672">
            <v>524.9</v>
          </cell>
          <cell r="AN672">
            <v>7580.0358333333288</v>
          </cell>
          <cell r="AO672" t="str">
            <v>41</v>
          </cell>
        </row>
        <row r="673">
          <cell r="AB673">
            <v>62572.92</v>
          </cell>
          <cell r="AN673">
            <v>257985.48</v>
          </cell>
          <cell r="AO673" t="str">
            <v>11</v>
          </cell>
        </row>
        <row r="674">
          <cell r="AB674">
            <v>0</v>
          </cell>
          <cell r="AN674">
            <v>16279.333333333334</v>
          </cell>
          <cell r="AO674" t="str">
            <v>11</v>
          </cell>
        </row>
        <row r="675">
          <cell r="AB675">
            <v>0</v>
          </cell>
          <cell r="AN675">
            <v>396079.33416666667</v>
          </cell>
          <cell r="AO675" t="str">
            <v>11</v>
          </cell>
        </row>
        <row r="676">
          <cell r="AB676">
            <v>0</v>
          </cell>
          <cell r="AN676">
            <v>60431.485000000008</v>
          </cell>
          <cell r="AO676" t="str">
            <v>11</v>
          </cell>
        </row>
        <row r="677">
          <cell r="AB677">
            <v>0</v>
          </cell>
          <cell r="AN677">
            <v>0</v>
          </cell>
          <cell r="AO677" t="str">
            <v>11</v>
          </cell>
        </row>
        <row r="678">
          <cell r="AB678">
            <v>0</v>
          </cell>
          <cell r="AN678">
            <v>0</v>
          </cell>
          <cell r="AO678" t="str">
            <v>41</v>
          </cell>
        </row>
        <row r="679">
          <cell r="AB679">
            <v>31524576.989999998</v>
          </cell>
          <cell r="AN679">
            <v>34386858.559999995</v>
          </cell>
          <cell r="AO679">
            <v>65</v>
          </cell>
        </row>
        <row r="680">
          <cell r="AB680">
            <v>-58100975.340000004</v>
          </cell>
          <cell r="AN680">
            <v>-58328050.006666668</v>
          </cell>
          <cell r="AO680">
            <v>65</v>
          </cell>
        </row>
        <row r="681">
          <cell r="AB681">
            <v>36510290.5</v>
          </cell>
          <cell r="AN681">
            <v>36348109.22291667</v>
          </cell>
          <cell r="AO681">
            <v>65</v>
          </cell>
        </row>
        <row r="682">
          <cell r="AB682">
            <v>9350129.5299999993</v>
          </cell>
          <cell r="AN682">
            <v>9349896.459999999</v>
          </cell>
          <cell r="AO682">
            <v>65</v>
          </cell>
        </row>
        <row r="683">
          <cell r="AB683">
            <v>209796.52</v>
          </cell>
          <cell r="AN683">
            <v>209796.52</v>
          </cell>
          <cell r="AO683">
            <v>65</v>
          </cell>
        </row>
        <row r="684">
          <cell r="AB684">
            <v>1240172.07</v>
          </cell>
          <cell r="AN684">
            <v>1239088.45</v>
          </cell>
          <cell r="AO684">
            <v>65</v>
          </cell>
        </row>
        <row r="685">
          <cell r="AB685">
            <v>7601.05</v>
          </cell>
          <cell r="AN685">
            <v>7601.050000000002</v>
          </cell>
          <cell r="AO685">
            <v>65</v>
          </cell>
        </row>
        <row r="686">
          <cell r="AB686">
            <v>1907673.02</v>
          </cell>
          <cell r="AN686">
            <v>1843181.1450000003</v>
          </cell>
          <cell r="AO686">
            <v>65</v>
          </cell>
        </row>
        <row r="687">
          <cell r="AB687">
            <v>2576768.5099999998</v>
          </cell>
          <cell r="AN687">
            <v>2577977.959999999</v>
          </cell>
          <cell r="AO687">
            <v>65</v>
          </cell>
        </row>
        <row r="688">
          <cell r="AB688">
            <v>619435.48</v>
          </cell>
          <cell r="AN688">
            <v>535505.86666666658</v>
          </cell>
          <cell r="AO688">
            <v>65</v>
          </cell>
        </row>
        <row r="689">
          <cell r="AB689">
            <v>366.95</v>
          </cell>
          <cell r="AN689">
            <v>366.94999999999987</v>
          </cell>
          <cell r="AO689">
            <v>65</v>
          </cell>
        </row>
        <row r="690">
          <cell r="AB690">
            <v>-25835.27</v>
          </cell>
          <cell r="AN690">
            <v>-25835.27</v>
          </cell>
          <cell r="AO690">
            <v>65</v>
          </cell>
        </row>
        <row r="691">
          <cell r="AB691">
            <v>405426.67</v>
          </cell>
          <cell r="AN691">
            <v>405426.67</v>
          </cell>
          <cell r="AO691">
            <v>65</v>
          </cell>
        </row>
        <row r="692">
          <cell r="AB692">
            <v>686461.83</v>
          </cell>
          <cell r="AN692">
            <v>673468.35374999989</v>
          </cell>
          <cell r="AO692">
            <v>65</v>
          </cell>
        </row>
        <row r="693">
          <cell r="AB693">
            <v>9152.75</v>
          </cell>
          <cell r="AN693">
            <v>9152.75</v>
          </cell>
          <cell r="AO693">
            <v>65</v>
          </cell>
        </row>
        <row r="694">
          <cell r="AB694">
            <v>1451535.06</v>
          </cell>
          <cell r="AN694">
            <v>1292181.8895833334</v>
          </cell>
          <cell r="AO694">
            <v>65</v>
          </cell>
        </row>
        <row r="695">
          <cell r="AB695">
            <v>2275131.77</v>
          </cell>
          <cell r="AN695">
            <v>2097071.9595833335</v>
          </cell>
          <cell r="AO695">
            <v>65</v>
          </cell>
        </row>
        <row r="696">
          <cell r="AB696">
            <v>995</v>
          </cell>
          <cell r="AN696">
            <v>995</v>
          </cell>
          <cell r="AO696">
            <v>65</v>
          </cell>
        </row>
        <row r="697">
          <cell r="AB697">
            <v>1519</v>
          </cell>
          <cell r="AN697">
            <v>1519</v>
          </cell>
          <cell r="AO697">
            <v>65</v>
          </cell>
        </row>
        <row r="698">
          <cell r="AB698">
            <v>83002.97</v>
          </cell>
          <cell r="AN698">
            <v>25795.207083333331</v>
          </cell>
          <cell r="AO698">
            <v>65</v>
          </cell>
        </row>
        <row r="699">
          <cell r="AB699">
            <v>1815753.94</v>
          </cell>
          <cell r="AN699">
            <v>1669958.1545833333</v>
          </cell>
          <cell r="AO699">
            <v>65</v>
          </cell>
        </row>
        <row r="700">
          <cell r="AB700">
            <v>3578471.46</v>
          </cell>
          <cell r="AN700">
            <v>3043446.16</v>
          </cell>
          <cell r="AO700">
            <v>65</v>
          </cell>
        </row>
        <row r="701">
          <cell r="AB701">
            <v>-1154425.72</v>
          </cell>
          <cell r="AN701">
            <v>-598835.77500000002</v>
          </cell>
          <cell r="AO701" t="str">
            <v>65</v>
          </cell>
        </row>
        <row r="702">
          <cell r="AB702">
            <v>66942.149999999994</v>
          </cell>
          <cell r="AN702">
            <v>66942.150000000009</v>
          </cell>
          <cell r="AO702">
            <v>65</v>
          </cell>
        </row>
        <row r="703">
          <cell r="AB703">
            <v>1729467.71</v>
          </cell>
          <cell r="AN703">
            <v>1256455.0979166667</v>
          </cell>
          <cell r="AO703" t="str">
            <v>65</v>
          </cell>
        </row>
        <row r="704">
          <cell r="AB704">
            <v>2694999.3</v>
          </cell>
          <cell r="AN704">
            <v>3247252.6575000002</v>
          </cell>
        </row>
        <row r="705">
          <cell r="AB705">
            <v>0</v>
          </cell>
          <cell r="AN705">
            <v>0</v>
          </cell>
          <cell r="AO705" t="str">
            <v>23</v>
          </cell>
        </row>
        <row r="706">
          <cell r="AB706">
            <v>240686</v>
          </cell>
          <cell r="AN706">
            <v>249854</v>
          </cell>
          <cell r="AO706" t="str">
            <v>12</v>
          </cell>
        </row>
        <row r="707">
          <cell r="AB707">
            <v>0</v>
          </cell>
          <cell r="AN707">
            <v>0</v>
          </cell>
          <cell r="AO707" t="str">
            <v>12</v>
          </cell>
        </row>
        <row r="708">
          <cell r="AB708">
            <v>0</v>
          </cell>
          <cell r="AN708">
            <v>0</v>
          </cell>
          <cell r="AO708" t="str">
            <v>12</v>
          </cell>
        </row>
        <row r="709">
          <cell r="AB709">
            <v>0</v>
          </cell>
          <cell r="AN709">
            <v>0</v>
          </cell>
          <cell r="AO709" t="str">
            <v>12</v>
          </cell>
        </row>
        <row r="710">
          <cell r="AB710">
            <v>0</v>
          </cell>
          <cell r="AN710">
            <v>855.84250000000009</v>
          </cell>
          <cell r="AO710" t="str">
            <v>12</v>
          </cell>
        </row>
        <row r="711">
          <cell r="AB711">
            <v>0</v>
          </cell>
          <cell r="AN711">
            <v>0</v>
          </cell>
          <cell r="AO711" t="str">
            <v>12</v>
          </cell>
        </row>
        <row r="712">
          <cell r="AB712">
            <v>81126.63</v>
          </cell>
          <cell r="AN712">
            <v>96295.335000000006</v>
          </cell>
          <cell r="AO712" t="str">
            <v>12</v>
          </cell>
        </row>
        <row r="713">
          <cell r="AB713">
            <v>0</v>
          </cell>
          <cell r="AN713">
            <v>0</v>
          </cell>
          <cell r="AO713" t="str">
            <v>12</v>
          </cell>
        </row>
        <row r="714">
          <cell r="AB714">
            <v>0</v>
          </cell>
          <cell r="AN714">
            <v>0</v>
          </cell>
          <cell r="AO714" t="str">
            <v>12</v>
          </cell>
        </row>
        <row r="715">
          <cell r="AB715">
            <v>363928.58</v>
          </cell>
          <cell r="AN715">
            <v>418517.87875000009</v>
          </cell>
          <cell r="AO715" t="str">
            <v>12</v>
          </cell>
        </row>
        <row r="716">
          <cell r="AB716">
            <v>0</v>
          </cell>
          <cell r="AN716">
            <v>-8.3333333333333339E-4</v>
          </cell>
          <cell r="AO716" t="str">
            <v>12</v>
          </cell>
        </row>
        <row r="717">
          <cell r="AB717">
            <v>3433896.22</v>
          </cell>
          <cell r="AN717">
            <v>3518336.3049999997</v>
          </cell>
          <cell r="AO717" t="str">
            <v>12</v>
          </cell>
        </row>
        <row r="718">
          <cell r="AB718">
            <v>0</v>
          </cell>
          <cell r="AN718">
            <v>38990.298750000009</v>
          </cell>
          <cell r="AO718" t="str">
            <v>12</v>
          </cell>
        </row>
        <row r="719">
          <cell r="AB719">
            <v>0</v>
          </cell>
          <cell r="AN719">
            <v>375013.89624999999</v>
          </cell>
          <cell r="AO719" t="str">
            <v>12</v>
          </cell>
        </row>
        <row r="720">
          <cell r="AB720">
            <v>0</v>
          </cell>
          <cell r="AN720">
            <v>252932.77000000002</v>
          </cell>
          <cell r="AO720" t="str">
            <v>12</v>
          </cell>
        </row>
        <row r="721">
          <cell r="AB721">
            <v>0</v>
          </cell>
          <cell r="AN721">
            <v>160976.35416666666</v>
          </cell>
          <cell r="AO721" t="str">
            <v>12</v>
          </cell>
        </row>
        <row r="722">
          <cell r="AB722">
            <v>204998.61</v>
          </cell>
          <cell r="AN722">
            <v>451013.74500000005</v>
          </cell>
          <cell r="AO722" t="str">
            <v>12</v>
          </cell>
        </row>
        <row r="723">
          <cell r="AB723">
            <v>51607.44</v>
          </cell>
          <cell r="AN723">
            <v>53357.49</v>
          </cell>
          <cell r="AO723" t="str">
            <v>12</v>
          </cell>
        </row>
        <row r="724">
          <cell r="AB724">
            <v>1246922.58</v>
          </cell>
          <cell r="AN724">
            <v>682048.96750000003</v>
          </cell>
          <cell r="AO724" t="str">
            <v>12</v>
          </cell>
        </row>
        <row r="725">
          <cell r="AB725">
            <v>947558.57</v>
          </cell>
          <cell r="AN725">
            <v>518301.1020833333</v>
          </cell>
          <cell r="AO725" t="str">
            <v>12</v>
          </cell>
        </row>
        <row r="726">
          <cell r="AB726">
            <v>2901380.85</v>
          </cell>
          <cell r="AN726">
            <v>1587014.1762499998</v>
          </cell>
          <cell r="AO726" t="str">
            <v>12</v>
          </cell>
        </row>
        <row r="727">
          <cell r="AB727">
            <v>885498.17</v>
          </cell>
          <cell r="AN727">
            <v>445254.93208333332</v>
          </cell>
          <cell r="AO727" t="str">
            <v>12</v>
          </cell>
        </row>
        <row r="728">
          <cell r="AB728">
            <v>20824.89</v>
          </cell>
          <cell r="AN728">
            <v>11446.592083333331</v>
          </cell>
          <cell r="AO728" t="str">
            <v>12</v>
          </cell>
        </row>
        <row r="729">
          <cell r="AB729">
            <v>48590.85</v>
          </cell>
          <cell r="AN729">
            <v>26708.416249999995</v>
          </cell>
          <cell r="AO729" t="str">
            <v>12</v>
          </cell>
        </row>
        <row r="730">
          <cell r="AB730">
            <v>21683.19</v>
          </cell>
          <cell r="AN730">
            <v>12627.516250000001</v>
          </cell>
          <cell r="AO730" t="str">
            <v>12</v>
          </cell>
        </row>
        <row r="731">
          <cell r="AB731">
            <v>1182021.1399999999</v>
          </cell>
          <cell r="AN731">
            <v>447597.21083333337</v>
          </cell>
          <cell r="AO731" t="str">
            <v>12</v>
          </cell>
        </row>
        <row r="732">
          <cell r="AB732">
            <v>914262.01</v>
          </cell>
          <cell r="AN732">
            <v>349365.44124999997</v>
          </cell>
          <cell r="AO732" t="str">
            <v>12</v>
          </cell>
        </row>
        <row r="733">
          <cell r="AB733">
            <v>131262.21</v>
          </cell>
          <cell r="AN733">
            <v>50144.346249999995</v>
          </cell>
          <cell r="AO733" t="str">
            <v>12</v>
          </cell>
        </row>
        <row r="734">
          <cell r="AB734">
            <v>211343.67</v>
          </cell>
          <cell r="AN734">
            <v>26491.957916666666</v>
          </cell>
          <cell r="AO734" t="str">
            <v>12</v>
          </cell>
        </row>
        <row r="735">
          <cell r="AB735">
            <v>16933402.649999999</v>
          </cell>
          <cell r="AN735">
            <v>2423547.3450000002</v>
          </cell>
          <cell r="AO735">
            <v>65</v>
          </cell>
        </row>
        <row r="736">
          <cell r="AB736">
            <v>-7524234.4400000004</v>
          </cell>
          <cell r="AN736">
            <v>-24274078.705416668</v>
          </cell>
          <cell r="AO736">
            <v>65</v>
          </cell>
        </row>
        <row r="737">
          <cell r="AB737">
            <v>0</v>
          </cell>
          <cell r="AN737">
            <v>0</v>
          </cell>
          <cell r="AO737">
            <v>65</v>
          </cell>
        </row>
        <row r="738">
          <cell r="AB738">
            <v>-16440523.59</v>
          </cell>
          <cell r="AN738">
            <v>-25984664.073333338</v>
          </cell>
          <cell r="AO738">
            <v>65</v>
          </cell>
        </row>
        <row r="739">
          <cell r="AB739">
            <v>135186.18</v>
          </cell>
          <cell r="AN739">
            <v>-949375.49624999997</v>
          </cell>
          <cell r="AO739" t="str">
            <v>65</v>
          </cell>
        </row>
        <row r="740">
          <cell r="AB740">
            <v>119544.02</v>
          </cell>
          <cell r="AN740">
            <v>-29784.801250000008</v>
          </cell>
          <cell r="AO740" t="str">
            <v>65</v>
          </cell>
        </row>
        <row r="741">
          <cell r="AB741">
            <v>0</v>
          </cell>
          <cell r="AN741">
            <v>0</v>
          </cell>
          <cell r="AO741" t="str">
            <v>65b</v>
          </cell>
        </row>
        <row r="742">
          <cell r="AB742">
            <v>5176339752.470005</v>
          </cell>
          <cell r="AN742">
            <v>5231517078.7645855</v>
          </cell>
        </row>
        <row r="744">
          <cell r="AB744">
            <v>-77201680.299999997</v>
          </cell>
          <cell r="AN744">
            <v>-63598251.922916673</v>
          </cell>
          <cell r="AO744" t="str">
            <v>6</v>
          </cell>
        </row>
        <row r="745">
          <cell r="AB745">
            <v>48572715</v>
          </cell>
          <cell r="AN745">
            <v>46778090</v>
          </cell>
          <cell r="AO745" t="str">
            <v>65b</v>
          </cell>
        </row>
        <row r="746">
          <cell r="AB746">
            <v>-1024751.45</v>
          </cell>
          <cell r="AN746">
            <v>-1024751.4499999998</v>
          </cell>
          <cell r="AO746" t="str">
            <v>64</v>
          </cell>
        </row>
        <row r="747">
          <cell r="AB747">
            <v>-459000</v>
          </cell>
          <cell r="AN747">
            <v>-159375</v>
          </cell>
          <cell r="AO747" t="str">
            <v>50/67</v>
          </cell>
        </row>
        <row r="748">
          <cell r="AB748">
            <v>33917.58</v>
          </cell>
          <cell r="AN748">
            <v>40584.246666666681</v>
          </cell>
          <cell r="AO748" t="str">
            <v>22</v>
          </cell>
          <cell r="AP748">
            <v>23</v>
          </cell>
        </row>
        <row r="749">
          <cell r="AB749">
            <v>91427</v>
          </cell>
          <cell r="AN749">
            <v>109010.33333333333</v>
          </cell>
          <cell r="AO749" t="str">
            <v>22</v>
          </cell>
          <cell r="AP749">
            <v>24</v>
          </cell>
        </row>
        <row r="750">
          <cell r="AB750">
            <v>39518432</v>
          </cell>
          <cell r="AN750">
            <v>38608265.333333336</v>
          </cell>
          <cell r="AO750" t="str">
            <v>22</v>
          </cell>
          <cell r="AP750">
            <v>25</v>
          </cell>
        </row>
        <row r="751">
          <cell r="AB751">
            <v>0</v>
          </cell>
          <cell r="AN751">
            <v>0</v>
          </cell>
          <cell r="AO751" t="str">
            <v>6</v>
          </cell>
        </row>
        <row r="752">
          <cell r="AB752">
            <v>-29322000</v>
          </cell>
          <cell r="AN752">
            <v>-23140166.666666668</v>
          </cell>
          <cell r="AO752" t="str">
            <v>66</v>
          </cell>
        </row>
        <row r="753">
          <cell r="AB753">
            <v>2889000</v>
          </cell>
          <cell r="AN753">
            <v>2464458.3333333335</v>
          </cell>
          <cell r="AO753" t="str">
            <v>31/66</v>
          </cell>
          <cell r="AP753">
            <v>26</v>
          </cell>
        </row>
        <row r="754">
          <cell r="AB754">
            <v>1998018</v>
          </cell>
          <cell r="AN754">
            <v>2778226.3333333335</v>
          </cell>
          <cell r="AO754" t="str">
            <v>48</v>
          </cell>
        </row>
        <row r="755">
          <cell r="AB755">
            <v>2718000</v>
          </cell>
          <cell r="AN755">
            <v>2151750</v>
          </cell>
          <cell r="AO755" t="str">
            <v>48</v>
          </cell>
        </row>
        <row r="756">
          <cell r="AB756">
            <v>205589</v>
          </cell>
          <cell r="AN756">
            <v>712499.41666666663</v>
          </cell>
          <cell r="AO756" t="str">
            <v>50/67</v>
          </cell>
        </row>
        <row r="757">
          <cell r="AB757">
            <v>4822933</v>
          </cell>
          <cell r="AN757">
            <v>3574838.4166666665</v>
          </cell>
          <cell r="AO757" t="str">
            <v>50/67</v>
          </cell>
        </row>
        <row r="758">
          <cell r="AB758">
            <v>10483</v>
          </cell>
          <cell r="AN758">
            <v>84153.75</v>
          </cell>
          <cell r="AO758" t="str">
            <v>50/67</v>
          </cell>
        </row>
        <row r="759">
          <cell r="AB759">
            <v>49000</v>
          </cell>
          <cell r="AN759">
            <v>49000</v>
          </cell>
          <cell r="AO759" t="str">
            <v>48</v>
          </cell>
        </row>
        <row r="760">
          <cell r="AB760">
            <v>-236000</v>
          </cell>
          <cell r="AN760">
            <v>-220833.33333333334</v>
          </cell>
          <cell r="AO760" t="str">
            <v>48</v>
          </cell>
        </row>
        <row r="761">
          <cell r="AB761">
            <v>0</v>
          </cell>
          <cell r="AN761">
            <v>0</v>
          </cell>
          <cell r="AO761" t="str">
            <v>22</v>
          </cell>
          <cell r="AP761">
            <v>27</v>
          </cell>
        </row>
        <row r="762">
          <cell r="AB762">
            <v>2070000</v>
          </cell>
          <cell r="AN762">
            <v>2116416.6666666665</v>
          </cell>
        </row>
        <row r="763">
          <cell r="AB763">
            <v>365575</v>
          </cell>
          <cell r="AN763">
            <v>340907.29166666669</v>
          </cell>
          <cell r="AO763" t="str">
            <v>50/67</v>
          </cell>
        </row>
        <row r="764">
          <cell r="AB764">
            <v>455000</v>
          </cell>
          <cell r="AN764">
            <v>455000</v>
          </cell>
          <cell r="AO764" t="str">
            <v>50/67</v>
          </cell>
        </row>
        <row r="765">
          <cell r="AB765">
            <v>960000</v>
          </cell>
          <cell r="AN765">
            <v>1027500</v>
          </cell>
        </row>
        <row r="766">
          <cell r="AB766">
            <v>1259000</v>
          </cell>
          <cell r="AN766">
            <v>1259000</v>
          </cell>
        </row>
        <row r="767">
          <cell r="AB767">
            <v>0</v>
          </cell>
          <cell r="AN767">
            <v>0</v>
          </cell>
        </row>
        <row r="768">
          <cell r="AB768">
            <v>6917206</v>
          </cell>
          <cell r="AN768">
            <v>5937363.916666667</v>
          </cell>
        </row>
        <row r="769">
          <cell r="AB769">
            <v>0</v>
          </cell>
          <cell r="AN769">
            <v>0</v>
          </cell>
        </row>
        <row r="770">
          <cell r="AB770">
            <v>2854228</v>
          </cell>
          <cell r="AN770">
            <v>2331884.375</v>
          </cell>
          <cell r="AO770" t="str">
            <v>48</v>
          </cell>
        </row>
        <row r="771">
          <cell r="AB771">
            <v>2458000</v>
          </cell>
          <cell r="AN771">
            <v>2458000</v>
          </cell>
          <cell r="AO771" t="str">
            <v>65a</v>
          </cell>
        </row>
        <row r="772">
          <cell r="AB772">
            <v>1553352</v>
          </cell>
          <cell r="AN772">
            <v>1362685.3333333333</v>
          </cell>
        </row>
        <row r="773">
          <cell r="AB773">
            <v>863861</v>
          </cell>
          <cell r="AN773">
            <v>1768056.625</v>
          </cell>
        </row>
        <row r="774">
          <cell r="AB774">
            <v>0</v>
          </cell>
          <cell r="AN774">
            <v>0</v>
          </cell>
        </row>
        <row r="775">
          <cell r="AB775">
            <v>21000</v>
          </cell>
          <cell r="AN775">
            <v>19583.333333333332</v>
          </cell>
          <cell r="AO775" t="str">
            <v>50/67</v>
          </cell>
        </row>
        <row r="776">
          <cell r="AB776">
            <v>0</v>
          </cell>
          <cell r="AN776">
            <v>0</v>
          </cell>
        </row>
        <row r="777">
          <cell r="AB777">
            <v>159437</v>
          </cell>
          <cell r="AN777">
            <v>159437</v>
          </cell>
          <cell r="AO777" t="str">
            <v>48</v>
          </cell>
        </row>
        <row r="778">
          <cell r="AB778">
            <v>1080000</v>
          </cell>
          <cell r="AN778">
            <v>854750</v>
          </cell>
        </row>
        <row r="779">
          <cell r="AB779">
            <v>-7000</v>
          </cell>
          <cell r="AN779">
            <v>-7000</v>
          </cell>
        </row>
        <row r="780">
          <cell r="AB780">
            <v>0</v>
          </cell>
          <cell r="AN780">
            <v>0</v>
          </cell>
          <cell r="AO780" t="str">
            <v>41</v>
          </cell>
        </row>
        <row r="781">
          <cell r="AB781">
            <v>12777000</v>
          </cell>
          <cell r="AN781">
            <v>12777000</v>
          </cell>
        </row>
        <row r="782">
          <cell r="AB782">
            <v>1044000</v>
          </cell>
          <cell r="AN782">
            <v>1044000</v>
          </cell>
        </row>
        <row r="783">
          <cell r="AB783">
            <v>5292000</v>
          </cell>
          <cell r="AN783">
            <v>5298375</v>
          </cell>
          <cell r="AO783" t="str">
            <v>50/67</v>
          </cell>
        </row>
        <row r="784">
          <cell r="AB784">
            <v>1074914</v>
          </cell>
          <cell r="AN784">
            <v>3404125.4583333335</v>
          </cell>
          <cell r="AO784" t="str">
            <v>50/67</v>
          </cell>
        </row>
        <row r="785">
          <cell r="AB785">
            <v>138097</v>
          </cell>
          <cell r="AN785">
            <v>59302.541666666664</v>
          </cell>
        </row>
        <row r="786">
          <cell r="AB786">
            <v>448000</v>
          </cell>
          <cell r="AN786">
            <v>726875</v>
          </cell>
        </row>
        <row r="787">
          <cell r="AB787">
            <v>550000</v>
          </cell>
          <cell r="AN787">
            <v>22916.666666666668</v>
          </cell>
        </row>
        <row r="788">
          <cell r="AB788">
            <v>700000</v>
          </cell>
          <cell r="AN788">
            <v>29166.666666666668</v>
          </cell>
        </row>
        <row r="789">
          <cell r="AB789">
            <v>-859037900</v>
          </cell>
          <cell r="AN789">
            <v>-859037900</v>
          </cell>
          <cell r="AO789" t="str">
            <v>2</v>
          </cell>
        </row>
        <row r="790">
          <cell r="AB790">
            <v>-60000000</v>
          </cell>
          <cell r="AN790">
            <v>-60000000</v>
          </cell>
          <cell r="AO790" t="str">
            <v>3</v>
          </cell>
        </row>
        <row r="791">
          <cell r="AB791">
            <v>0</v>
          </cell>
          <cell r="AN791">
            <v>0</v>
          </cell>
          <cell r="AO791" t="str">
            <v>3</v>
          </cell>
        </row>
        <row r="792">
          <cell r="AB792">
            <v>-431100</v>
          </cell>
          <cell r="AN792">
            <v>-431100</v>
          </cell>
          <cell r="AO792" t="str">
            <v>3</v>
          </cell>
        </row>
        <row r="793">
          <cell r="AB793">
            <v>-1458300</v>
          </cell>
          <cell r="AN793">
            <v>-1470487.5</v>
          </cell>
          <cell r="AO793" t="str">
            <v>3</v>
          </cell>
        </row>
        <row r="794">
          <cell r="AB794">
            <v>0</v>
          </cell>
          <cell r="AN794">
            <v>-32343750</v>
          </cell>
          <cell r="AO794" t="str">
            <v>3</v>
          </cell>
        </row>
        <row r="795">
          <cell r="AB795">
            <v>-80250000</v>
          </cell>
          <cell r="AN795">
            <v>-87656250</v>
          </cell>
          <cell r="AO795" t="str">
            <v>3</v>
          </cell>
        </row>
        <row r="796">
          <cell r="AB796">
            <v>-200000000</v>
          </cell>
          <cell r="AN796">
            <v>-200000000</v>
          </cell>
          <cell r="AO796" t="str">
            <v>3</v>
          </cell>
        </row>
        <row r="797">
          <cell r="AB797">
            <v>-122847945.22</v>
          </cell>
          <cell r="AN797">
            <v>-122847945.22000001</v>
          </cell>
          <cell r="AO797" t="str">
            <v>4</v>
          </cell>
        </row>
        <row r="798">
          <cell r="AB798">
            <v>-338395484.31</v>
          </cell>
          <cell r="AN798">
            <v>-338395484.31</v>
          </cell>
          <cell r="AO798" t="str">
            <v>4</v>
          </cell>
        </row>
        <row r="799">
          <cell r="AB799">
            <v>-16901820.34</v>
          </cell>
          <cell r="AN799">
            <v>-16901820.34</v>
          </cell>
          <cell r="AO799" t="str">
            <v>4</v>
          </cell>
        </row>
        <row r="800">
          <cell r="AB800">
            <v>-337.5</v>
          </cell>
          <cell r="AN800">
            <v>-154.6875</v>
          </cell>
          <cell r="AO800" t="str">
            <v>4</v>
          </cell>
        </row>
        <row r="801">
          <cell r="AB801">
            <v>-32191469.550000001</v>
          </cell>
          <cell r="AN801">
            <v>-16050268.320000002</v>
          </cell>
          <cell r="AO801" t="str">
            <v>4</v>
          </cell>
        </row>
        <row r="802">
          <cell r="AB802">
            <v>0</v>
          </cell>
          <cell r="AN802">
            <v>-256594.16666666666</v>
          </cell>
          <cell r="AO802" t="str">
            <v>41</v>
          </cell>
        </row>
        <row r="803">
          <cell r="AB803">
            <v>0</v>
          </cell>
          <cell r="AN803">
            <v>-4329698.958333333</v>
          </cell>
          <cell r="AO803" t="str">
            <v>41</v>
          </cell>
        </row>
        <row r="804">
          <cell r="AB804">
            <v>0</v>
          </cell>
          <cell r="AN804">
            <v>5697865.416666667</v>
          </cell>
          <cell r="AO804" t="str">
            <v>41</v>
          </cell>
        </row>
        <row r="805">
          <cell r="AB805">
            <v>0</v>
          </cell>
          <cell r="AN805">
            <v>10479064.791666666</v>
          </cell>
          <cell r="AO805" t="str">
            <v>41</v>
          </cell>
        </row>
        <row r="806">
          <cell r="AB806">
            <v>0</v>
          </cell>
          <cell r="AN806">
            <v>1072536.875</v>
          </cell>
          <cell r="AO806" t="str">
            <v>41</v>
          </cell>
        </row>
        <row r="807">
          <cell r="AB807">
            <v>0</v>
          </cell>
          <cell r="AN807">
            <v>-13481340.833333334</v>
          </cell>
          <cell r="AO807" t="str">
            <v>41</v>
          </cell>
        </row>
        <row r="808">
          <cell r="AB808">
            <v>2148854.7200000002</v>
          </cell>
          <cell r="AN808">
            <v>2148854.7199999997</v>
          </cell>
          <cell r="AO808" t="str">
            <v>4</v>
          </cell>
        </row>
        <row r="809">
          <cell r="AB809">
            <v>1650848.74</v>
          </cell>
          <cell r="AN809">
            <v>1650848.74</v>
          </cell>
          <cell r="AO809" t="str">
            <v>4</v>
          </cell>
        </row>
        <row r="810">
          <cell r="AB810">
            <v>4985024.68</v>
          </cell>
          <cell r="AN810">
            <v>4985024.68</v>
          </cell>
          <cell r="AO810" t="str">
            <v>4</v>
          </cell>
        </row>
        <row r="811">
          <cell r="AB811">
            <v>786587.56</v>
          </cell>
          <cell r="AN811">
            <v>786587.56000000017</v>
          </cell>
          <cell r="AO811" t="str">
            <v>4</v>
          </cell>
        </row>
        <row r="812">
          <cell r="AB812">
            <v>-5370574</v>
          </cell>
          <cell r="AN812">
            <v>-5312805.458333333</v>
          </cell>
          <cell r="AO812" t="str">
            <v>6</v>
          </cell>
        </row>
        <row r="813">
          <cell r="AB813">
            <v>-790188</v>
          </cell>
          <cell r="AN813">
            <v>-780108.83333333337</v>
          </cell>
          <cell r="AO813" t="str">
            <v>6</v>
          </cell>
        </row>
        <row r="814">
          <cell r="AB814">
            <v>0</v>
          </cell>
          <cell r="AN814">
            <v>0</v>
          </cell>
          <cell r="AO814" t="str">
            <v>6</v>
          </cell>
        </row>
        <row r="815">
          <cell r="AB815">
            <v>0</v>
          </cell>
          <cell r="AN815">
            <v>0</v>
          </cell>
          <cell r="AO815" t="str">
            <v>41</v>
          </cell>
        </row>
        <row r="816">
          <cell r="AB816">
            <v>-103974220.56</v>
          </cell>
          <cell r="AN816">
            <v>-108063850.17208336</v>
          </cell>
          <cell r="AO816" t="str">
            <v>6</v>
          </cell>
        </row>
        <row r="817">
          <cell r="AB817">
            <v>77562549.519999996</v>
          </cell>
          <cell r="AN817">
            <v>77562549.519999996</v>
          </cell>
          <cell r="AO817" t="str">
            <v>6</v>
          </cell>
        </row>
        <row r="818">
          <cell r="AB818">
            <v>1755001.25</v>
          </cell>
          <cell r="AN818">
            <v>1755001.25</v>
          </cell>
          <cell r="AO818" t="str">
            <v>6</v>
          </cell>
        </row>
        <row r="819">
          <cell r="AB819">
            <v>1471103.62</v>
          </cell>
          <cell r="AN819">
            <v>1471103.6200000003</v>
          </cell>
          <cell r="AO819" t="str">
            <v>6</v>
          </cell>
        </row>
        <row r="820">
          <cell r="AB820">
            <v>16359946.109999999</v>
          </cell>
          <cell r="AN820">
            <v>16359946.110000005</v>
          </cell>
          <cell r="AO820" t="str">
            <v>6</v>
          </cell>
        </row>
        <row r="821">
          <cell r="AB821">
            <v>-1676293.6</v>
          </cell>
          <cell r="AN821">
            <v>-1676293.5999999999</v>
          </cell>
          <cell r="AO821" t="str">
            <v>6</v>
          </cell>
        </row>
        <row r="822">
          <cell r="AB822">
            <v>-79330806.810000002</v>
          </cell>
          <cell r="AN822">
            <v>-75442765.768333316</v>
          </cell>
          <cell r="AO822" t="str">
            <v>6</v>
          </cell>
        </row>
        <row r="823">
          <cell r="AB823">
            <v>27022509.050000001</v>
          </cell>
          <cell r="AN823">
            <v>26661328.412083339</v>
          </cell>
          <cell r="AO823" t="str">
            <v>6</v>
          </cell>
        </row>
        <row r="824">
          <cell r="AB824">
            <v>0</v>
          </cell>
          <cell r="AN824">
            <v>0</v>
          </cell>
          <cell r="AO824" t="str">
            <v>6</v>
          </cell>
        </row>
        <row r="825">
          <cell r="AB825">
            <v>0</v>
          </cell>
          <cell r="AN825">
            <v>0</v>
          </cell>
          <cell r="AO825" t="str">
            <v>6</v>
          </cell>
        </row>
        <row r="826">
          <cell r="AB826">
            <v>0</v>
          </cell>
          <cell r="AN826">
            <v>1229050.6666666667</v>
          </cell>
          <cell r="AO826" t="str">
            <v>6</v>
          </cell>
        </row>
        <row r="827">
          <cell r="AB827">
            <v>0</v>
          </cell>
          <cell r="AN827">
            <v>352289.20833333331</v>
          </cell>
          <cell r="AO827" t="str">
            <v>6</v>
          </cell>
        </row>
        <row r="828">
          <cell r="AB828">
            <v>0</v>
          </cell>
          <cell r="AN828">
            <v>2304566.4775</v>
          </cell>
          <cell r="AO828" t="str">
            <v>6</v>
          </cell>
        </row>
        <row r="829">
          <cell r="AB829">
            <v>-20782555</v>
          </cell>
          <cell r="AN829">
            <v>-16452856.041666666</v>
          </cell>
          <cell r="AO829" t="str">
            <v>41</v>
          </cell>
        </row>
        <row r="830">
          <cell r="AB830">
            <v>20564836</v>
          </cell>
          <cell r="AN830">
            <v>18855320.916666668</v>
          </cell>
          <cell r="AO830" t="str">
            <v>41</v>
          </cell>
        </row>
        <row r="831">
          <cell r="AB831">
            <v>46647134</v>
          </cell>
          <cell r="AN831">
            <v>38816175.083333336</v>
          </cell>
          <cell r="AO831" t="str">
            <v>41</v>
          </cell>
        </row>
        <row r="832">
          <cell r="AB832">
            <v>-59636660</v>
          </cell>
          <cell r="AN832">
            <v>-50294894.083333336</v>
          </cell>
          <cell r="AO832" t="str">
            <v>41</v>
          </cell>
        </row>
        <row r="833">
          <cell r="AB833">
            <v>0</v>
          </cell>
          <cell r="AN833">
            <v>-770363.5</v>
          </cell>
          <cell r="AO833" t="str">
            <v>41</v>
          </cell>
        </row>
        <row r="834">
          <cell r="AB834">
            <v>7246000</v>
          </cell>
          <cell r="AN834">
            <v>5736416.666666667</v>
          </cell>
          <cell r="AO834" t="str">
            <v>41</v>
          </cell>
        </row>
        <row r="835">
          <cell r="AB835">
            <v>0</v>
          </cell>
          <cell r="AN835">
            <v>0</v>
          </cell>
          <cell r="AO835" t="str">
            <v>8</v>
          </cell>
        </row>
        <row r="836">
          <cell r="AB836">
            <v>-25000000</v>
          </cell>
          <cell r="AN836">
            <v>-25000000</v>
          </cell>
          <cell r="AO836" t="str">
            <v>8</v>
          </cell>
        </row>
        <row r="837">
          <cell r="AB837">
            <v>0</v>
          </cell>
          <cell r="AN837">
            <v>0</v>
          </cell>
          <cell r="AO837" t="str">
            <v>8</v>
          </cell>
        </row>
        <row r="838">
          <cell r="AB838">
            <v>0</v>
          </cell>
          <cell r="AN838">
            <v>0</v>
          </cell>
          <cell r="AO838" t="str">
            <v>8</v>
          </cell>
        </row>
        <row r="839">
          <cell r="AB839">
            <v>0</v>
          </cell>
          <cell r="AN839">
            <v>-12604166.666666666</v>
          </cell>
          <cell r="AO839" t="str">
            <v>8</v>
          </cell>
        </row>
        <row r="840">
          <cell r="AB840">
            <v>0</v>
          </cell>
          <cell r="AN840">
            <v>0</v>
          </cell>
          <cell r="AO840" t="str">
            <v>8</v>
          </cell>
        </row>
        <row r="841">
          <cell r="AB841">
            <v>0</v>
          </cell>
          <cell r="AN841">
            <v>-10725000</v>
          </cell>
          <cell r="AO841" t="str">
            <v>8</v>
          </cell>
        </row>
        <row r="842">
          <cell r="AB842">
            <v>0</v>
          </cell>
          <cell r="AN842">
            <v>0</v>
          </cell>
          <cell r="AO842" t="str">
            <v>8</v>
          </cell>
        </row>
        <row r="843">
          <cell r="AB843">
            <v>0</v>
          </cell>
          <cell r="AN843">
            <v>-40104166.666666664</v>
          </cell>
          <cell r="AO843" t="str">
            <v>8</v>
          </cell>
        </row>
        <row r="844">
          <cell r="AB844">
            <v>0</v>
          </cell>
          <cell r="AN844">
            <v>0</v>
          </cell>
          <cell r="AO844" t="str">
            <v>8</v>
          </cell>
        </row>
        <row r="845">
          <cell r="AB845">
            <v>0</v>
          </cell>
          <cell r="AN845">
            <v>-12707500</v>
          </cell>
          <cell r="AO845" t="str">
            <v>8</v>
          </cell>
        </row>
        <row r="846">
          <cell r="AB846">
            <v>0</v>
          </cell>
          <cell r="AN846">
            <v>-1375000</v>
          </cell>
          <cell r="AO846" t="str">
            <v>8</v>
          </cell>
        </row>
        <row r="847">
          <cell r="AB847">
            <v>0</v>
          </cell>
          <cell r="AN847">
            <v>-3208333.3333333335</v>
          </cell>
          <cell r="AO847" t="str">
            <v>8</v>
          </cell>
        </row>
        <row r="848">
          <cell r="AB848">
            <v>0</v>
          </cell>
          <cell r="AN848">
            <v>0</v>
          </cell>
          <cell r="AO848" t="str">
            <v>8</v>
          </cell>
        </row>
        <row r="849">
          <cell r="AB849">
            <v>0</v>
          </cell>
          <cell r="AN849">
            <v>-15625000</v>
          </cell>
          <cell r="AO849" t="str">
            <v>8</v>
          </cell>
        </row>
        <row r="850">
          <cell r="AB850">
            <v>0</v>
          </cell>
          <cell r="AN850">
            <v>-1312500</v>
          </cell>
          <cell r="AO850" t="str">
            <v>8</v>
          </cell>
        </row>
        <row r="851">
          <cell r="AB851">
            <v>-3500000</v>
          </cell>
          <cell r="AN851">
            <v>-3500000</v>
          </cell>
          <cell r="AO851" t="str">
            <v>8</v>
          </cell>
        </row>
        <row r="852">
          <cell r="AB852">
            <v>0</v>
          </cell>
          <cell r="AN852">
            <v>-4375000</v>
          </cell>
          <cell r="AO852" t="str">
            <v>8</v>
          </cell>
        </row>
        <row r="853">
          <cell r="AB853">
            <v>0</v>
          </cell>
          <cell r="AN853">
            <v>-1312500</v>
          </cell>
          <cell r="AO853" t="str">
            <v>8</v>
          </cell>
        </row>
        <row r="854">
          <cell r="AB854">
            <v>-3000000</v>
          </cell>
          <cell r="AN854">
            <v>-3000000</v>
          </cell>
          <cell r="AO854" t="str">
            <v>8</v>
          </cell>
        </row>
        <row r="855">
          <cell r="AB855">
            <v>0</v>
          </cell>
          <cell r="AN855">
            <v>-17500000</v>
          </cell>
          <cell r="AO855" t="str">
            <v>8</v>
          </cell>
        </row>
        <row r="856">
          <cell r="AB856">
            <v>-1000000</v>
          </cell>
          <cell r="AN856">
            <v>-1000000</v>
          </cell>
          <cell r="AO856" t="str">
            <v>8</v>
          </cell>
        </row>
        <row r="857">
          <cell r="AB857">
            <v>0</v>
          </cell>
          <cell r="AN857">
            <v>-2625000</v>
          </cell>
          <cell r="AO857" t="str">
            <v>8</v>
          </cell>
        </row>
        <row r="858">
          <cell r="AB858">
            <v>-8500000</v>
          </cell>
          <cell r="AN858">
            <v>-8500000</v>
          </cell>
          <cell r="AO858" t="str">
            <v>8</v>
          </cell>
        </row>
        <row r="859">
          <cell r="AB859">
            <v>-10000000</v>
          </cell>
          <cell r="AN859">
            <v>-10000000</v>
          </cell>
          <cell r="AO859" t="str">
            <v>8</v>
          </cell>
        </row>
        <row r="860">
          <cell r="AB860">
            <v>-10000000</v>
          </cell>
          <cell r="AN860">
            <v>-10000000</v>
          </cell>
          <cell r="AO860" t="str">
            <v>8</v>
          </cell>
        </row>
        <row r="861">
          <cell r="AB861">
            <v>-8000000</v>
          </cell>
          <cell r="AN861">
            <v>-8000000</v>
          </cell>
          <cell r="AO861" t="str">
            <v>8</v>
          </cell>
        </row>
        <row r="862">
          <cell r="AB862">
            <v>-3000000</v>
          </cell>
          <cell r="AN862">
            <v>-3000000</v>
          </cell>
          <cell r="AO862" t="str">
            <v>8</v>
          </cell>
        </row>
        <row r="863">
          <cell r="AB863">
            <v>-20000000</v>
          </cell>
          <cell r="AN863">
            <v>-20000000</v>
          </cell>
          <cell r="AO863" t="str">
            <v>8</v>
          </cell>
        </row>
        <row r="864">
          <cell r="AB864">
            <v>-20000000</v>
          </cell>
          <cell r="AN864">
            <v>-20000000</v>
          </cell>
          <cell r="AO864" t="str">
            <v>8</v>
          </cell>
        </row>
        <row r="865">
          <cell r="AB865">
            <v>-5000000</v>
          </cell>
          <cell r="AN865">
            <v>-5000000</v>
          </cell>
          <cell r="AO865" t="str">
            <v>8</v>
          </cell>
        </row>
        <row r="866">
          <cell r="AB866">
            <v>-7000000</v>
          </cell>
          <cell r="AN866">
            <v>-7000000</v>
          </cell>
          <cell r="AO866" t="str">
            <v>8</v>
          </cell>
        </row>
        <row r="867">
          <cell r="AB867">
            <v>-10000000</v>
          </cell>
          <cell r="AN867">
            <v>-10000000</v>
          </cell>
          <cell r="AO867" t="str">
            <v>8</v>
          </cell>
        </row>
        <row r="868">
          <cell r="AB868">
            <v>-2000000</v>
          </cell>
          <cell r="AN868">
            <v>-2000000</v>
          </cell>
          <cell r="AO868" t="str">
            <v>8</v>
          </cell>
        </row>
        <row r="869">
          <cell r="AB869">
            <v>-3000000</v>
          </cell>
          <cell r="AN869">
            <v>-3000000</v>
          </cell>
          <cell r="AO869" t="str">
            <v>8</v>
          </cell>
        </row>
        <row r="870">
          <cell r="AB870">
            <v>-5000000</v>
          </cell>
          <cell r="AN870">
            <v>-5000000</v>
          </cell>
          <cell r="AO870" t="str">
            <v>8</v>
          </cell>
        </row>
        <row r="871">
          <cell r="AB871">
            <v>-15000000</v>
          </cell>
          <cell r="AN871">
            <v>-15000000</v>
          </cell>
          <cell r="AO871" t="str">
            <v>8</v>
          </cell>
        </row>
        <row r="872">
          <cell r="AB872">
            <v>-10000000</v>
          </cell>
          <cell r="AN872">
            <v>-10000000</v>
          </cell>
          <cell r="AO872" t="str">
            <v>8</v>
          </cell>
        </row>
        <row r="873">
          <cell r="AB873">
            <v>-2000000</v>
          </cell>
          <cell r="AN873">
            <v>-2000000</v>
          </cell>
          <cell r="AO873" t="str">
            <v>8</v>
          </cell>
        </row>
        <row r="874">
          <cell r="AB874">
            <v>-25000000</v>
          </cell>
          <cell r="AN874">
            <v>-25000000</v>
          </cell>
          <cell r="AO874" t="str">
            <v>8</v>
          </cell>
        </row>
        <row r="875">
          <cell r="AB875">
            <v>-100000000</v>
          </cell>
          <cell r="AN875">
            <v>-100000000</v>
          </cell>
          <cell r="AO875" t="str">
            <v>8</v>
          </cell>
        </row>
        <row r="876">
          <cell r="AB876">
            <v>0</v>
          </cell>
          <cell r="AN876">
            <v>-3125000</v>
          </cell>
          <cell r="AO876" t="str">
            <v>8</v>
          </cell>
        </row>
        <row r="877">
          <cell r="AB877">
            <v>0</v>
          </cell>
          <cell r="AN877">
            <v>-4583333.333333333</v>
          </cell>
          <cell r="AO877" t="str">
            <v>8</v>
          </cell>
        </row>
        <row r="878">
          <cell r="AB878">
            <v>0</v>
          </cell>
          <cell r="AN878">
            <v>0</v>
          </cell>
          <cell r="AO878" t="str">
            <v>8</v>
          </cell>
        </row>
        <row r="879">
          <cell r="AB879">
            <v>-46000000</v>
          </cell>
          <cell r="AN879">
            <v>-46000000</v>
          </cell>
          <cell r="AO879" t="str">
            <v>8</v>
          </cell>
        </row>
        <row r="880">
          <cell r="AB880">
            <v>0</v>
          </cell>
          <cell r="AN880">
            <v>0</v>
          </cell>
          <cell r="AO880" t="str">
            <v>8</v>
          </cell>
        </row>
        <row r="881">
          <cell r="AB881">
            <v>0</v>
          </cell>
          <cell r="AN881">
            <v>0</v>
          </cell>
          <cell r="AO881" t="str">
            <v>8</v>
          </cell>
        </row>
        <row r="882">
          <cell r="AB882">
            <v>0</v>
          </cell>
          <cell r="AN882">
            <v>0</v>
          </cell>
          <cell r="AO882" t="str">
            <v>8</v>
          </cell>
        </row>
        <row r="883">
          <cell r="AB883">
            <v>0</v>
          </cell>
          <cell r="AN883">
            <v>0</v>
          </cell>
          <cell r="AO883" t="str">
            <v>8</v>
          </cell>
        </row>
        <row r="884">
          <cell r="AB884">
            <v>0</v>
          </cell>
          <cell r="AN884">
            <v>0</v>
          </cell>
          <cell r="AO884" t="str">
            <v>8</v>
          </cell>
        </row>
        <row r="885">
          <cell r="AB885">
            <v>0</v>
          </cell>
          <cell r="AN885">
            <v>0</v>
          </cell>
          <cell r="AO885" t="str">
            <v>8</v>
          </cell>
        </row>
        <row r="886">
          <cell r="AB886">
            <v>0</v>
          </cell>
          <cell r="AN886">
            <v>-5208333.333333333</v>
          </cell>
          <cell r="AO886" t="str">
            <v>8</v>
          </cell>
        </row>
        <row r="887">
          <cell r="AB887">
            <v>-50000000</v>
          </cell>
          <cell r="AN887">
            <v>-50000000</v>
          </cell>
          <cell r="AO887" t="str">
            <v>8</v>
          </cell>
        </row>
        <row r="888">
          <cell r="AB888">
            <v>0</v>
          </cell>
          <cell r="AN888">
            <v>-18750000</v>
          </cell>
          <cell r="AO888" t="str">
            <v>8</v>
          </cell>
        </row>
        <row r="889">
          <cell r="AB889">
            <v>0</v>
          </cell>
          <cell r="AN889">
            <v>0</v>
          </cell>
          <cell r="AO889" t="str">
            <v>8</v>
          </cell>
        </row>
        <row r="890">
          <cell r="AB890">
            <v>0</v>
          </cell>
          <cell r="AN890">
            <v>-11250000</v>
          </cell>
          <cell r="AO890" t="str">
            <v>8</v>
          </cell>
        </row>
        <row r="891">
          <cell r="AB891">
            <v>-3000000</v>
          </cell>
          <cell r="AN891">
            <v>-3000000</v>
          </cell>
          <cell r="AO891" t="str">
            <v>8</v>
          </cell>
        </row>
        <row r="892">
          <cell r="AB892">
            <v>-11000000</v>
          </cell>
          <cell r="AN892">
            <v>-11000000</v>
          </cell>
          <cell r="AO892" t="str">
            <v>8</v>
          </cell>
        </row>
        <row r="893">
          <cell r="AB893">
            <v>-7967792.54</v>
          </cell>
          <cell r="AN893">
            <v>-1659956.7791666668</v>
          </cell>
          <cell r="AO893" t="str">
            <v xml:space="preserve"> </v>
          </cell>
          <cell r="AP893" t="str">
            <v>39</v>
          </cell>
        </row>
        <row r="894">
          <cell r="AB894">
            <v>-55000000</v>
          </cell>
          <cell r="AN894">
            <v>-55000000</v>
          </cell>
          <cell r="AO894" t="str">
            <v>8</v>
          </cell>
        </row>
        <row r="895">
          <cell r="AB895">
            <v>-30000000</v>
          </cell>
          <cell r="AN895">
            <v>-30000000</v>
          </cell>
          <cell r="AO895" t="str">
            <v>8</v>
          </cell>
        </row>
        <row r="896">
          <cell r="AB896">
            <v>-300000000</v>
          </cell>
          <cell r="AN896">
            <v>-300000000</v>
          </cell>
          <cell r="AO896" t="str">
            <v>8</v>
          </cell>
        </row>
        <row r="897">
          <cell r="AB897">
            <v>-200000000</v>
          </cell>
          <cell r="AN897">
            <v>-200000000</v>
          </cell>
          <cell r="AO897" t="str">
            <v>8</v>
          </cell>
        </row>
        <row r="898">
          <cell r="AB898">
            <v>-150000000</v>
          </cell>
          <cell r="AN898">
            <v>-150000000</v>
          </cell>
          <cell r="AO898" t="str">
            <v>8</v>
          </cell>
        </row>
        <row r="899">
          <cell r="AB899">
            <v>-100000000</v>
          </cell>
          <cell r="AN899">
            <v>-100000000</v>
          </cell>
          <cell r="AO899" t="str">
            <v>8</v>
          </cell>
        </row>
        <row r="900">
          <cell r="AB900">
            <v>-225000000</v>
          </cell>
          <cell r="AN900">
            <v>-225000000</v>
          </cell>
          <cell r="AO900" t="str">
            <v>8</v>
          </cell>
        </row>
        <row r="901">
          <cell r="AB901">
            <v>-25000000</v>
          </cell>
          <cell r="AN901">
            <v>-25000000</v>
          </cell>
          <cell r="AO901" t="str">
            <v>8</v>
          </cell>
        </row>
        <row r="902">
          <cell r="AB902">
            <v>-260000000</v>
          </cell>
          <cell r="AN902">
            <v>-260000000</v>
          </cell>
          <cell r="AO902" t="str">
            <v>8</v>
          </cell>
        </row>
        <row r="903">
          <cell r="AB903">
            <v>-40000000</v>
          </cell>
          <cell r="AN903">
            <v>-40000000</v>
          </cell>
          <cell r="AO903" t="str">
            <v>8</v>
          </cell>
        </row>
        <row r="904">
          <cell r="AB904">
            <v>-138460000</v>
          </cell>
          <cell r="AN904">
            <v>-74999166.666666672</v>
          </cell>
          <cell r="AO904" t="str">
            <v>8</v>
          </cell>
        </row>
        <row r="905">
          <cell r="AB905">
            <v>-23400000</v>
          </cell>
          <cell r="AN905">
            <v>-12675000</v>
          </cell>
          <cell r="AO905" t="str">
            <v>8</v>
          </cell>
        </row>
        <row r="906">
          <cell r="AB906">
            <v>-150000000</v>
          </cell>
          <cell r="AN906">
            <v>-43750000</v>
          </cell>
          <cell r="AO906" t="str">
            <v>8</v>
          </cell>
        </row>
        <row r="907">
          <cell r="AB907">
            <v>0</v>
          </cell>
          <cell r="AN907">
            <v>0</v>
          </cell>
          <cell r="AO907" t="str">
            <v>9</v>
          </cell>
        </row>
        <row r="908">
          <cell r="AB908">
            <v>0</v>
          </cell>
          <cell r="AN908">
            <v>0</v>
          </cell>
          <cell r="AO908" t="str">
            <v>8</v>
          </cell>
        </row>
        <row r="909">
          <cell r="AB909">
            <v>0</v>
          </cell>
          <cell r="AN909">
            <v>0</v>
          </cell>
          <cell r="AO909" t="str">
            <v>8</v>
          </cell>
        </row>
        <row r="910">
          <cell r="AB910">
            <v>0</v>
          </cell>
          <cell r="AN910">
            <v>0</v>
          </cell>
          <cell r="AO910" t="str">
            <v>8</v>
          </cell>
        </row>
        <row r="911">
          <cell r="AB911">
            <v>0</v>
          </cell>
          <cell r="AN911">
            <v>0</v>
          </cell>
          <cell r="AO911" t="str">
            <v>8</v>
          </cell>
        </row>
        <row r="912">
          <cell r="AB912">
            <v>0</v>
          </cell>
          <cell r="AN912">
            <v>0</v>
          </cell>
          <cell r="AO912" t="str">
            <v>8</v>
          </cell>
        </row>
        <row r="913">
          <cell r="AB913">
            <v>0</v>
          </cell>
          <cell r="AN913">
            <v>47.023333333333333</v>
          </cell>
          <cell r="AO913" t="str">
            <v>8</v>
          </cell>
        </row>
        <row r="914">
          <cell r="AB914">
            <v>16907.330000000002</v>
          </cell>
          <cell r="AN914">
            <v>24153.349999999995</v>
          </cell>
          <cell r="AO914" t="str">
            <v>8</v>
          </cell>
        </row>
        <row r="915">
          <cell r="AB915">
            <v>-1125000</v>
          </cell>
          <cell r="AN915">
            <v>-784375</v>
          </cell>
        </row>
        <row r="916">
          <cell r="AB916">
            <v>0</v>
          </cell>
          <cell r="AN916">
            <v>0</v>
          </cell>
        </row>
        <row r="917">
          <cell r="AB917">
            <v>-31873025.359999999</v>
          </cell>
          <cell r="AN917">
            <v>-34746823.587916665</v>
          </cell>
          <cell r="AO917">
            <v>65</v>
          </cell>
        </row>
        <row r="918">
          <cell r="AB918">
            <v>-75000</v>
          </cell>
          <cell r="AN918">
            <v>-81662.2</v>
          </cell>
        </row>
        <row r="919">
          <cell r="AB919">
            <v>-1471645.26</v>
          </cell>
          <cell r="AN919">
            <v>-1538686.2429166667</v>
          </cell>
        </row>
        <row r="920">
          <cell r="AB920">
            <v>-132020.75</v>
          </cell>
          <cell r="AN920">
            <v>-135001.89583333334</v>
          </cell>
        </row>
        <row r="921">
          <cell r="AB921">
            <v>-8761.4500000000007</v>
          </cell>
          <cell r="AN921">
            <v>-10447.554166666667</v>
          </cell>
        </row>
        <row r="922">
          <cell r="AB922">
            <v>-15000</v>
          </cell>
          <cell r="AN922">
            <v>-15000</v>
          </cell>
        </row>
        <row r="923">
          <cell r="AB923">
            <v>-60027.26</v>
          </cell>
          <cell r="AN923">
            <v>-61499.564166666678</v>
          </cell>
        </row>
        <row r="924">
          <cell r="AB924">
            <v>0</v>
          </cell>
          <cell r="AN924">
            <v>-4166.666666666667</v>
          </cell>
        </row>
        <row r="925">
          <cell r="AB925">
            <v>-341136.66</v>
          </cell>
          <cell r="AN925">
            <v>-341250.23000000004</v>
          </cell>
        </row>
        <row r="926">
          <cell r="AB926">
            <v>-141634.19</v>
          </cell>
          <cell r="AN926">
            <v>-141752.26291666663</v>
          </cell>
        </row>
        <row r="927">
          <cell r="AB927">
            <v>-140000</v>
          </cell>
          <cell r="AN927">
            <v>-140000</v>
          </cell>
        </row>
        <row r="928">
          <cell r="AB928">
            <v>-20000</v>
          </cell>
          <cell r="AN928">
            <v>-17916.666666666668</v>
          </cell>
        </row>
        <row r="929">
          <cell r="AB929">
            <v>-1451218.87</v>
          </cell>
          <cell r="AN929">
            <v>-1428731.1533333336</v>
          </cell>
        </row>
        <row r="930">
          <cell r="AB930">
            <v>-530050</v>
          </cell>
          <cell r="AN930">
            <v>-287110.41666666669</v>
          </cell>
        </row>
        <row r="931">
          <cell r="AB931">
            <v>-305246.25</v>
          </cell>
          <cell r="AN931">
            <v>-163549.40625</v>
          </cell>
        </row>
        <row r="932">
          <cell r="AB932">
            <v>-1022339</v>
          </cell>
          <cell r="AN932">
            <v>-547763.95833333337</v>
          </cell>
        </row>
        <row r="933">
          <cell r="AB933">
            <v>-632180.5</v>
          </cell>
          <cell r="AN933">
            <v>-338718.97916666669</v>
          </cell>
        </row>
        <row r="934">
          <cell r="AB934">
            <v>-914480.43</v>
          </cell>
          <cell r="AN934">
            <v>-617650.35124999995</v>
          </cell>
          <cell r="AO934" t="str">
            <v>65b</v>
          </cell>
        </row>
        <row r="935">
          <cell r="AB935">
            <v>0</v>
          </cell>
          <cell r="AN935">
            <v>0</v>
          </cell>
          <cell r="AO935" t="str">
            <v>9</v>
          </cell>
        </row>
        <row r="936">
          <cell r="AB936">
            <v>0</v>
          </cell>
          <cell r="AN936">
            <v>0</v>
          </cell>
          <cell r="AO936" t="str">
            <v>9</v>
          </cell>
        </row>
        <row r="937">
          <cell r="AB937">
            <v>0</v>
          </cell>
          <cell r="AN937">
            <v>0</v>
          </cell>
          <cell r="AO937" t="str">
            <v>9</v>
          </cell>
        </row>
        <row r="938">
          <cell r="AB938">
            <v>0</v>
          </cell>
          <cell r="AN938">
            <v>0</v>
          </cell>
          <cell r="AO938" t="str">
            <v>9</v>
          </cell>
        </row>
        <row r="939">
          <cell r="AB939">
            <v>0</v>
          </cell>
          <cell r="AN939">
            <v>0</v>
          </cell>
          <cell r="AO939" t="str">
            <v>9</v>
          </cell>
        </row>
        <row r="940">
          <cell r="AB940">
            <v>0</v>
          </cell>
          <cell r="AN940">
            <v>-18730416.666666668</v>
          </cell>
          <cell r="AO940" t="str">
            <v>9</v>
          </cell>
        </row>
        <row r="941">
          <cell r="AB941">
            <v>-9330000</v>
          </cell>
          <cell r="AN941">
            <v>-26614083.333333332</v>
          </cell>
          <cell r="AO941" t="str">
            <v>9</v>
          </cell>
        </row>
        <row r="942">
          <cell r="AB942">
            <v>0</v>
          </cell>
          <cell r="AN942">
            <v>0</v>
          </cell>
          <cell r="AO942" t="str">
            <v>9</v>
          </cell>
        </row>
        <row r="943">
          <cell r="AB943">
            <v>0</v>
          </cell>
          <cell r="AN943">
            <v>0</v>
          </cell>
          <cell r="AO943" t="str">
            <v>9</v>
          </cell>
        </row>
        <row r="944">
          <cell r="AB944">
            <v>0</v>
          </cell>
          <cell r="AN944">
            <v>0</v>
          </cell>
          <cell r="AO944" t="str">
            <v>9</v>
          </cell>
        </row>
        <row r="945">
          <cell r="AB945">
            <v>0</v>
          </cell>
          <cell r="AN945">
            <v>0</v>
          </cell>
          <cell r="AO945" t="str">
            <v>9</v>
          </cell>
        </row>
        <row r="946">
          <cell r="AB946">
            <v>0</v>
          </cell>
          <cell r="AN946">
            <v>0</v>
          </cell>
          <cell r="AO946" t="str">
            <v>9</v>
          </cell>
        </row>
        <row r="947">
          <cell r="AB947">
            <v>0</v>
          </cell>
          <cell r="AN947">
            <v>-208333.33333333334</v>
          </cell>
          <cell r="AO947" t="str">
            <v>9</v>
          </cell>
        </row>
        <row r="948">
          <cell r="AB948">
            <v>0</v>
          </cell>
          <cell r="AN948">
            <v>0</v>
          </cell>
          <cell r="AO948" t="str">
            <v>9</v>
          </cell>
        </row>
        <row r="949">
          <cell r="AB949">
            <v>0</v>
          </cell>
          <cell r="AN949">
            <v>0</v>
          </cell>
          <cell r="AO949" t="str">
            <v>9</v>
          </cell>
        </row>
        <row r="950">
          <cell r="AB950">
            <v>0</v>
          </cell>
          <cell r="AN950">
            <v>0</v>
          </cell>
          <cell r="AO950" t="str">
            <v>9</v>
          </cell>
        </row>
        <row r="951">
          <cell r="AB951">
            <v>0</v>
          </cell>
          <cell r="AN951">
            <v>0</v>
          </cell>
          <cell r="AO951" t="str">
            <v>9</v>
          </cell>
        </row>
        <row r="952">
          <cell r="AB952">
            <v>0</v>
          </cell>
          <cell r="AN952">
            <v>0</v>
          </cell>
          <cell r="AO952" t="str">
            <v>9</v>
          </cell>
        </row>
        <row r="953">
          <cell r="AB953">
            <v>-3427082.05</v>
          </cell>
          <cell r="AN953">
            <v>-2742186.0275000003</v>
          </cell>
        </row>
        <row r="954">
          <cell r="AB954">
            <v>-6971750.0700000003</v>
          </cell>
          <cell r="AN954">
            <v>-6722402.0099999988</v>
          </cell>
        </row>
        <row r="955">
          <cell r="AB955">
            <v>-734148.67</v>
          </cell>
          <cell r="AN955">
            <v>-849982.9520833334</v>
          </cell>
          <cell r="AO955" t="str">
            <v>65a</v>
          </cell>
        </row>
        <row r="956">
          <cell r="AB956">
            <v>-3307266</v>
          </cell>
          <cell r="AN956">
            <v>-3301887.7483333335</v>
          </cell>
        </row>
        <row r="957">
          <cell r="AB957">
            <v>-11104733.119999999</v>
          </cell>
          <cell r="AN957">
            <v>-10800915.8925</v>
          </cell>
        </row>
        <row r="958">
          <cell r="AB958">
            <v>-12727415.16</v>
          </cell>
          <cell r="AN958">
            <v>-13330707.375833334</v>
          </cell>
        </row>
        <row r="959">
          <cell r="AB959">
            <v>-1690953.58</v>
          </cell>
          <cell r="AN959">
            <v>-619853.86333333328</v>
          </cell>
          <cell r="AO959" t="str">
            <v>65a</v>
          </cell>
        </row>
        <row r="960">
          <cell r="AB960">
            <v>-26552128.91</v>
          </cell>
          <cell r="AN960">
            <v>-22270748.072083335</v>
          </cell>
        </row>
        <row r="961">
          <cell r="AB961">
            <v>-171009.14</v>
          </cell>
          <cell r="AN961">
            <v>-148039.77249999999</v>
          </cell>
        </row>
        <row r="962">
          <cell r="AB962">
            <v>-176019.76</v>
          </cell>
          <cell r="AN962">
            <v>-222674.46083333335</v>
          </cell>
        </row>
        <row r="963">
          <cell r="AB963">
            <v>-49409.61</v>
          </cell>
          <cell r="AN963">
            <v>-64505.576249999984</v>
          </cell>
          <cell r="AO963" t="str">
            <v>65a</v>
          </cell>
        </row>
        <row r="964">
          <cell r="AB964">
            <v>-11734.42</v>
          </cell>
          <cell r="AN964">
            <v>-48264.88749999999</v>
          </cell>
        </row>
        <row r="965">
          <cell r="AB965">
            <v>-386.92</v>
          </cell>
          <cell r="AN965">
            <v>-84.15</v>
          </cell>
          <cell r="AO965" t="str">
            <v>65a</v>
          </cell>
        </row>
        <row r="966">
          <cell r="AB966">
            <v>-182829.27</v>
          </cell>
          <cell r="AN966">
            <v>-53136.810416666674</v>
          </cell>
          <cell r="AO966" t="str">
            <v>65a</v>
          </cell>
        </row>
        <row r="967">
          <cell r="AB967">
            <v>0</v>
          </cell>
          <cell r="AN967">
            <v>897184.62250000006</v>
          </cell>
          <cell r="AO967" t="str">
            <v>65a</v>
          </cell>
        </row>
        <row r="968">
          <cell r="AB968">
            <v>0</v>
          </cell>
          <cell r="AN968">
            <v>0</v>
          </cell>
          <cell r="AO968" t="str">
            <v>65a</v>
          </cell>
        </row>
        <row r="969">
          <cell r="AB969">
            <v>-639100.06000000006</v>
          </cell>
          <cell r="AN969">
            <v>-802081.39083333348</v>
          </cell>
          <cell r="AO969" t="str">
            <v>65b</v>
          </cell>
        </row>
        <row r="970">
          <cell r="AB970">
            <v>-3355177.32</v>
          </cell>
          <cell r="AN970">
            <v>-2497899.0050000004</v>
          </cell>
          <cell r="AO970" t="str">
            <v>65b</v>
          </cell>
        </row>
        <row r="971">
          <cell r="AB971">
            <v>-36996994.100000001</v>
          </cell>
          <cell r="AN971">
            <v>-43869424.620833337</v>
          </cell>
          <cell r="AO971" t="str">
            <v>65b</v>
          </cell>
        </row>
        <row r="972">
          <cell r="AB972">
            <v>-1685.02</v>
          </cell>
          <cell r="AN972">
            <v>-1587.7745833333336</v>
          </cell>
        </row>
        <row r="973">
          <cell r="AB973">
            <v>-3256.62</v>
          </cell>
          <cell r="AN973">
            <v>-1197.9837500000001</v>
          </cell>
          <cell r="AO973" t="str">
            <v>65b</v>
          </cell>
        </row>
        <row r="974">
          <cell r="AB974">
            <v>0</v>
          </cell>
          <cell r="AN974">
            <v>0</v>
          </cell>
          <cell r="AO974" t="str">
            <v>65a</v>
          </cell>
        </row>
        <row r="975">
          <cell r="AB975">
            <v>-236975</v>
          </cell>
          <cell r="AN975">
            <v>-193754.79166666666</v>
          </cell>
          <cell r="AO975" t="str">
            <v>65a</v>
          </cell>
        </row>
        <row r="976">
          <cell r="AB976">
            <v>0</v>
          </cell>
          <cell r="AN976">
            <v>0</v>
          </cell>
          <cell r="AO976" t="str">
            <v>65a</v>
          </cell>
        </row>
        <row r="977">
          <cell r="AB977">
            <v>50</v>
          </cell>
          <cell r="AN977">
            <v>2.0833333333333335</v>
          </cell>
          <cell r="AO977" t="str">
            <v>65a</v>
          </cell>
        </row>
        <row r="978">
          <cell r="AB978">
            <v>0</v>
          </cell>
          <cell r="AN978">
            <v>-2139.1220833333332</v>
          </cell>
          <cell r="AO978" t="str">
            <v>65a</v>
          </cell>
        </row>
        <row r="979">
          <cell r="AB979">
            <v>0</v>
          </cell>
          <cell r="AN979">
            <v>0</v>
          </cell>
        </row>
        <row r="980">
          <cell r="AB980">
            <v>0</v>
          </cell>
          <cell r="AN980">
            <v>0</v>
          </cell>
        </row>
        <row r="981">
          <cell r="AB981">
            <v>-7155458.9400000004</v>
          </cell>
          <cell r="AN981">
            <v>-7782708.5141666653</v>
          </cell>
          <cell r="AO981" t="str">
            <v>65a</v>
          </cell>
        </row>
        <row r="982">
          <cell r="AB982">
            <v>0</v>
          </cell>
          <cell r="AN982">
            <v>0</v>
          </cell>
        </row>
        <row r="983">
          <cell r="AB983">
            <v>0</v>
          </cell>
          <cell r="AN983">
            <v>0</v>
          </cell>
          <cell r="AO983" t="str">
            <v>65a</v>
          </cell>
        </row>
        <row r="984">
          <cell r="AB984">
            <v>0</v>
          </cell>
          <cell r="AN984">
            <v>0</v>
          </cell>
          <cell r="AO984" t="str">
            <v>65a</v>
          </cell>
        </row>
        <row r="985">
          <cell r="AB985">
            <v>0</v>
          </cell>
          <cell r="AN985">
            <v>0</v>
          </cell>
        </row>
        <row r="986">
          <cell r="AB986">
            <v>0</v>
          </cell>
          <cell r="AN986">
            <v>0</v>
          </cell>
        </row>
        <row r="987">
          <cell r="AB987">
            <v>0</v>
          </cell>
          <cell r="AN987">
            <v>0</v>
          </cell>
        </row>
        <row r="988">
          <cell r="AB988">
            <v>0</v>
          </cell>
          <cell r="AN988">
            <v>0</v>
          </cell>
        </row>
        <row r="989">
          <cell r="AB989">
            <v>0</v>
          </cell>
          <cell r="AN989">
            <v>0</v>
          </cell>
          <cell r="AO989" t="str">
            <v>65a</v>
          </cell>
        </row>
        <row r="990">
          <cell r="AB990">
            <v>-1958850</v>
          </cell>
          <cell r="AN990">
            <v>-4620184.6445833342</v>
          </cell>
          <cell r="AO990" t="str">
            <v>65a</v>
          </cell>
        </row>
        <row r="991">
          <cell r="AB991">
            <v>0</v>
          </cell>
          <cell r="AN991">
            <v>0</v>
          </cell>
          <cell r="AO991" t="str">
            <v>65a</v>
          </cell>
        </row>
        <row r="992">
          <cell r="AB992">
            <v>-18576151.010000002</v>
          </cell>
          <cell r="AN992">
            <v>-21845882.999166664</v>
          </cell>
          <cell r="AO992" t="str">
            <v>65a</v>
          </cell>
        </row>
        <row r="993">
          <cell r="AB993">
            <v>0</v>
          </cell>
          <cell r="AN993">
            <v>0</v>
          </cell>
          <cell r="AO993" t="str">
            <v>65a</v>
          </cell>
        </row>
        <row r="994">
          <cell r="AB994">
            <v>-2644809.08</v>
          </cell>
          <cell r="AN994">
            <v>-2854653.2475000001</v>
          </cell>
          <cell r="AO994" t="str">
            <v>65a</v>
          </cell>
        </row>
        <row r="995">
          <cell r="AB995">
            <v>-260060.97</v>
          </cell>
          <cell r="AN995">
            <v>-720680.9833333334</v>
          </cell>
          <cell r="AO995" t="str">
            <v>65a</v>
          </cell>
        </row>
        <row r="996">
          <cell r="AB996">
            <v>187.07</v>
          </cell>
          <cell r="AN996">
            <v>544.18583333333333</v>
          </cell>
          <cell r="AO996" t="str">
            <v>65a</v>
          </cell>
        </row>
        <row r="997">
          <cell r="AB997">
            <v>-201242.5</v>
          </cell>
          <cell r="AN997">
            <v>-473355.67708333331</v>
          </cell>
          <cell r="AO997" t="str">
            <v>65a</v>
          </cell>
        </row>
        <row r="998">
          <cell r="AB998">
            <v>-204947.22</v>
          </cell>
          <cell r="AN998">
            <v>-280735.66666666669</v>
          </cell>
        </row>
        <row r="999">
          <cell r="AB999">
            <v>-16763019.720000001</v>
          </cell>
          <cell r="AN999">
            <v>-11851169.941250002</v>
          </cell>
          <cell r="AO999" t="str">
            <v>65a</v>
          </cell>
        </row>
        <row r="1000">
          <cell r="AB1000">
            <v>-1806064.93</v>
          </cell>
          <cell r="AN1000">
            <v>-1676738.9658333336</v>
          </cell>
        </row>
        <row r="1001">
          <cell r="AB1001">
            <v>-88403.199999999997</v>
          </cell>
          <cell r="AN1001">
            <v>-2421240.6150000007</v>
          </cell>
          <cell r="AO1001" t="str">
            <v>65a</v>
          </cell>
        </row>
        <row r="1002">
          <cell r="AB1002">
            <v>-16885.48</v>
          </cell>
          <cell r="AN1002">
            <v>-12046.397916666667</v>
          </cell>
          <cell r="AO1002" t="str">
            <v>65a</v>
          </cell>
        </row>
        <row r="1003">
          <cell r="AB1003">
            <v>-38256.370000000003</v>
          </cell>
          <cell r="AN1003">
            <v>-28887.732083333336</v>
          </cell>
          <cell r="AO1003" t="str">
            <v>65a</v>
          </cell>
        </row>
        <row r="1004">
          <cell r="AB1004">
            <v>-22968.82</v>
          </cell>
          <cell r="AN1004">
            <v>-22968.820000000003</v>
          </cell>
          <cell r="AO1004" t="str">
            <v>65a</v>
          </cell>
        </row>
        <row r="1005">
          <cell r="AB1005">
            <v>-17201.98</v>
          </cell>
          <cell r="AN1005">
            <v>-2926.5662499999999</v>
          </cell>
          <cell r="AO1005" t="str">
            <v>65a</v>
          </cell>
        </row>
        <row r="1006">
          <cell r="AB1006">
            <v>-339750.73</v>
          </cell>
          <cell r="AN1006">
            <v>-42174.052916666675</v>
          </cell>
          <cell r="AO1006" t="str">
            <v>65a</v>
          </cell>
        </row>
        <row r="1007">
          <cell r="AB1007">
            <v>-15981.42</v>
          </cell>
          <cell r="AN1007">
            <v>-7948.1025000000009</v>
          </cell>
          <cell r="AO1007" t="str">
            <v>65a</v>
          </cell>
        </row>
        <row r="1008">
          <cell r="AB1008">
            <v>3889.48</v>
          </cell>
          <cell r="AN1008">
            <v>2535.8329166666663</v>
          </cell>
          <cell r="AO1008" t="str">
            <v>65a</v>
          </cell>
        </row>
        <row r="1009">
          <cell r="AB1009">
            <v>0</v>
          </cell>
          <cell r="AN1009">
            <v>0</v>
          </cell>
          <cell r="AO1009" t="str">
            <v>65a</v>
          </cell>
        </row>
        <row r="1010">
          <cell r="AB1010">
            <v>0</v>
          </cell>
          <cell r="AN1010">
            <v>-30525.31791666667</v>
          </cell>
          <cell r="AO1010" t="str">
            <v>65a</v>
          </cell>
        </row>
        <row r="1011">
          <cell r="AB1011">
            <v>0</v>
          </cell>
          <cell r="AN1011">
            <v>0</v>
          </cell>
        </row>
        <row r="1012">
          <cell r="AB1012">
            <v>0</v>
          </cell>
          <cell r="AN1012">
            <v>-2102.875833333333</v>
          </cell>
          <cell r="AO1012" t="str">
            <v>65a</v>
          </cell>
        </row>
        <row r="1013">
          <cell r="AB1013">
            <v>0</v>
          </cell>
          <cell r="AN1013">
            <v>-5425314.3495833334</v>
          </cell>
        </row>
        <row r="1014">
          <cell r="AB1014">
            <v>-396.93</v>
          </cell>
          <cell r="AN1014">
            <v>-218223.7033333334</v>
          </cell>
          <cell r="AO1014" t="str">
            <v>65b</v>
          </cell>
        </row>
        <row r="1015">
          <cell r="AB1015">
            <v>0</v>
          </cell>
          <cell r="AN1015">
            <v>-136661.92083333334</v>
          </cell>
          <cell r="AO1015" t="str">
            <v>65a</v>
          </cell>
        </row>
        <row r="1016">
          <cell r="AB1016">
            <v>11227.23</v>
          </cell>
          <cell r="AN1016">
            <v>164475.79958333331</v>
          </cell>
          <cell r="AO1016" t="str">
            <v>65a</v>
          </cell>
        </row>
        <row r="1017">
          <cell r="AB1017">
            <v>-11230.33</v>
          </cell>
          <cell r="AN1017">
            <v>-16979.723750000001</v>
          </cell>
          <cell r="AO1017" t="str">
            <v>65a</v>
          </cell>
        </row>
        <row r="1018">
          <cell r="AB1018">
            <v>-3922.66</v>
          </cell>
          <cell r="AN1018">
            <v>-660.42166666666662</v>
          </cell>
          <cell r="AO1018" t="str">
            <v>65a</v>
          </cell>
        </row>
        <row r="1019">
          <cell r="AB1019">
            <v>0</v>
          </cell>
          <cell r="AN1019">
            <v>-1767.86</v>
          </cell>
          <cell r="AO1019" t="str">
            <v>65a</v>
          </cell>
        </row>
        <row r="1020">
          <cell r="AB1020">
            <v>-2000</v>
          </cell>
          <cell r="AN1020">
            <v>-2000</v>
          </cell>
          <cell r="AO1020">
            <v>40</v>
          </cell>
        </row>
        <row r="1021">
          <cell r="AB1021">
            <v>-826786.86</v>
          </cell>
          <cell r="AN1021">
            <v>-989921.96958333347</v>
          </cell>
          <cell r="AO1021">
            <v>40</v>
          </cell>
        </row>
        <row r="1022">
          <cell r="AB1022">
            <v>0</v>
          </cell>
          <cell r="AN1022">
            <v>0</v>
          </cell>
          <cell r="AO1022" t="str">
            <v>21</v>
          </cell>
          <cell r="AP1022">
            <v>28</v>
          </cell>
        </row>
        <row r="1023">
          <cell r="AB1023">
            <v>0</v>
          </cell>
          <cell r="AN1023">
            <v>0</v>
          </cell>
          <cell r="AO1023" t="str">
            <v>65b</v>
          </cell>
        </row>
        <row r="1024">
          <cell r="AB1024">
            <v>-1139135.01</v>
          </cell>
          <cell r="AN1024">
            <v>-826615.11416666664</v>
          </cell>
          <cell r="AO1024" t="str">
            <v>21</v>
          </cell>
          <cell r="AP1024" t="str">
            <v>28</v>
          </cell>
        </row>
        <row r="1025">
          <cell r="AB1025">
            <v>-2858658.49</v>
          </cell>
          <cell r="AN1025">
            <v>-2682029.1158333342</v>
          </cell>
          <cell r="AO1025" t="str">
            <v>65b</v>
          </cell>
        </row>
        <row r="1026">
          <cell r="AB1026">
            <v>-7988139.8799999999</v>
          </cell>
          <cell r="AN1026">
            <v>-7704791.2387499996</v>
          </cell>
          <cell r="AO1026" t="str">
            <v>21</v>
          </cell>
          <cell r="AP1026" t="str">
            <v>28</v>
          </cell>
        </row>
        <row r="1027">
          <cell r="AB1027">
            <v>-80000</v>
          </cell>
          <cell r="AN1027">
            <v>-80000</v>
          </cell>
          <cell r="AO1027" t="str">
            <v>65b</v>
          </cell>
        </row>
        <row r="1028">
          <cell r="AB1028">
            <v>-289026.49</v>
          </cell>
          <cell r="AN1028">
            <v>-48823.52375</v>
          </cell>
          <cell r="AO1028" t="str">
            <v>65b</v>
          </cell>
        </row>
        <row r="1029">
          <cell r="AB1029">
            <v>-909482.87</v>
          </cell>
          <cell r="AN1029">
            <v>-221378.14458333331</v>
          </cell>
          <cell r="AO1029" t="str">
            <v>21</v>
          </cell>
          <cell r="AP1029" t="str">
            <v>28</v>
          </cell>
        </row>
        <row r="1030">
          <cell r="AB1030">
            <v>0</v>
          </cell>
          <cell r="AN1030">
            <v>0</v>
          </cell>
          <cell r="AO1030" t="str">
            <v>65a</v>
          </cell>
        </row>
        <row r="1031">
          <cell r="AB1031">
            <v>0</v>
          </cell>
          <cell r="AN1031">
            <v>0</v>
          </cell>
          <cell r="AO1031" t="str">
            <v>65a1</v>
          </cell>
        </row>
        <row r="1032">
          <cell r="AB1032">
            <v>178889.45</v>
          </cell>
          <cell r="AN1032">
            <v>-14349177.764583336</v>
          </cell>
          <cell r="AO1032" t="str">
            <v>65a1</v>
          </cell>
        </row>
        <row r="1033">
          <cell r="AB1033">
            <v>-275</v>
          </cell>
          <cell r="AN1033">
            <v>-142.28458333333333</v>
          </cell>
          <cell r="AO1033" t="str">
            <v>65a</v>
          </cell>
        </row>
        <row r="1034">
          <cell r="AB1034">
            <v>-496269.28</v>
          </cell>
          <cell r="AN1034">
            <v>-103810.32541666667</v>
          </cell>
          <cell r="AO1034" t="str">
            <v>65a</v>
          </cell>
        </row>
        <row r="1035">
          <cell r="AB1035">
            <v>-343.67</v>
          </cell>
          <cell r="AN1035">
            <v>-343.67</v>
          </cell>
          <cell r="AO1035" t="str">
            <v>65a</v>
          </cell>
        </row>
        <row r="1036">
          <cell r="AB1036">
            <v>-188029.15</v>
          </cell>
          <cell r="AN1036">
            <v>-270434.15749999997</v>
          </cell>
          <cell r="AO1036" t="str">
            <v>65a</v>
          </cell>
        </row>
        <row r="1037">
          <cell r="AB1037">
            <v>-8678.4599999999991</v>
          </cell>
          <cell r="AN1037">
            <v>-8678.4599999999973</v>
          </cell>
          <cell r="AO1037" t="str">
            <v>65a</v>
          </cell>
        </row>
        <row r="1038">
          <cell r="AB1038">
            <v>0</v>
          </cell>
          <cell r="AN1038">
            <v>0</v>
          </cell>
          <cell r="AO1038" t="str">
            <v>65a</v>
          </cell>
        </row>
        <row r="1039">
          <cell r="AB1039">
            <v>-18952495.640000001</v>
          </cell>
          <cell r="AN1039">
            <v>-23057113.2075</v>
          </cell>
          <cell r="AO1039" t="str">
            <v xml:space="preserve"> </v>
          </cell>
        </row>
        <row r="1040">
          <cell r="AB1040">
            <v>-6898099.8499999996</v>
          </cell>
          <cell r="AN1040">
            <v>-6001985.072916667</v>
          </cell>
          <cell r="AO1040" t="str">
            <v xml:space="preserve"> </v>
          </cell>
        </row>
        <row r="1041">
          <cell r="AB1041">
            <v>-214450.37</v>
          </cell>
          <cell r="AN1041">
            <v>-3011983.6079166667</v>
          </cell>
        </row>
        <row r="1042">
          <cell r="AB1042">
            <v>-9147266.0600000005</v>
          </cell>
          <cell r="AN1042">
            <v>-12111448.281666666</v>
          </cell>
          <cell r="AO1042" t="str">
            <v>65b</v>
          </cell>
        </row>
        <row r="1043">
          <cell r="AB1043">
            <v>-2278.3200000000002</v>
          </cell>
          <cell r="AN1043">
            <v>-94.93</v>
          </cell>
          <cell r="AO1043" t="str">
            <v xml:space="preserve"> </v>
          </cell>
        </row>
        <row r="1044">
          <cell r="AB1044">
            <v>-4317687.5199999996</v>
          </cell>
          <cell r="AN1044">
            <v>-3647885.9395833332</v>
          </cell>
          <cell r="AO1044" t="str">
            <v xml:space="preserve"> </v>
          </cell>
        </row>
        <row r="1045">
          <cell r="AB1045">
            <v>-476089</v>
          </cell>
          <cell r="AN1045">
            <v>-476089</v>
          </cell>
          <cell r="AO1045" t="str">
            <v xml:space="preserve"> </v>
          </cell>
        </row>
        <row r="1046">
          <cell r="AB1046">
            <v>0</v>
          </cell>
          <cell r="AN1046">
            <v>0</v>
          </cell>
          <cell r="AO1046" t="str">
            <v>65a</v>
          </cell>
        </row>
        <row r="1047">
          <cell r="AB1047">
            <v>-398788.3</v>
          </cell>
          <cell r="AN1047">
            <v>-262812.07749999996</v>
          </cell>
          <cell r="AO1047" t="str">
            <v xml:space="preserve"> </v>
          </cell>
        </row>
        <row r="1048">
          <cell r="AB1048">
            <v>53356</v>
          </cell>
          <cell r="AN1048">
            <v>-843774.8208333333</v>
          </cell>
        </row>
        <row r="1049">
          <cell r="AB1049">
            <v>-3725287</v>
          </cell>
          <cell r="AN1049">
            <v>-4129198.8716666666</v>
          </cell>
        </row>
        <row r="1050">
          <cell r="AB1050">
            <v>-999476.06</v>
          </cell>
          <cell r="AN1050">
            <v>-1786205.6516666666</v>
          </cell>
          <cell r="AO1050" t="str">
            <v>65b</v>
          </cell>
        </row>
        <row r="1051">
          <cell r="AB1051">
            <v>0</v>
          </cell>
          <cell r="AN1051">
            <v>0</v>
          </cell>
        </row>
        <row r="1052">
          <cell r="AB1052">
            <v>-1184180.93</v>
          </cell>
          <cell r="AN1052">
            <v>-1979290.6291666667</v>
          </cell>
          <cell r="AO1052" t="str">
            <v>65b</v>
          </cell>
        </row>
        <row r="1053">
          <cell r="AB1053">
            <v>0</v>
          </cell>
          <cell r="AN1053">
            <v>0</v>
          </cell>
          <cell r="AO1053" t="str">
            <v>65b</v>
          </cell>
        </row>
        <row r="1054">
          <cell r="AB1054">
            <v>-132132.84</v>
          </cell>
          <cell r="AN1054">
            <v>-793528.41333333321</v>
          </cell>
          <cell r="AO1054" t="str">
            <v>65b</v>
          </cell>
        </row>
        <row r="1055">
          <cell r="AB1055">
            <v>-1098.8699999999999</v>
          </cell>
          <cell r="AN1055">
            <v>-1944.3308333333334</v>
          </cell>
        </row>
        <row r="1056">
          <cell r="AB1056">
            <v>-125236.23</v>
          </cell>
          <cell r="AN1056">
            <v>-127720.06958333334</v>
          </cell>
          <cell r="AO1056" t="str">
            <v>65a</v>
          </cell>
        </row>
        <row r="1057">
          <cell r="AB1057">
            <v>-636014.97</v>
          </cell>
          <cell r="AN1057">
            <v>-238205.67124999998</v>
          </cell>
        </row>
        <row r="1058">
          <cell r="AB1058">
            <v>-92229.47</v>
          </cell>
          <cell r="AN1058">
            <v>-56158.251250000001</v>
          </cell>
          <cell r="AO1058" t="str">
            <v>65a</v>
          </cell>
        </row>
        <row r="1059">
          <cell r="AB1059">
            <v>-1016253</v>
          </cell>
          <cell r="AN1059">
            <v>-1895411.7083333333</v>
          </cell>
        </row>
        <row r="1060">
          <cell r="AB1060">
            <v>-2869</v>
          </cell>
          <cell r="AN1060">
            <v>-3361.6520833333329</v>
          </cell>
          <cell r="AO1060" t="str">
            <v>65a</v>
          </cell>
        </row>
        <row r="1061">
          <cell r="AB1061">
            <v>-322.33999999999997</v>
          </cell>
          <cell r="AN1061">
            <v>-570.33708333333323</v>
          </cell>
        </row>
        <row r="1062">
          <cell r="AB1062">
            <v>0</v>
          </cell>
          <cell r="AN1062">
            <v>0</v>
          </cell>
        </row>
        <row r="1063">
          <cell r="AB1063">
            <v>0</v>
          </cell>
          <cell r="AN1063">
            <v>0</v>
          </cell>
        </row>
        <row r="1064">
          <cell r="AB1064">
            <v>0</v>
          </cell>
          <cell r="AN1064">
            <v>0</v>
          </cell>
        </row>
        <row r="1065">
          <cell r="AB1065">
            <v>0</v>
          </cell>
          <cell r="AN1065">
            <v>0</v>
          </cell>
          <cell r="AO1065" t="str">
            <v>65a</v>
          </cell>
        </row>
        <row r="1066">
          <cell r="AB1066">
            <v>-199375</v>
          </cell>
          <cell r="AN1066">
            <v>-697812.5</v>
          </cell>
          <cell r="AO1066" t="str">
            <v>65a</v>
          </cell>
        </row>
        <row r="1067">
          <cell r="AB1067">
            <v>0</v>
          </cell>
          <cell r="AN1067">
            <v>0</v>
          </cell>
          <cell r="AO1067" t="str">
            <v>65a</v>
          </cell>
        </row>
        <row r="1068">
          <cell r="AB1068">
            <v>0</v>
          </cell>
          <cell r="AN1068">
            <v>0</v>
          </cell>
          <cell r="AO1068" t="str">
            <v>65a</v>
          </cell>
        </row>
        <row r="1069">
          <cell r="AB1069">
            <v>0</v>
          </cell>
          <cell r="AN1069">
            <v>0</v>
          </cell>
          <cell r="AO1069" t="str">
            <v>65a</v>
          </cell>
        </row>
        <row r="1070">
          <cell r="AB1070">
            <v>0</v>
          </cell>
          <cell r="AN1070">
            <v>0</v>
          </cell>
          <cell r="AO1070" t="str">
            <v>65a</v>
          </cell>
        </row>
        <row r="1071">
          <cell r="AB1071">
            <v>0</v>
          </cell>
          <cell r="AN1071">
            <v>0</v>
          </cell>
        </row>
        <row r="1072">
          <cell r="AB1072">
            <v>0</v>
          </cell>
          <cell r="AN1072">
            <v>-269270.83333333331</v>
          </cell>
          <cell r="AO1072" t="str">
            <v xml:space="preserve"> </v>
          </cell>
        </row>
        <row r="1073">
          <cell r="AB1073">
            <v>0</v>
          </cell>
          <cell r="AN1073">
            <v>0</v>
          </cell>
          <cell r="AO1073" t="str">
            <v>65a</v>
          </cell>
        </row>
        <row r="1074">
          <cell r="AB1074">
            <v>0</v>
          </cell>
          <cell r="AN1074">
            <v>-235625</v>
          </cell>
          <cell r="AO1074" t="str">
            <v xml:space="preserve"> </v>
          </cell>
        </row>
        <row r="1075">
          <cell r="AB1075">
            <v>0</v>
          </cell>
          <cell r="AN1075">
            <v>-30187.5</v>
          </cell>
          <cell r="AO1075" t="str">
            <v>65a</v>
          </cell>
        </row>
        <row r="1076">
          <cell r="AB1076">
            <v>0</v>
          </cell>
          <cell r="AN1076">
            <v>-847048.86875000002</v>
          </cell>
          <cell r="AO1076" t="str">
            <v xml:space="preserve"> </v>
          </cell>
        </row>
        <row r="1077">
          <cell r="AB1077">
            <v>0</v>
          </cell>
          <cell r="AN1077">
            <v>-70353.737083333326</v>
          </cell>
          <cell r="AO1077" t="str">
            <v>65a</v>
          </cell>
        </row>
        <row r="1078">
          <cell r="AB1078">
            <v>0</v>
          </cell>
          <cell r="AN1078">
            <v>-229712.54166666666</v>
          </cell>
          <cell r="AO1078" t="str">
            <v xml:space="preserve"> </v>
          </cell>
        </row>
        <row r="1079">
          <cell r="AB1079">
            <v>0</v>
          </cell>
          <cell r="AN1079">
            <v>0</v>
          </cell>
          <cell r="AO1079" t="str">
            <v>65a</v>
          </cell>
        </row>
        <row r="1080">
          <cell r="AB1080">
            <v>0</v>
          </cell>
          <cell r="AN1080">
            <v>-304361.97916666669</v>
          </cell>
          <cell r="AO1080" t="str">
            <v>65a</v>
          </cell>
        </row>
        <row r="1081">
          <cell r="AB1081">
            <v>0</v>
          </cell>
          <cell r="AN1081">
            <v>-20637.5</v>
          </cell>
          <cell r="AO1081" t="str">
            <v>65a</v>
          </cell>
        </row>
        <row r="1082">
          <cell r="AB1082">
            <v>-66660.2</v>
          </cell>
          <cell r="AN1082">
            <v>-57137.303333333337</v>
          </cell>
          <cell r="AO1082" t="str">
            <v>65a</v>
          </cell>
        </row>
        <row r="1083">
          <cell r="AB1083">
            <v>0</v>
          </cell>
          <cell r="AN1083">
            <v>-69563.537916666668</v>
          </cell>
          <cell r="AO1083" t="str">
            <v>65a</v>
          </cell>
        </row>
        <row r="1084">
          <cell r="AB1084">
            <v>0</v>
          </cell>
          <cell r="AN1084">
            <v>-20604.427083333332</v>
          </cell>
          <cell r="AO1084" t="str">
            <v>65a</v>
          </cell>
        </row>
        <row r="1085">
          <cell r="AB1085">
            <v>-59762.5</v>
          </cell>
          <cell r="AN1085">
            <v>-51225</v>
          </cell>
          <cell r="AO1085" t="str">
            <v>65a</v>
          </cell>
        </row>
        <row r="1086">
          <cell r="AB1086">
            <v>0</v>
          </cell>
          <cell r="AN1086">
            <v>-277812.5</v>
          </cell>
          <cell r="AO1086" t="str">
            <v>65a</v>
          </cell>
        </row>
        <row r="1087">
          <cell r="AB1087">
            <v>-18987.5</v>
          </cell>
          <cell r="AN1087">
            <v>-16275</v>
          </cell>
          <cell r="AO1087" t="str">
            <v>65a</v>
          </cell>
        </row>
        <row r="1088">
          <cell r="AB1088">
            <v>0</v>
          </cell>
          <cell r="AN1088">
            <v>-45811.374166666668</v>
          </cell>
          <cell r="AO1088" t="str">
            <v>65a</v>
          </cell>
        </row>
        <row r="1089">
          <cell r="AB1089">
            <v>-151228.95000000001</v>
          </cell>
          <cell r="AN1089">
            <v>-129624.80333333333</v>
          </cell>
          <cell r="AO1089" t="str">
            <v>65a</v>
          </cell>
        </row>
        <row r="1090">
          <cell r="AB1090">
            <v>-177041.45</v>
          </cell>
          <cell r="AN1090">
            <v>-151749.80333333332</v>
          </cell>
          <cell r="AO1090" t="str">
            <v>65a</v>
          </cell>
        </row>
        <row r="1091">
          <cell r="AB1091">
            <v>-201250</v>
          </cell>
          <cell r="AN1091">
            <v>-172500</v>
          </cell>
          <cell r="AO1091" t="str">
            <v>65a</v>
          </cell>
        </row>
        <row r="1092">
          <cell r="AB1092">
            <v>-161466.45000000001</v>
          </cell>
          <cell r="AN1092">
            <v>-138399.80333333332</v>
          </cell>
          <cell r="AO1092" t="str">
            <v>65a</v>
          </cell>
        </row>
        <row r="1093">
          <cell r="AB1093">
            <v>-60550</v>
          </cell>
          <cell r="AN1093">
            <v>-51900</v>
          </cell>
          <cell r="AO1093" t="str">
            <v>65a</v>
          </cell>
        </row>
        <row r="1094">
          <cell r="AB1094">
            <v>-404250</v>
          </cell>
          <cell r="AN1094">
            <v>-346500</v>
          </cell>
          <cell r="AO1094" t="str">
            <v>65a</v>
          </cell>
        </row>
        <row r="1095">
          <cell r="AB1095">
            <v>-409500</v>
          </cell>
          <cell r="AN1095">
            <v>-351000</v>
          </cell>
          <cell r="AO1095" t="str">
            <v>65a</v>
          </cell>
        </row>
        <row r="1096">
          <cell r="AB1096">
            <v>-102666.45</v>
          </cell>
          <cell r="AN1096">
            <v>-87999.80333333333</v>
          </cell>
          <cell r="AO1096" t="str">
            <v>65a</v>
          </cell>
        </row>
        <row r="1097">
          <cell r="AB1097">
            <v>-145366.45000000001</v>
          </cell>
          <cell r="AN1097">
            <v>-124599.80333333333</v>
          </cell>
          <cell r="AO1097" t="str">
            <v>65a</v>
          </cell>
        </row>
        <row r="1098">
          <cell r="AB1098">
            <v>-214375</v>
          </cell>
          <cell r="AN1098">
            <v>-183750</v>
          </cell>
          <cell r="AO1098" t="str">
            <v>65a</v>
          </cell>
        </row>
        <row r="1099">
          <cell r="AB1099">
            <v>-42933.55</v>
          </cell>
          <cell r="AN1099">
            <v>-36800.196666666663</v>
          </cell>
          <cell r="AO1099" t="str">
            <v>65a</v>
          </cell>
        </row>
        <row r="1100">
          <cell r="AB1100">
            <v>-57837.5</v>
          </cell>
          <cell r="AN1100">
            <v>-49575</v>
          </cell>
          <cell r="AO1100" t="str">
            <v>65a</v>
          </cell>
        </row>
        <row r="1101">
          <cell r="AB1101">
            <v>-96541.45</v>
          </cell>
          <cell r="AN1101">
            <v>-82749.80333333333</v>
          </cell>
          <cell r="AO1101" t="str">
            <v>65a</v>
          </cell>
        </row>
        <row r="1102">
          <cell r="AB1102">
            <v>-312812.5</v>
          </cell>
          <cell r="AN1102">
            <v>-268125</v>
          </cell>
          <cell r="AO1102" t="str">
            <v>65a</v>
          </cell>
        </row>
        <row r="1103">
          <cell r="AB1103">
            <v>-191916.45</v>
          </cell>
          <cell r="AN1103">
            <v>-164499.80333333332</v>
          </cell>
          <cell r="AO1103" t="str">
            <v>65a</v>
          </cell>
        </row>
        <row r="1104">
          <cell r="AB1104">
            <v>-42000</v>
          </cell>
          <cell r="AN1104">
            <v>-36000</v>
          </cell>
          <cell r="AO1104" t="str">
            <v>65a</v>
          </cell>
        </row>
        <row r="1105">
          <cell r="AB1105">
            <v>-932707.49</v>
          </cell>
          <cell r="AN1105">
            <v>-508749.1766666667</v>
          </cell>
          <cell r="AO1105" t="str">
            <v>65a</v>
          </cell>
        </row>
        <row r="1106">
          <cell r="AB1106">
            <v>-3552082.53</v>
          </cell>
          <cell r="AN1106">
            <v>-1937499.2166666668</v>
          </cell>
          <cell r="AO1106" t="str">
            <v>65a</v>
          </cell>
        </row>
        <row r="1107">
          <cell r="AB1107">
            <v>0</v>
          </cell>
          <cell r="AN1107">
            <v>-63380.137916666667</v>
          </cell>
          <cell r="AO1107" t="str">
            <v>65a</v>
          </cell>
        </row>
        <row r="1108">
          <cell r="AB1108">
            <v>0</v>
          </cell>
          <cell r="AN1108">
            <v>-88958.333333333328</v>
          </cell>
          <cell r="AO1108" t="str">
            <v>65a</v>
          </cell>
        </row>
        <row r="1109">
          <cell r="AB1109">
            <v>0</v>
          </cell>
          <cell r="AN1109">
            <v>0</v>
          </cell>
          <cell r="AO1109" t="str">
            <v>65a</v>
          </cell>
        </row>
        <row r="1110">
          <cell r="AB1110">
            <v>-1699316.75</v>
          </cell>
          <cell r="AN1110">
            <v>-926900.09</v>
          </cell>
          <cell r="AO1110" t="str">
            <v>65a</v>
          </cell>
        </row>
        <row r="1111">
          <cell r="AB1111">
            <v>0</v>
          </cell>
          <cell r="AN1111">
            <v>0</v>
          </cell>
          <cell r="AO1111" t="str">
            <v>65a</v>
          </cell>
        </row>
        <row r="1112">
          <cell r="AB1112">
            <v>0</v>
          </cell>
          <cell r="AN1112">
            <v>0</v>
          </cell>
          <cell r="AO1112" t="str">
            <v>65a</v>
          </cell>
        </row>
        <row r="1113">
          <cell r="AB1113">
            <v>0</v>
          </cell>
          <cell r="AN1113">
            <v>0</v>
          </cell>
          <cell r="AO1113" t="str">
            <v>65a</v>
          </cell>
        </row>
        <row r="1114">
          <cell r="AB1114">
            <v>0</v>
          </cell>
          <cell r="AN1114">
            <v>0</v>
          </cell>
          <cell r="AO1114" t="str">
            <v>65a</v>
          </cell>
        </row>
        <row r="1115">
          <cell r="AB1115">
            <v>0</v>
          </cell>
          <cell r="AN1115">
            <v>0</v>
          </cell>
          <cell r="AO1115" t="str">
            <v>65a</v>
          </cell>
        </row>
        <row r="1116">
          <cell r="AB1116">
            <v>0</v>
          </cell>
          <cell r="AN1116">
            <v>0</v>
          </cell>
          <cell r="AO1116" t="str">
            <v>65a</v>
          </cell>
        </row>
        <row r="1117">
          <cell r="AB1117">
            <v>0</v>
          </cell>
          <cell r="AN1117">
            <v>-122438.86291666667</v>
          </cell>
          <cell r="AO1117" t="str">
            <v>65a</v>
          </cell>
        </row>
        <row r="1118">
          <cell r="AB1118">
            <v>-802132.01</v>
          </cell>
          <cell r="AN1118">
            <v>-962548.69666666666</v>
          </cell>
          <cell r="AO1118" t="str">
            <v>65a</v>
          </cell>
        </row>
        <row r="1119">
          <cell r="AB1119">
            <v>0</v>
          </cell>
          <cell r="AN1119">
            <v>-388645.83333333331</v>
          </cell>
          <cell r="AO1119" t="str">
            <v>65a</v>
          </cell>
        </row>
        <row r="1120">
          <cell r="AB1120">
            <v>0</v>
          </cell>
          <cell r="AN1120">
            <v>0</v>
          </cell>
          <cell r="AO1120" t="str">
            <v>65a</v>
          </cell>
        </row>
        <row r="1121">
          <cell r="AB1121">
            <v>0</v>
          </cell>
          <cell r="AN1121">
            <v>-223031.25</v>
          </cell>
          <cell r="AO1121" t="str">
            <v>65a</v>
          </cell>
        </row>
        <row r="1122">
          <cell r="AB1122">
            <v>-38750</v>
          </cell>
          <cell r="AN1122">
            <v>-46500</v>
          </cell>
          <cell r="AO1122" t="str">
            <v>65a</v>
          </cell>
        </row>
        <row r="1123">
          <cell r="AB1123">
            <v>-146626.66</v>
          </cell>
          <cell r="AN1123">
            <v>-175960.03333333335</v>
          </cell>
          <cell r="AO1123" t="str">
            <v>65a</v>
          </cell>
        </row>
        <row r="1124">
          <cell r="AB1124">
            <v>-842187.5</v>
          </cell>
          <cell r="AN1124">
            <v>-1010625</v>
          </cell>
          <cell r="AO1124" t="str">
            <v>65a</v>
          </cell>
        </row>
        <row r="1125">
          <cell r="AB1125">
            <v>-487500</v>
          </cell>
          <cell r="AN1125">
            <v>-585000</v>
          </cell>
          <cell r="AO1125" t="str">
            <v>65a</v>
          </cell>
        </row>
        <row r="1126">
          <cell r="AB1126">
            <v>-2201792.52</v>
          </cell>
          <cell r="AN1126">
            <v>-2110956.0016666665</v>
          </cell>
          <cell r="AO1126" t="str">
            <v>65a</v>
          </cell>
        </row>
        <row r="1127">
          <cell r="AB1127">
            <v>-1968.42</v>
          </cell>
          <cell r="AN1127">
            <v>-63117.797500000008</v>
          </cell>
          <cell r="AO1127" t="str">
            <v>65a</v>
          </cell>
        </row>
        <row r="1128">
          <cell r="AB1128">
            <v>-128480.64</v>
          </cell>
          <cell r="AN1128">
            <v>-16060.08</v>
          </cell>
        </row>
        <row r="1129">
          <cell r="AB1129">
            <v>-11355.43</v>
          </cell>
          <cell r="AN1129">
            <v>-19583.491250000003</v>
          </cell>
          <cell r="AO1129" t="str">
            <v>65a</v>
          </cell>
        </row>
        <row r="1130">
          <cell r="AB1130">
            <v>0</v>
          </cell>
          <cell r="AN1130">
            <v>-16332.467500000001</v>
          </cell>
          <cell r="AO1130" t="str">
            <v xml:space="preserve"> </v>
          </cell>
        </row>
        <row r="1131">
          <cell r="AB1131">
            <v>0</v>
          </cell>
          <cell r="AN1131">
            <v>-40036.249999999993</v>
          </cell>
          <cell r="AO1131" t="str">
            <v>65b</v>
          </cell>
        </row>
        <row r="1132">
          <cell r="AB1132">
            <v>-4441250</v>
          </cell>
          <cell r="AN1132">
            <v>-2422500</v>
          </cell>
          <cell r="AO1132" t="str">
            <v>65a</v>
          </cell>
        </row>
        <row r="1133">
          <cell r="AB1133">
            <v>-3208333.15</v>
          </cell>
          <cell r="AN1133">
            <v>-1749999.8366666667</v>
          </cell>
          <cell r="AO1133" t="str">
            <v>65a</v>
          </cell>
        </row>
        <row r="1134">
          <cell r="AB1134">
            <v>-16785.45</v>
          </cell>
          <cell r="AN1134">
            <v>-2034.8454166666668</v>
          </cell>
          <cell r="AO1134" t="str">
            <v xml:space="preserve"> </v>
          </cell>
        </row>
        <row r="1135">
          <cell r="AB1135">
            <v>-45879.18</v>
          </cell>
          <cell r="AN1135">
            <v>-13952.984999999999</v>
          </cell>
          <cell r="AO1135" t="str">
            <v>65b</v>
          </cell>
        </row>
        <row r="1136">
          <cell r="AB1136">
            <v>-561666.5</v>
          </cell>
          <cell r="AN1136">
            <v>-3369999.8533333335</v>
          </cell>
          <cell r="AO1136" t="str">
            <v>65a</v>
          </cell>
        </row>
        <row r="1137">
          <cell r="AB1137">
            <v>-53523.61</v>
          </cell>
          <cell r="AN1137">
            <v>-15611.052916666667</v>
          </cell>
          <cell r="AO1137" t="str">
            <v>65a</v>
          </cell>
        </row>
        <row r="1138">
          <cell r="AB1138">
            <v>-88660.63</v>
          </cell>
          <cell r="AN1138">
            <v>-69210.078749999986</v>
          </cell>
          <cell r="AO1138" t="str">
            <v xml:space="preserve"> </v>
          </cell>
        </row>
        <row r="1139">
          <cell r="AB1139">
            <v>-8208750</v>
          </cell>
          <cell r="AN1139">
            <v>-4477500</v>
          </cell>
          <cell r="AO1139" t="str">
            <v>65a</v>
          </cell>
        </row>
        <row r="1140">
          <cell r="AB1140">
            <v>-871979.18</v>
          </cell>
          <cell r="AN1140">
            <v>-481350.17166666669</v>
          </cell>
          <cell r="AO1140" t="str">
            <v>65a</v>
          </cell>
        </row>
        <row r="1141">
          <cell r="AB1141">
            <v>0</v>
          </cell>
          <cell r="AN1141">
            <v>-3600.4145833333332</v>
          </cell>
          <cell r="AO1141" t="str">
            <v>65a</v>
          </cell>
        </row>
        <row r="1142">
          <cell r="AB1142">
            <v>-877500</v>
          </cell>
          <cell r="AN1142">
            <v>-5265000</v>
          </cell>
          <cell r="AO1142" t="str">
            <v>65a</v>
          </cell>
        </row>
        <row r="1143">
          <cell r="AB1143">
            <v>0</v>
          </cell>
          <cell r="AN1143">
            <v>0</v>
          </cell>
          <cell r="AO1143" t="str">
            <v>65a</v>
          </cell>
        </row>
        <row r="1144">
          <cell r="AB1144">
            <v>-7497750.0199999996</v>
          </cell>
          <cell r="AN1144">
            <v>-5028282.7833333332</v>
          </cell>
          <cell r="AO1144" t="str">
            <v>65a</v>
          </cell>
        </row>
        <row r="1145">
          <cell r="AB1145">
            <v>0</v>
          </cell>
          <cell r="AN1145">
            <v>0</v>
          </cell>
          <cell r="AO1145" t="str">
            <v>65a</v>
          </cell>
        </row>
        <row r="1146">
          <cell r="AB1146">
            <v>0</v>
          </cell>
          <cell r="AN1146">
            <v>-1444059.1666666667</v>
          </cell>
          <cell r="AO1146" t="str">
            <v>65a</v>
          </cell>
        </row>
        <row r="1147">
          <cell r="AB1147">
            <v>-937499.98</v>
          </cell>
          <cell r="AN1147">
            <v>-632523.1216666667</v>
          </cell>
          <cell r="AO1147" t="str">
            <v>65a</v>
          </cell>
        </row>
        <row r="1148">
          <cell r="AB1148">
            <v>-576916.68999999994</v>
          </cell>
          <cell r="AN1148">
            <v>-937489.58791666676</v>
          </cell>
          <cell r="AO1148" t="str">
            <v>65a</v>
          </cell>
        </row>
        <row r="1149">
          <cell r="AB1149">
            <v>-99450</v>
          </cell>
          <cell r="AN1149">
            <v>-161606.25</v>
          </cell>
          <cell r="AO1149" t="str">
            <v>65a</v>
          </cell>
        </row>
        <row r="1150">
          <cell r="AB1150">
            <v>2345.3200000000002</v>
          </cell>
          <cell r="AN1150">
            <v>-3529.935833333333</v>
          </cell>
        </row>
        <row r="1151">
          <cell r="AB1151">
            <v>-25878.49</v>
          </cell>
          <cell r="AN1151">
            <v>-14838.407500000001</v>
          </cell>
          <cell r="AO1151" t="str">
            <v>65b</v>
          </cell>
        </row>
        <row r="1152">
          <cell r="AB1152">
            <v>-1639462.5</v>
          </cell>
          <cell r="AN1152">
            <v>-267989.0625</v>
          </cell>
          <cell r="AO1152" t="str">
            <v>65a</v>
          </cell>
        </row>
        <row r="1153">
          <cell r="AB1153">
            <v>0</v>
          </cell>
          <cell r="AN1153">
            <v>0</v>
          </cell>
          <cell r="AO1153" t="str">
            <v>65a</v>
          </cell>
        </row>
        <row r="1154">
          <cell r="AB1154">
            <v>-1473607.13</v>
          </cell>
          <cell r="AN1154">
            <v>-1349490.7437500001</v>
          </cell>
          <cell r="AO1154" t="str">
            <v>65a</v>
          </cell>
        </row>
        <row r="1155">
          <cell r="AB1155">
            <v>-914398.34</v>
          </cell>
          <cell r="AN1155">
            <v>-153496.40833333333</v>
          </cell>
          <cell r="AO1155" t="str">
            <v>65a</v>
          </cell>
        </row>
        <row r="1156">
          <cell r="AB1156">
            <v>-495678.29</v>
          </cell>
          <cell r="AN1156">
            <v>-102337.96166666667</v>
          </cell>
          <cell r="AO1156" t="str">
            <v>65a</v>
          </cell>
        </row>
        <row r="1157">
          <cell r="AB1157">
            <v>-21336.74</v>
          </cell>
          <cell r="AN1157">
            <v>-5100.7441666666673</v>
          </cell>
          <cell r="AO1157" t="str">
            <v>65a</v>
          </cell>
        </row>
        <row r="1158">
          <cell r="AB1158">
            <v>0</v>
          </cell>
          <cell r="AN1158">
            <v>0</v>
          </cell>
          <cell r="AO1158" t="str">
            <v>65a</v>
          </cell>
        </row>
        <row r="1159">
          <cell r="AB1159">
            <v>0</v>
          </cell>
          <cell r="AN1159">
            <v>902.25916666666672</v>
          </cell>
        </row>
        <row r="1160">
          <cell r="AB1160">
            <v>0</v>
          </cell>
          <cell r="AN1160">
            <v>0</v>
          </cell>
          <cell r="AO1160" t="str">
            <v>65a</v>
          </cell>
        </row>
        <row r="1161">
          <cell r="AB1161">
            <v>0</v>
          </cell>
          <cell r="AN1161">
            <v>0</v>
          </cell>
          <cell r="AO1161" t="str">
            <v>65a</v>
          </cell>
        </row>
        <row r="1162">
          <cell r="AB1162">
            <v>0</v>
          </cell>
          <cell r="AN1162">
            <v>0</v>
          </cell>
          <cell r="AO1162" t="str">
            <v>65a</v>
          </cell>
        </row>
        <row r="1163">
          <cell r="AB1163">
            <v>0</v>
          </cell>
          <cell r="AN1163">
            <v>0</v>
          </cell>
        </row>
        <row r="1164">
          <cell r="AB1164">
            <v>0</v>
          </cell>
          <cell r="AN1164">
            <v>0</v>
          </cell>
          <cell r="AO1164" t="str">
            <v>65a</v>
          </cell>
        </row>
        <row r="1165">
          <cell r="AB1165">
            <v>0</v>
          </cell>
          <cell r="AN1165">
            <v>0</v>
          </cell>
          <cell r="AO1165" t="str">
            <v>65a</v>
          </cell>
        </row>
        <row r="1166">
          <cell r="AB1166">
            <v>0</v>
          </cell>
          <cell r="AN1166">
            <v>0</v>
          </cell>
          <cell r="AO1166" t="str">
            <v xml:space="preserve"> </v>
          </cell>
        </row>
        <row r="1167">
          <cell r="AB1167">
            <v>-733011.79</v>
          </cell>
          <cell r="AN1167">
            <v>-1280568.8983333332</v>
          </cell>
          <cell r="AO1167" t="str">
            <v xml:space="preserve"> </v>
          </cell>
        </row>
        <row r="1168">
          <cell r="AB1168">
            <v>-1792788</v>
          </cell>
          <cell r="AN1168">
            <v>-2013055.8266666669</v>
          </cell>
          <cell r="AO1168" t="str">
            <v xml:space="preserve"> </v>
          </cell>
        </row>
        <row r="1169">
          <cell r="AB1169">
            <v>-40464.239999999998</v>
          </cell>
          <cell r="AN1169">
            <v>-82731.853333333333</v>
          </cell>
        </row>
        <row r="1170">
          <cell r="AB1170">
            <v>-40464.239999999998</v>
          </cell>
          <cell r="AN1170">
            <v>-82731.853333333333</v>
          </cell>
        </row>
        <row r="1171">
          <cell r="AB1171">
            <v>-6876.8</v>
          </cell>
          <cell r="AN1171">
            <v>-56341.233333333337</v>
          </cell>
        </row>
        <row r="1172">
          <cell r="AB1172">
            <v>-6876.8</v>
          </cell>
          <cell r="AN1172">
            <v>-56341.233333333337</v>
          </cell>
        </row>
        <row r="1173">
          <cell r="AB1173">
            <v>-14434.16</v>
          </cell>
          <cell r="AN1173">
            <v>-69596.513333333321</v>
          </cell>
        </row>
        <row r="1174">
          <cell r="AB1174">
            <v>0</v>
          </cell>
          <cell r="AN1174">
            <v>-1016033.86375</v>
          </cell>
        </row>
        <row r="1175">
          <cell r="AB1175">
            <v>-991249.05</v>
          </cell>
          <cell r="AN1175">
            <v>-813731.97083333321</v>
          </cell>
          <cell r="AO1175" t="str">
            <v>65a</v>
          </cell>
        </row>
        <row r="1176">
          <cell r="AB1176">
            <v>0</v>
          </cell>
          <cell r="AN1176">
            <v>0</v>
          </cell>
          <cell r="AO1176" t="str">
            <v xml:space="preserve"> </v>
          </cell>
        </row>
        <row r="1177">
          <cell r="AB1177">
            <v>0</v>
          </cell>
          <cell r="AN1177">
            <v>-4422.1099999999997</v>
          </cell>
          <cell r="AO1177" t="str">
            <v>65a</v>
          </cell>
        </row>
        <row r="1178">
          <cell r="AB1178">
            <v>0</v>
          </cell>
          <cell r="AN1178">
            <v>-224579.63916666666</v>
          </cell>
        </row>
        <row r="1179">
          <cell r="AB1179">
            <v>-755793</v>
          </cell>
          <cell r="AN1179">
            <v>-1077924.4350000001</v>
          </cell>
          <cell r="AO1179" t="str">
            <v>65b</v>
          </cell>
        </row>
        <row r="1180">
          <cell r="AB1180">
            <v>-1141872.83</v>
          </cell>
          <cell r="AN1180">
            <v>-906743.10041666671</v>
          </cell>
          <cell r="AO1180" t="str">
            <v>65a</v>
          </cell>
        </row>
        <row r="1181">
          <cell r="AB1181">
            <v>-745021.63</v>
          </cell>
          <cell r="AN1181">
            <v>-774838.23375000013</v>
          </cell>
          <cell r="AO1181" t="str">
            <v>65a</v>
          </cell>
        </row>
        <row r="1182">
          <cell r="AB1182">
            <v>-239434.99</v>
          </cell>
          <cell r="AN1182">
            <v>-303729.65208333347</v>
          </cell>
          <cell r="AO1182" t="str">
            <v>65a</v>
          </cell>
        </row>
        <row r="1183">
          <cell r="AB1183">
            <v>0</v>
          </cell>
          <cell r="AN1183">
            <v>0</v>
          </cell>
          <cell r="AO1183" t="str">
            <v>65a</v>
          </cell>
        </row>
        <row r="1184">
          <cell r="AB1184">
            <v>0</v>
          </cell>
          <cell r="AN1184">
            <v>-20833.333333333332</v>
          </cell>
          <cell r="AO1184" t="str">
            <v>65a</v>
          </cell>
        </row>
        <row r="1185">
          <cell r="AB1185">
            <v>0</v>
          </cell>
          <cell r="AN1185">
            <v>0</v>
          </cell>
          <cell r="AO1185" t="str">
            <v>65a</v>
          </cell>
        </row>
        <row r="1186">
          <cell r="AB1186">
            <v>0</v>
          </cell>
          <cell r="AN1186">
            <v>161.22333333333333</v>
          </cell>
          <cell r="AO1186" t="str">
            <v>65a</v>
          </cell>
        </row>
        <row r="1187">
          <cell r="AB1187">
            <v>0</v>
          </cell>
          <cell r="AN1187">
            <v>-1533333.3333333333</v>
          </cell>
        </row>
        <row r="1188">
          <cell r="AB1188">
            <v>0</v>
          </cell>
          <cell r="AN1188">
            <v>0</v>
          </cell>
        </row>
        <row r="1189">
          <cell r="AB1189">
            <v>0</v>
          </cell>
          <cell r="AN1189">
            <v>-1122855</v>
          </cell>
          <cell r="AO1189" t="str">
            <v>41</v>
          </cell>
        </row>
        <row r="1190">
          <cell r="AB1190">
            <v>-633689.44999999995</v>
          </cell>
          <cell r="AN1190">
            <v>-695651.30708333349</v>
          </cell>
          <cell r="AO1190" t="str">
            <v>63</v>
          </cell>
        </row>
        <row r="1191">
          <cell r="AB1191">
            <v>-3306489.7</v>
          </cell>
          <cell r="AN1191">
            <v>-4731023.9604166672</v>
          </cell>
          <cell r="AO1191" t="str">
            <v>63</v>
          </cell>
        </row>
        <row r="1192">
          <cell r="AB1192">
            <v>-337286.52</v>
          </cell>
          <cell r="AN1192">
            <v>-344081.60499999998</v>
          </cell>
          <cell r="AO1192" t="str">
            <v>63</v>
          </cell>
        </row>
        <row r="1193">
          <cell r="AB1193">
            <v>0</v>
          </cell>
          <cell r="AN1193">
            <v>0</v>
          </cell>
          <cell r="AO1193" t="str">
            <v>20</v>
          </cell>
          <cell r="AP1193">
            <v>30</v>
          </cell>
        </row>
        <row r="1194">
          <cell r="AB1194">
            <v>0</v>
          </cell>
          <cell r="AN1194">
            <v>0</v>
          </cell>
          <cell r="AO1194" t="str">
            <v>20</v>
          </cell>
          <cell r="AP1194">
            <v>30</v>
          </cell>
        </row>
        <row r="1195">
          <cell r="AB1195">
            <v>0</v>
          </cell>
          <cell r="AN1195">
            <v>0</v>
          </cell>
          <cell r="AO1195" t="str">
            <v>20</v>
          </cell>
          <cell r="AP1195">
            <v>30</v>
          </cell>
        </row>
        <row r="1196">
          <cell r="AB1196">
            <v>0</v>
          </cell>
          <cell r="AN1196">
            <v>0</v>
          </cell>
          <cell r="AO1196" t="str">
            <v>20</v>
          </cell>
          <cell r="AP1196">
            <v>30</v>
          </cell>
        </row>
        <row r="1197">
          <cell r="AB1197">
            <v>0</v>
          </cell>
          <cell r="AN1197">
            <v>0</v>
          </cell>
          <cell r="AO1197" t="str">
            <v>20</v>
          </cell>
          <cell r="AP1197">
            <v>30</v>
          </cell>
        </row>
        <row r="1198">
          <cell r="AB1198">
            <v>0</v>
          </cell>
          <cell r="AN1198">
            <v>0</v>
          </cell>
          <cell r="AO1198" t="str">
            <v>20</v>
          </cell>
          <cell r="AP1198">
            <v>30</v>
          </cell>
        </row>
        <row r="1199">
          <cell r="AB1199">
            <v>-3304.85</v>
          </cell>
          <cell r="AN1199">
            <v>-432482.37041666667</v>
          </cell>
          <cell r="AO1199" t="str">
            <v>20</v>
          </cell>
          <cell r="AP1199" t="str">
            <v>30</v>
          </cell>
        </row>
        <row r="1200">
          <cell r="AB1200">
            <v>-2555632.5299999998</v>
          </cell>
          <cell r="AN1200">
            <v>-2635200.0229166667</v>
          </cell>
          <cell r="AO1200" t="str">
            <v>20</v>
          </cell>
          <cell r="AP1200" t="str">
            <v>30</v>
          </cell>
        </row>
        <row r="1201">
          <cell r="AB1201">
            <v>-18889759.530000001</v>
          </cell>
          <cell r="AN1201">
            <v>-18517789.530000005</v>
          </cell>
          <cell r="AO1201" t="str">
            <v>20</v>
          </cell>
          <cell r="AP1201" t="str">
            <v>30</v>
          </cell>
        </row>
        <row r="1202">
          <cell r="AB1202">
            <v>-12354716.17</v>
          </cell>
          <cell r="AN1202">
            <v>-10878068.713750001</v>
          </cell>
          <cell r="AO1202" t="str">
            <v>63</v>
          </cell>
          <cell r="AP1202" t="str">
            <v xml:space="preserve"> </v>
          </cell>
        </row>
        <row r="1203">
          <cell r="AB1203">
            <v>-464683.58</v>
          </cell>
          <cell r="AN1203">
            <v>-446087.59291666659</v>
          </cell>
          <cell r="AO1203" t="str">
            <v>63</v>
          </cell>
        </row>
        <row r="1204">
          <cell r="AB1204">
            <v>-10000</v>
          </cell>
          <cell r="AN1204">
            <v>-10000</v>
          </cell>
          <cell r="AO1204" t="str">
            <v>20</v>
          </cell>
          <cell r="AP1204" t="str">
            <v>30</v>
          </cell>
        </row>
        <row r="1205">
          <cell r="AB1205">
            <v>-25524.85</v>
          </cell>
          <cell r="AN1205">
            <v>-21496.120416666665</v>
          </cell>
          <cell r="AO1205" t="str">
            <v>63</v>
          </cell>
        </row>
        <row r="1206">
          <cell r="AB1206">
            <v>-42021.78</v>
          </cell>
          <cell r="AN1206">
            <v>-58110.346250000002</v>
          </cell>
          <cell r="AO1206" t="str">
            <v>63</v>
          </cell>
        </row>
        <row r="1207">
          <cell r="AB1207">
            <v>-652279.19999999995</v>
          </cell>
          <cell r="AN1207">
            <v>-279358.72916666663</v>
          </cell>
          <cell r="AO1207" t="str">
            <v>20</v>
          </cell>
          <cell r="AP1207">
            <v>30</v>
          </cell>
        </row>
        <row r="1208">
          <cell r="AB1208">
            <v>-2851582.64</v>
          </cell>
          <cell r="AN1208">
            <v>-742245.76208333333</v>
          </cell>
          <cell r="AO1208" t="str">
            <v>20</v>
          </cell>
          <cell r="AP1208">
            <v>30</v>
          </cell>
        </row>
        <row r="1209">
          <cell r="AB1209">
            <v>-1589346.19</v>
          </cell>
          <cell r="AN1209">
            <v>-678524.13458333339</v>
          </cell>
          <cell r="AO1209" t="str">
            <v>20</v>
          </cell>
          <cell r="AP1209">
            <v>30</v>
          </cell>
        </row>
        <row r="1210">
          <cell r="AB1210">
            <v>-1016768.79</v>
          </cell>
          <cell r="AN1210">
            <v>-369260.24958333327</v>
          </cell>
          <cell r="AO1210" t="str">
            <v>20</v>
          </cell>
          <cell r="AP1210">
            <v>30</v>
          </cell>
        </row>
        <row r="1211">
          <cell r="AB1211">
            <v>-3089713.86</v>
          </cell>
          <cell r="AN1211">
            <v>-2470607.5100000002</v>
          </cell>
        </row>
        <row r="1212">
          <cell r="AB1212">
            <v>-5000</v>
          </cell>
          <cell r="AN1212">
            <v>-5000</v>
          </cell>
        </row>
        <row r="1213">
          <cell r="AB1213">
            <v>-26668727.57</v>
          </cell>
          <cell r="AN1213">
            <v>-24835876.166250002</v>
          </cell>
          <cell r="AO1213" t="str">
            <v>65a</v>
          </cell>
        </row>
        <row r="1214">
          <cell r="AB1214">
            <v>0</v>
          </cell>
          <cell r="AN1214">
            <v>0</v>
          </cell>
          <cell r="AO1214" t="str">
            <v>65a</v>
          </cell>
        </row>
        <row r="1215">
          <cell r="AB1215">
            <v>0</v>
          </cell>
          <cell r="AN1215">
            <v>-808150</v>
          </cell>
        </row>
        <row r="1216">
          <cell r="AB1216">
            <v>-2410058.23</v>
          </cell>
          <cell r="AN1216">
            <v>-1377995.5216666667</v>
          </cell>
        </row>
        <row r="1217">
          <cell r="AB1217">
            <v>-9934029.5600000005</v>
          </cell>
          <cell r="AN1217">
            <v>-10149244.116249999</v>
          </cell>
          <cell r="AO1217" t="str">
            <v>47</v>
          </cell>
        </row>
        <row r="1218">
          <cell r="AB1218">
            <v>-2992.04</v>
          </cell>
          <cell r="AN1218">
            <v>-186.04916666666668</v>
          </cell>
        </row>
        <row r="1219">
          <cell r="AB1219">
            <v>0</v>
          </cell>
          <cell r="AN1219">
            <v>0</v>
          </cell>
          <cell r="AO1219" t="str">
            <v>65a</v>
          </cell>
        </row>
        <row r="1220">
          <cell r="AB1220">
            <v>-28224</v>
          </cell>
          <cell r="AN1220">
            <v>-13128</v>
          </cell>
          <cell r="AO1220" t="str">
            <v>49</v>
          </cell>
        </row>
        <row r="1221">
          <cell r="AB1221">
            <v>0</v>
          </cell>
          <cell r="AN1221">
            <v>0</v>
          </cell>
          <cell r="AO1221" t="str">
            <v>3</v>
          </cell>
        </row>
        <row r="1222">
          <cell r="AB1222">
            <v>0</v>
          </cell>
          <cell r="AN1222">
            <v>0</v>
          </cell>
          <cell r="AO1222">
            <v>2</v>
          </cell>
        </row>
        <row r="1223">
          <cell r="AB1223">
            <v>-2106234.98</v>
          </cell>
          <cell r="AN1223">
            <v>-1795089.3741666665</v>
          </cell>
          <cell r="AO1223" t="str">
            <v>49</v>
          </cell>
        </row>
        <row r="1224">
          <cell r="AB1224">
            <v>-17801000</v>
          </cell>
          <cell r="AN1224">
            <v>-17229846.041666668</v>
          </cell>
          <cell r="AO1224" t="str">
            <v>49</v>
          </cell>
        </row>
        <row r="1225">
          <cell r="AB1225">
            <v>-58986.21</v>
          </cell>
          <cell r="AN1225">
            <v>-55135.612083333333</v>
          </cell>
          <cell r="AO1225" t="str">
            <v>49</v>
          </cell>
        </row>
        <row r="1226">
          <cell r="AB1226">
            <v>-8277452.4500000002</v>
          </cell>
          <cell r="AN1226">
            <v>-6191500.3154166667</v>
          </cell>
          <cell r="AO1226" t="str">
            <v>49</v>
          </cell>
        </row>
        <row r="1227">
          <cell r="AB1227">
            <v>-39032.26</v>
          </cell>
          <cell r="AN1227">
            <v>-18947.524999999998</v>
          </cell>
          <cell r="AO1227" t="str">
            <v>65a</v>
          </cell>
        </row>
        <row r="1228">
          <cell r="AB1228">
            <v>0</v>
          </cell>
          <cell r="AN1228">
            <v>0</v>
          </cell>
          <cell r="AO1228" t="str">
            <v>65a</v>
          </cell>
        </row>
        <row r="1229">
          <cell r="AB1229">
            <v>0</v>
          </cell>
          <cell r="AN1229">
            <v>0</v>
          </cell>
          <cell r="AO1229" t="str">
            <v>65b</v>
          </cell>
        </row>
        <row r="1230">
          <cell r="AB1230">
            <v>-222809.33</v>
          </cell>
          <cell r="AN1230">
            <v>-229684.31000000003</v>
          </cell>
          <cell r="AO1230" t="str">
            <v>65a</v>
          </cell>
        </row>
        <row r="1231">
          <cell r="AB1231">
            <v>0</v>
          </cell>
          <cell r="AN1231">
            <v>-2127799.8633333333</v>
          </cell>
          <cell r="AO1231" t="str">
            <v xml:space="preserve"> </v>
          </cell>
        </row>
        <row r="1232">
          <cell r="AB1232">
            <v>0</v>
          </cell>
          <cell r="AN1232">
            <v>-75158.125</v>
          </cell>
          <cell r="AO1232" t="str">
            <v>65a</v>
          </cell>
        </row>
        <row r="1233">
          <cell r="AB1233">
            <v>-250015</v>
          </cell>
          <cell r="AN1233">
            <v>-102091.45833333333</v>
          </cell>
          <cell r="AO1233" t="str">
            <v>65a</v>
          </cell>
        </row>
        <row r="1234">
          <cell r="AB1234">
            <v>0</v>
          </cell>
          <cell r="AN1234">
            <v>0</v>
          </cell>
        </row>
        <row r="1235">
          <cell r="AB1235">
            <v>-13807132</v>
          </cell>
          <cell r="AN1235">
            <v>-14682130</v>
          </cell>
          <cell r="AO1235" t="str">
            <v>65a</v>
          </cell>
        </row>
        <row r="1236">
          <cell r="AB1236">
            <v>-8447.35</v>
          </cell>
          <cell r="AN1236">
            <v>-662.66375000000005</v>
          </cell>
          <cell r="AO1236" t="str">
            <v>65a</v>
          </cell>
        </row>
        <row r="1237">
          <cell r="AB1237">
            <v>0</v>
          </cell>
          <cell r="AN1237">
            <v>0</v>
          </cell>
          <cell r="AO1237" t="str">
            <v>65a</v>
          </cell>
        </row>
        <row r="1238">
          <cell r="AB1238">
            <v>0</v>
          </cell>
          <cell r="AN1238">
            <v>0</v>
          </cell>
          <cell r="AO1238" t="str">
            <v>65a</v>
          </cell>
        </row>
        <row r="1239">
          <cell r="AB1239">
            <v>0</v>
          </cell>
          <cell r="AN1239">
            <v>0</v>
          </cell>
        </row>
        <row r="1240">
          <cell r="AB1240">
            <v>-2140.5700000000002</v>
          </cell>
          <cell r="AN1240">
            <v>12539.422083333329</v>
          </cell>
          <cell r="AO1240" t="str">
            <v>65a</v>
          </cell>
        </row>
        <row r="1241">
          <cell r="AB1241">
            <v>0</v>
          </cell>
          <cell r="AN1241">
            <v>32.228333333333332</v>
          </cell>
          <cell r="AO1241" t="str">
            <v>65a</v>
          </cell>
        </row>
        <row r="1242">
          <cell r="AB1242">
            <v>-27312000</v>
          </cell>
          <cell r="AN1242">
            <v>-26056250</v>
          </cell>
        </row>
        <row r="1243">
          <cell r="AB1243">
            <v>-8686177.8599999994</v>
          </cell>
          <cell r="AN1243">
            <v>-17205758.129999999</v>
          </cell>
          <cell r="AO1243" t="str">
            <v>41</v>
          </cell>
        </row>
        <row r="1244">
          <cell r="AB1244">
            <v>-19900488.379999999</v>
          </cell>
          <cell r="AN1244">
            <v>-17458741.549166668</v>
          </cell>
          <cell r="AO1244" t="str">
            <v>49</v>
          </cell>
        </row>
        <row r="1245">
          <cell r="AB1245">
            <v>0</v>
          </cell>
          <cell r="AN1245">
            <v>0</v>
          </cell>
          <cell r="AO1245" t="str">
            <v>41</v>
          </cell>
        </row>
        <row r="1246">
          <cell r="AB1246">
            <v>0</v>
          </cell>
          <cell r="AN1246">
            <v>0</v>
          </cell>
          <cell r="AO1246" t="str">
            <v>41</v>
          </cell>
        </row>
        <row r="1247">
          <cell r="AB1247">
            <v>0</v>
          </cell>
          <cell r="AN1247">
            <v>0</v>
          </cell>
          <cell r="AO1247" t="str">
            <v>41</v>
          </cell>
        </row>
        <row r="1248">
          <cell r="AB1248">
            <v>0</v>
          </cell>
          <cell r="AN1248">
            <v>0</v>
          </cell>
          <cell r="AO1248" t="str">
            <v>41</v>
          </cell>
        </row>
        <row r="1249">
          <cell r="AB1249">
            <v>0</v>
          </cell>
          <cell r="AN1249">
            <v>-64610.625</v>
          </cell>
          <cell r="AO1249" t="str">
            <v>41</v>
          </cell>
        </row>
        <row r="1250">
          <cell r="AB1250">
            <v>0</v>
          </cell>
          <cell r="AN1250">
            <v>0</v>
          </cell>
          <cell r="AO1250" t="str">
            <v>41</v>
          </cell>
        </row>
        <row r="1251">
          <cell r="AB1251">
            <v>0</v>
          </cell>
          <cell r="AN1251">
            <v>0</v>
          </cell>
          <cell r="AO1251" t="str">
            <v>41</v>
          </cell>
        </row>
        <row r="1252">
          <cell r="AB1252">
            <v>0</v>
          </cell>
          <cell r="AN1252">
            <v>-291666.66666666669</v>
          </cell>
          <cell r="AO1252" t="str">
            <v>41</v>
          </cell>
        </row>
        <row r="1253">
          <cell r="AB1253">
            <v>0</v>
          </cell>
          <cell r="AN1253">
            <v>-337500</v>
          </cell>
          <cell r="AO1253" t="str">
            <v>41</v>
          </cell>
        </row>
        <row r="1254">
          <cell r="AB1254">
            <v>-513276.41</v>
          </cell>
          <cell r="AN1254">
            <v>-414767.9745833333</v>
          </cell>
          <cell r="AO1254" t="str">
            <v>41</v>
          </cell>
        </row>
        <row r="1255">
          <cell r="AB1255">
            <v>-225000</v>
          </cell>
          <cell r="AN1255">
            <v>-187500</v>
          </cell>
          <cell r="AO1255" t="str">
            <v>41</v>
          </cell>
        </row>
        <row r="1256">
          <cell r="AB1256">
            <v>-1982106.78</v>
          </cell>
          <cell r="AN1256">
            <v>-851180.21</v>
          </cell>
          <cell r="AO1256" t="str">
            <v>41</v>
          </cell>
        </row>
        <row r="1257">
          <cell r="AB1257">
            <v>0</v>
          </cell>
          <cell r="AN1257">
            <v>-35003.527916666666</v>
          </cell>
          <cell r="AO1257" t="str">
            <v>41</v>
          </cell>
        </row>
        <row r="1258">
          <cell r="AB1258">
            <v>0</v>
          </cell>
          <cell r="AN1258">
            <v>0</v>
          </cell>
          <cell r="AO1258" t="str">
            <v>65a</v>
          </cell>
        </row>
        <row r="1259">
          <cell r="AB1259">
            <v>0</v>
          </cell>
          <cell r="AN1259">
            <v>0</v>
          </cell>
          <cell r="AO1259" t="str">
            <v>65a</v>
          </cell>
        </row>
        <row r="1260">
          <cell r="AB1260">
            <v>0</v>
          </cell>
          <cell r="AN1260">
            <v>0</v>
          </cell>
          <cell r="AO1260" t="str">
            <v>65a</v>
          </cell>
        </row>
        <row r="1261">
          <cell r="AB1261">
            <v>0</v>
          </cell>
          <cell r="AN1261">
            <v>0</v>
          </cell>
          <cell r="AO1261" t="str">
            <v>65a</v>
          </cell>
        </row>
        <row r="1262">
          <cell r="AB1262">
            <v>0</v>
          </cell>
          <cell r="AN1262">
            <v>-95.734166666666667</v>
          </cell>
          <cell r="AO1262" t="str">
            <v>65a</v>
          </cell>
        </row>
        <row r="1263">
          <cell r="AB1263">
            <v>-7416.29</v>
          </cell>
          <cell r="AN1263">
            <v>-7416.2899999999981</v>
          </cell>
          <cell r="AO1263" t="str">
            <v>65a</v>
          </cell>
        </row>
        <row r="1264">
          <cell r="AB1264">
            <v>-5140.3599999999997</v>
          </cell>
          <cell r="AN1264">
            <v>-5140.3599999999997</v>
          </cell>
          <cell r="AO1264" t="str">
            <v>65a</v>
          </cell>
        </row>
        <row r="1265">
          <cell r="AB1265">
            <v>-11459.63</v>
          </cell>
          <cell r="AN1265">
            <v>-11459.630000000003</v>
          </cell>
          <cell r="AO1265" t="str">
            <v>65a</v>
          </cell>
        </row>
        <row r="1266">
          <cell r="AB1266">
            <v>-1479.6</v>
          </cell>
          <cell r="AN1266">
            <v>-1479.6000000000001</v>
          </cell>
          <cell r="AO1266" t="str">
            <v>65a</v>
          </cell>
        </row>
        <row r="1267">
          <cell r="AB1267">
            <v>-959.98</v>
          </cell>
          <cell r="AN1267">
            <v>-959.97999999999968</v>
          </cell>
          <cell r="AO1267" t="str">
            <v>65a</v>
          </cell>
        </row>
        <row r="1268">
          <cell r="AB1268">
            <v>-876.25</v>
          </cell>
          <cell r="AN1268">
            <v>-865.16583333333347</v>
          </cell>
          <cell r="AO1268" t="str">
            <v>65a</v>
          </cell>
        </row>
        <row r="1269">
          <cell r="AB1269">
            <v>-912.01</v>
          </cell>
          <cell r="AN1269">
            <v>-359.47541666666666</v>
          </cell>
          <cell r="AO1269" t="str">
            <v>65a</v>
          </cell>
        </row>
        <row r="1270">
          <cell r="AB1270">
            <v>-12.55</v>
          </cell>
          <cell r="AN1270">
            <v>-12.549999999999999</v>
          </cell>
          <cell r="AO1270" t="str">
            <v>65a</v>
          </cell>
        </row>
        <row r="1271">
          <cell r="AB1271">
            <v>-598.99</v>
          </cell>
          <cell r="AN1271">
            <v>-598.9899999999999</v>
          </cell>
          <cell r="AO1271" t="str">
            <v>65a</v>
          </cell>
        </row>
        <row r="1272">
          <cell r="AB1272">
            <v>-168.86</v>
          </cell>
          <cell r="AN1272">
            <v>-168.86000000000004</v>
          </cell>
          <cell r="AO1272" t="str">
            <v>65a</v>
          </cell>
        </row>
        <row r="1273">
          <cell r="AB1273">
            <v>0</v>
          </cell>
          <cell r="AN1273">
            <v>14.956250000000002</v>
          </cell>
          <cell r="AO1273" t="str">
            <v>65a</v>
          </cell>
        </row>
        <row r="1274">
          <cell r="AB1274">
            <v>-123.17</v>
          </cell>
          <cell r="AN1274">
            <v>-198.50750000000002</v>
          </cell>
          <cell r="AO1274" t="str">
            <v>65a</v>
          </cell>
        </row>
        <row r="1275">
          <cell r="AB1275">
            <v>-574.46</v>
          </cell>
          <cell r="AN1275">
            <v>-23.935833333333335</v>
          </cell>
          <cell r="AO1275" t="str">
            <v>65a</v>
          </cell>
        </row>
        <row r="1276">
          <cell r="AB1276">
            <v>-5718285</v>
          </cell>
          <cell r="AN1276">
            <v>-4486820.625</v>
          </cell>
          <cell r="AO1276" t="str">
            <v>41</v>
          </cell>
        </row>
        <row r="1277">
          <cell r="AB1277">
            <v>0</v>
          </cell>
          <cell r="AN1277">
            <v>-294955.23749999999</v>
          </cell>
          <cell r="AO1277" t="str">
            <v>41</v>
          </cell>
        </row>
        <row r="1278">
          <cell r="AB1278">
            <v>-7074602.9100000001</v>
          </cell>
          <cell r="AN1278">
            <v>-4269235.635416667</v>
          </cell>
          <cell r="AO1278" t="str">
            <v xml:space="preserve"> </v>
          </cell>
        </row>
        <row r="1279">
          <cell r="AB1279">
            <v>-2870186.23</v>
          </cell>
          <cell r="AN1279">
            <v>-1787976.9612499999</v>
          </cell>
          <cell r="AO1279" t="str">
            <v xml:space="preserve">65 </v>
          </cell>
        </row>
        <row r="1280">
          <cell r="AB1280">
            <v>5104426.16</v>
          </cell>
          <cell r="AN1280">
            <v>1790443.5249999997</v>
          </cell>
          <cell r="AO1280" t="str">
            <v xml:space="preserve"> </v>
          </cell>
        </row>
        <row r="1281">
          <cell r="AB1281">
            <v>1100761.99</v>
          </cell>
          <cell r="AN1281">
            <v>387028.17458333331</v>
          </cell>
          <cell r="AO1281" t="str">
            <v>65</v>
          </cell>
          <cell r="AP1281" t="str">
            <v xml:space="preserve"> </v>
          </cell>
        </row>
        <row r="1282">
          <cell r="AB1282">
            <v>-27589.17</v>
          </cell>
          <cell r="AN1282">
            <v>-6514.111249999999</v>
          </cell>
          <cell r="AO1282" t="str">
            <v>49</v>
          </cell>
        </row>
        <row r="1283">
          <cell r="AB1283">
            <v>-1552657.3</v>
          </cell>
          <cell r="AN1283">
            <v>-1667975.9050000003</v>
          </cell>
          <cell r="AO1283" t="str">
            <v xml:space="preserve"> </v>
          </cell>
        </row>
        <row r="1284">
          <cell r="AB1284">
            <v>-45410</v>
          </cell>
          <cell r="AN1284">
            <v>-72656</v>
          </cell>
          <cell r="AO1284" t="str">
            <v xml:space="preserve"> </v>
          </cell>
        </row>
        <row r="1285">
          <cell r="AB1285">
            <v>-30265.78</v>
          </cell>
          <cell r="AN1285">
            <v>-32179.628750000003</v>
          </cell>
        </row>
        <row r="1286">
          <cell r="AB1286">
            <v>0</v>
          </cell>
          <cell r="AN1286">
            <v>0</v>
          </cell>
          <cell r="AO1286" t="str">
            <v>23</v>
          </cell>
          <cell r="AP1286">
            <v>29</v>
          </cell>
        </row>
        <row r="1287">
          <cell r="AB1287">
            <v>0</v>
          </cell>
          <cell r="AN1287">
            <v>0</v>
          </cell>
        </row>
        <row r="1288">
          <cell r="AB1288">
            <v>-2702244.02</v>
          </cell>
          <cell r="AN1288">
            <v>-2850418.2045833333</v>
          </cell>
        </row>
        <row r="1289">
          <cell r="AB1289">
            <v>-33762.980000000003</v>
          </cell>
          <cell r="AN1289">
            <v>-30999.499166666661</v>
          </cell>
        </row>
        <row r="1290">
          <cell r="AB1290">
            <v>0</v>
          </cell>
          <cell r="AN1290">
            <v>0</v>
          </cell>
        </row>
        <row r="1291">
          <cell r="AB1291">
            <v>-92276.94</v>
          </cell>
          <cell r="AN1291">
            <v>-98497.855833333335</v>
          </cell>
        </row>
        <row r="1292">
          <cell r="AB1292">
            <v>-8165809</v>
          </cell>
          <cell r="AN1292">
            <v>-8165809</v>
          </cell>
          <cell r="AO1292" t="str">
            <v>10</v>
          </cell>
        </row>
        <row r="1293">
          <cell r="AB1293">
            <v>4614264</v>
          </cell>
          <cell r="AN1293">
            <v>4300195.875</v>
          </cell>
          <cell r="AO1293" t="str">
            <v>10</v>
          </cell>
        </row>
        <row r="1294">
          <cell r="AB1294">
            <v>-10135707.039999999</v>
          </cell>
          <cell r="AN1294">
            <v>-12923100.119583333</v>
          </cell>
        </row>
        <row r="1295">
          <cell r="AB1295">
            <v>-887313.59</v>
          </cell>
          <cell r="AN1295">
            <v>-947812.25</v>
          </cell>
          <cell r="AO1295" t="str">
            <v>12</v>
          </cell>
        </row>
        <row r="1296">
          <cell r="AB1296">
            <v>0</v>
          </cell>
          <cell r="AN1296">
            <v>-19380.39875</v>
          </cell>
          <cell r="AO1296" t="str">
            <v>12</v>
          </cell>
        </row>
        <row r="1297">
          <cell r="AB1297">
            <v>-192765.41</v>
          </cell>
          <cell r="AN1297">
            <v>-122056.57791666668</v>
          </cell>
          <cell r="AO1297" t="str">
            <v>12</v>
          </cell>
        </row>
        <row r="1298">
          <cell r="AB1298">
            <v>-71851894.799999997</v>
          </cell>
          <cell r="AN1298">
            <v>-71851894.799999982</v>
          </cell>
          <cell r="AO1298" t="str">
            <v>64</v>
          </cell>
        </row>
        <row r="1299">
          <cell r="AB1299">
            <v>-3497000</v>
          </cell>
          <cell r="AN1299">
            <v>-3623291.6666666665</v>
          </cell>
          <cell r="AO1299" t="str">
            <v>22</v>
          </cell>
          <cell r="AP1299">
            <v>31</v>
          </cell>
        </row>
        <row r="1300">
          <cell r="AB1300">
            <v>-647743</v>
          </cell>
          <cell r="AN1300">
            <v>-1288879.25</v>
          </cell>
          <cell r="AO1300" t="str">
            <v>22</v>
          </cell>
          <cell r="AP1300">
            <v>32</v>
          </cell>
        </row>
        <row r="1301">
          <cell r="AB1301">
            <v>-337279618</v>
          </cell>
          <cell r="AN1301">
            <v>-328736616.95833331</v>
          </cell>
          <cell r="AO1301" t="str">
            <v>22</v>
          </cell>
          <cell r="AP1301">
            <v>33</v>
          </cell>
        </row>
        <row r="1302">
          <cell r="AB1302">
            <v>-939000</v>
          </cell>
          <cell r="AN1302">
            <v>-942583.33333333337</v>
          </cell>
          <cell r="AO1302" t="str">
            <v>22</v>
          </cell>
          <cell r="AP1302">
            <v>34</v>
          </cell>
        </row>
        <row r="1303">
          <cell r="AB1303">
            <v>-32874</v>
          </cell>
          <cell r="AN1303">
            <v>-32874</v>
          </cell>
          <cell r="AO1303" t="str">
            <v>22</v>
          </cell>
          <cell r="AP1303" t="str">
            <v>35</v>
          </cell>
        </row>
        <row r="1304">
          <cell r="AB1304">
            <v>-55683000</v>
          </cell>
          <cell r="AN1304">
            <v>-45478416.666666664</v>
          </cell>
          <cell r="AO1304" t="str">
            <v>64</v>
          </cell>
        </row>
        <row r="1305">
          <cell r="AB1305">
            <v>141000</v>
          </cell>
          <cell r="AN1305">
            <v>-6125</v>
          </cell>
          <cell r="AO1305" t="str">
            <v xml:space="preserve"> </v>
          </cell>
        </row>
        <row r="1306">
          <cell r="AB1306">
            <v>904152.97</v>
          </cell>
          <cell r="AN1306">
            <v>904152.97000000009</v>
          </cell>
          <cell r="AO1306" t="str">
            <v>64</v>
          </cell>
        </row>
        <row r="1307">
          <cell r="AB1307">
            <v>-796000</v>
          </cell>
          <cell r="AN1307">
            <v>-266416.66666666669</v>
          </cell>
          <cell r="AO1307" t="str">
            <v>66a</v>
          </cell>
        </row>
        <row r="1308">
          <cell r="AB1308">
            <v>-27673328.77</v>
          </cell>
          <cell r="AN1308">
            <v>-27673328.77</v>
          </cell>
          <cell r="AO1308" t="str">
            <v>64</v>
          </cell>
        </row>
        <row r="1309">
          <cell r="AB1309">
            <v>-4489581</v>
          </cell>
          <cell r="AN1309">
            <v>-4489581</v>
          </cell>
          <cell r="AO1309" t="str">
            <v>64</v>
          </cell>
        </row>
        <row r="1310">
          <cell r="AB1310">
            <v>-269554.90999999997</v>
          </cell>
          <cell r="AN1310">
            <v>-269554.91000000003</v>
          </cell>
          <cell r="AO1310" t="str">
            <v>64</v>
          </cell>
        </row>
        <row r="1311">
          <cell r="AB1311">
            <v>-443787.06</v>
          </cell>
          <cell r="AN1311">
            <v>-443787.05999999988</v>
          </cell>
          <cell r="AO1311" t="str">
            <v>64</v>
          </cell>
        </row>
        <row r="1312">
          <cell r="AB1312">
            <v>-1614.97</v>
          </cell>
          <cell r="AN1312">
            <v>-1614.97</v>
          </cell>
          <cell r="AO1312" t="str">
            <v>64</v>
          </cell>
        </row>
        <row r="1313">
          <cell r="AB1313">
            <v>-48687.62</v>
          </cell>
          <cell r="AN1313">
            <v>-48687.62</v>
          </cell>
          <cell r="AO1313" t="str">
            <v>64</v>
          </cell>
        </row>
        <row r="1314">
          <cell r="AB1314">
            <v>-76732.02</v>
          </cell>
          <cell r="AN1314">
            <v>-76732.02</v>
          </cell>
          <cell r="AO1314" t="str">
            <v>64</v>
          </cell>
        </row>
        <row r="1315">
          <cell r="AB1315">
            <v>-2475</v>
          </cell>
          <cell r="AN1315">
            <v>-2475</v>
          </cell>
          <cell r="AO1315" t="str">
            <v>64</v>
          </cell>
        </row>
        <row r="1316">
          <cell r="AB1316">
            <v>97405</v>
          </cell>
          <cell r="AN1316">
            <v>97405</v>
          </cell>
          <cell r="AO1316" t="str">
            <v>64</v>
          </cell>
        </row>
        <row r="1317">
          <cell r="AB1317">
            <v>-4106</v>
          </cell>
          <cell r="AN1317">
            <v>-4106</v>
          </cell>
          <cell r="AO1317" t="str">
            <v>64</v>
          </cell>
        </row>
        <row r="1318">
          <cell r="AB1318">
            <v>-171529</v>
          </cell>
          <cell r="AN1318">
            <v>-171529</v>
          </cell>
          <cell r="AO1318" t="str">
            <v>64</v>
          </cell>
        </row>
        <row r="1319">
          <cell r="AB1319">
            <v>-152467</v>
          </cell>
          <cell r="AN1319">
            <v>-152467</v>
          </cell>
          <cell r="AO1319" t="str">
            <v>64</v>
          </cell>
        </row>
        <row r="1320">
          <cell r="AB1320">
            <v>1365117.79</v>
          </cell>
          <cell r="AN1320">
            <v>1365117.7899999998</v>
          </cell>
          <cell r="AO1320" t="str">
            <v>66a</v>
          </cell>
        </row>
        <row r="1321">
          <cell r="AB1321">
            <v>0</v>
          </cell>
          <cell r="AN1321">
            <v>0</v>
          </cell>
          <cell r="AO1321" t="str">
            <v>22</v>
          </cell>
          <cell r="AP1321">
            <v>36</v>
          </cell>
        </row>
        <row r="1322">
          <cell r="AB1322">
            <v>0</v>
          </cell>
          <cell r="AN1322">
            <v>0</v>
          </cell>
          <cell r="AO1322" t="str">
            <v xml:space="preserve"> </v>
          </cell>
        </row>
        <row r="1323">
          <cell r="AB1323">
            <v>-477999.57</v>
          </cell>
          <cell r="AN1323">
            <v>-477999.57000000007</v>
          </cell>
          <cell r="AO1323" t="str">
            <v>66a</v>
          </cell>
        </row>
        <row r="1324">
          <cell r="AB1324">
            <v>-3665</v>
          </cell>
          <cell r="AN1324">
            <v>-3665</v>
          </cell>
          <cell r="AO1324" t="str">
            <v xml:space="preserve"> </v>
          </cell>
        </row>
        <row r="1325">
          <cell r="AB1325">
            <v>-7054000</v>
          </cell>
          <cell r="AN1325">
            <v>-6017416.666666667</v>
          </cell>
          <cell r="AO1325" t="str">
            <v>66a</v>
          </cell>
        </row>
        <row r="1326">
          <cell r="AB1326">
            <v>-947000</v>
          </cell>
          <cell r="AN1326">
            <v>-947000</v>
          </cell>
        </row>
        <row r="1327">
          <cell r="AB1327">
            <v>-4409226</v>
          </cell>
          <cell r="AN1327">
            <v>-3336176.0833333335</v>
          </cell>
          <cell r="AO1327" t="str">
            <v>22</v>
          </cell>
          <cell r="AP1327">
            <v>37</v>
          </cell>
        </row>
        <row r="1328">
          <cell r="AB1328">
            <v>0</v>
          </cell>
          <cell r="AN1328">
            <v>0</v>
          </cell>
          <cell r="AO1328" t="str">
            <v xml:space="preserve"> </v>
          </cell>
        </row>
        <row r="1329">
          <cell r="AB1329">
            <v>-68738.990000000005</v>
          </cell>
          <cell r="AN1329">
            <v>-137833.11666666667</v>
          </cell>
          <cell r="AO1329" t="str">
            <v>48</v>
          </cell>
        </row>
        <row r="1330">
          <cell r="AB1330">
            <v>16256</v>
          </cell>
          <cell r="AN1330">
            <v>15991.625</v>
          </cell>
          <cell r="AO1330" t="str">
            <v>48</v>
          </cell>
        </row>
        <row r="1331">
          <cell r="AB1331">
            <v>-148493689</v>
          </cell>
          <cell r="AN1331">
            <v>-160943064</v>
          </cell>
          <cell r="AO1331" t="str">
            <v>48</v>
          </cell>
        </row>
        <row r="1332">
          <cell r="AB1332">
            <v>353000</v>
          </cell>
          <cell r="AN1332">
            <v>23833.333333333332</v>
          </cell>
          <cell r="AO1332" t="str">
            <v xml:space="preserve"> </v>
          </cell>
        </row>
        <row r="1333">
          <cell r="AB1333">
            <v>0</v>
          </cell>
          <cell r="AN1333">
            <v>0</v>
          </cell>
          <cell r="AO1333" t="str">
            <v xml:space="preserve"> </v>
          </cell>
        </row>
        <row r="1334">
          <cell r="AB1334">
            <v>-3454000</v>
          </cell>
          <cell r="AN1334">
            <v>-4504000</v>
          </cell>
          <cell r="AO1334" t="str">
            <v xml:space="preserve"> </v>
          </cell>
        </row>
        <row r="1335">
          <cell r="AB1335">
            <v>-1673000</v>
          </cell>
          <cell r="AN1335">
            <v>-1673000</v>
          </cell>
        </row>
        <row r="1336">
          <cell r="AB1336">
            <v>0</v>
          </cell>
          <cell r="AN1336">
            <v>0</v>
          </cell>
          <cell r="AO1336" t="str">
            <v xml:space="preserve"> </v>
          </cell>
        </row>
        <row r="1337">
          <cell r="AB1337">
            <v>-15485174</v>
          </cell>
          <cell r="AN1337">
            <v>-16048552.75</v>
          </cell>
        </row>
        <row r="1338">
          <cell r="AB1338">
            <v>-41303000</v>
          </cell>
          <cell r="AN1338">
            <v>-36741625</v>
          </cell>
          <cell r="AO1338" t="str">
            <v>64</v>
          </cell>
        </row>
        <row r="1339">
          <cell r="AB1339">
            <v>-13198000</v>
          </cell>
          <cell r="AN1339">
            <v>-13451541.666666666</v>
          </cell>
          <cell r="AO1339">
            <v>22</v>
          </cell>
          <cell r="AP1339" t="str">
            <v>37a</v>
          </cell>
        </row>
        <row r="1340">
          <cell r="AB1340">
            <v>1332692</v>
          </cell>
          <cell r="AN1340">
            <v>1332692</v>
          </cell>
          <cell r="AO1340" t="str">
            <v>65b</v>
          </cell>
        </row>
        <row r="1341">
          <cell r="AB1341">
            <v>-3727000</v>
          </cell>
          <cell r="AN1341">
            <v>-4005291.6666666665</v>
          </cell>
          <cell r="AO1341" t="str">
            <v>22</v>
          </cell>
          <cell r="AP1341" t="str">
            <v>37b</v>
          </cell>
        </row>
        <row r="1342">
          <cell r="AB1342">
            <v>5635154.54</v>
          </cell>
          <cell r="AN1342">
            <v>5635154.54</v>
          </cell>
          <cell r="AO1342" t="str">
            <v>65b</v>
          </cell>
        </row>
        <row r="1343">
          <cell r="AB1343">
            <v>-10664000</v>
          </cell>
          <cell r="AN1343">
            <v>-10297666.666666666</v>
          </cell>
        </row>
        <row r="1344">
          <cell r="AB1344">
            <v>98028</v>
          </cell>
          <cell r="AN1344">
            <v>-117826.75</v>
          </cell>
          <cell r="AO1344" t="str">
            <v>41</v>
          </cell>
        </row>
        <row r="1345">
          <cell r="AB1345">
            <v>0</v>
          </cell>
          <cell r="AN1345">
            <v>-364583.33333333331</v>
          </cell>
        </row>
        <row r="1346">
          <cell r="AB1346">
            <v>-33312000</v>
          </cell>
          <cell r="AN1346">
            <v>-28985750</v>
          </cell>
          <cell r="AO1346" t="str">
            <v>66a</v>
          </cell>
        </row>
        <row r="1347">
          <cell r="AB1347">
            <v>-1430000</v>
          </cell>
          <cell r="AN1347">
            <v>-59583.333333333336</v>
          </cell>
          <cell r="AO1347" t="str">
            <v>47</v>
          </cell>
        </row>
        <row r="1348">
          <cell r="AB1348">
            <v>-72564653</v>
          </cell>
          <cell r="AN1348">
            <v>-72387225.291666672</v>
          </cell>
          <cell r="AO1348" t="str">
            <v>66a</v>
          </cell>
        </row>
        <row r="1349">
          <cell r="AB1349">
            <v>12663.58</v>
          </cell>
          <cell r="AN1349">
            <v>12135.92708333333</v>
          </cell>
          <cell r="AO1349">
            <v>6</v>
          </cell>
        </row>
        <row r="1350">
          <cell r="AB1350">
            <v>44658.07</v>
          </cell>
          <cell r="AN1350">
            <v>42899.414583333331</v>
          </cell>
          <cell r="AO1350">
            <v>6</v>
          </cell>
        </row>
        <row r="1351">
          <cell r="AB1351">
            <v>1780078.13</v>
          </cell>
          <cell r="AN1351">
            <v>1875439.4541666666</v>
          </cell>
          <cell r="AO1351">
            <v>6</v>
          </cell>
        </row>
        <row r="1352">
          <cell r="AB1352">
            <v>0</v>
          </cell>
          <cell r="AN1352">
            <v>0</v>
          </cell>
          <cell r="AO1352">
            <v>6</v>
          </cell>
        </row>
        <row r="1353">
          <cell r="AB1353">
            <v>3724980.33</v>
          </cell>
          <cell r="AN1353">
            <v>2809270.254999999</v>
          </cell>
          <cell r="AO1353">
            <v>6</v>
          </cell>
        </row>
        <row r="1354">
          <cell r="AB1354">
            <v>0</v>
          </cell>
          <cell r="AN1354">
            <v>0</v>
          </cell>
          <cell r="AO1354">
            <v>6</v>
          </cell>
        </row>
        <row r="1355">
          <cell r="AB1355">
            <v>0</v>
          </cell>
          <cell r="AN1355">
            <v>0</v>
          </cell>
          <cell r="AO1355">
            <v>6</v>
          </cell>
        </row>
        <row r="1356">
          <cell r="AB1356">
            <v>60710442.049999997</v>
          </cell>
          <cell r="AN1356">
            <v>46484716.798333339</v>
          </cell>
          <cell r="AO1356">
            <v>6</v>
          </cell>
        </row>
        <row r="1357">
          <cell r="AB1357">
            <v>0</v>
          </cell>
          <cell r="AN1357">
            <v>0</v>
          </cell>
          <cell r="AO1357">
            <v>6</v>
          </cell>
        </row>
        <row r="1358">
          <cell r="AB1358">
            <v>-5176339752.4699955</v>
          </cell>
          <cell r="AN1358">
            <v>-5231517078.7645836</v>
          </cell>
          <cell r="AO1358" t="str">
            <v xml:space="preserve"> </v>
          </cell>
        </row>
        <row r="1359">
          <cell r="AB1359">
            <v>1.621246337890625E-5</v>
          </cell>
          <cell r="AN1359">
            <v>-7.62939453125E-6</v>
          </cell>
        </row>
        <row r="1360">
          <cell r="AB1360">
            <v>9.5367431640625E-6</v>
          </cell>
          <cell r="AN1360">
            <v>0</v>
          </cell>
        </row>
        <row r="1362">
          <cell r="AB1362" t="str">
            <v xml:space="preserve"> </v>
          </cell>
          <cell r="AN1362" t="str">
            <v xml:space="preserve"> </v>
          </cell>
        </row>
        <row r="1363">
          <cell r="AN1363" t="str">
            <v xml:space="preserve"> </v>
          </cell>
        </row>
        <row r="1365">
          <cell r="AN1365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Metrics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C27">
            <v>0.21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Rebut"/>
      <sheetName val="Summary by Contract Supp"/>
      <sheetName val="Summary by Contract As-filed"/>
      <sheetName val="Summary by Contract 05PCORC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itle"/>
      <sheetName val="OutputSummary"/>
      <sheetName val="ScenarioChooser"/>
      <sheetName val="Ass"/>
      <sheetName val="Factors"/>
      <sheetName val="COS"/>
      <sheetName val="Ops"/>
      <sheetName val="Tariffs"/>
      <sheetName val="Debt"/>
      <sheetName val="OpcoTax"/>
      <sheetName val="OpcoCash"/>
      <sheetName val="OpcoAn_Cash"/>
      <sheetName val="OpcoQtr_Accounts"/>
      <sheetName val="OpcoAn_Accounts"/>
      <sheetName val="Tax"/>
      <sheetName val="Cash"/>
      <sheetName val="An_Cash"/>
      <sheetName val="Qtr_Accounts"/>
      <sheetName val="An_Accounts"/>
      <sheetName val="NR Depn"/>
      <sheetName val="Depn"/>
      <sheetName val="FinCovenants"/>
      <sheetName val="ExistingCovenants"/>
      <sheetName val="Makewholes"/>
      <sheetName val="MACRS"/>
      <sheetName val="RAOutput"/>
      <sheetName val="ImputedDebt"/>
      <sheetName val="Che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">
          <cell r="F17">
            <v>12</v>
          </cell>
        </row>
        <row r="22">
          <cell r="F22">
            <v>3</v>
          </cell>
        </row>
        <row r="25">
          <cell r="F25">
            <v>39082</v>
          </cell>
        </row>
        <row r="1405">
          <cell r="B1405">
            <v>38991</v>
          </cell>
          <cell r="C1405" t="str">
            <v>[%]</v>
          </cell>
          <cell r="D1405" t="str">
            <v>[calc]</v>
          </cell>
          <cell r="E1405" t="str">
            <v>TrancheBMarginTable</v>
          </cell>
          <cell r="F1405">
            <v>8.5000000000000006E-3</v>
          </cell>
        </row>
        <row r="1406">
          <cell r="B1406">
            <v>41670</v>
          </cell>
          <cell r="C1406" t="str">
            <v>[%]</v>
          </cell>
          <cell r="D1406" t="str">
            <v>[calc]</v>
          </cell>
          <cell r="E1406" t="str">
            <v>TrancheBMarginTable</v>
          </cell>
          <cell r="F1406">
            <v>8.0000000000000002E-3</v>
          </cell>
        </row>
        <row r="1407">
          <cell r="B1407">
            <v>42766</v>
          </cell>
          <cell r="C1407" t="str">
            <v>[%]</v>
          </cell>
          <cell r="D1407" t="str">
            <v>[calc]</v>
          </cell>
          <cell r="E1407" t="str">
            <v>TrancheBMarginTable</v>
          </cell>
          <cell r="F1407">
            <v>8.0000000000000002E-3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ty return on TransAlta PPA"/>
      <sheetName val="Equity return on Equiv Plant"/>
      <sheetName val="RA CapEx Plan 81811"/>
      <sheetName val="RA CapEx Plan 72511"/>
      <sheetName val="Allowed WACC"/>
      <sheetName val="IRP Gen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C5">
            <v>0.35</v>
          </cell>
        </row>
      </sheetData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SE Statements"/>
      <sheetName val="SPI PPA Stmnts"/>
      <sheetName val="General Inputs"/>
      <sheetName val="Financial Basics"/>
      <sheetName val="Expenses"/>
      <sheetName val="Depreciation"/>
      <sheetName val="CapEx"/>
      <sheetName val="Constr. Cash Flow"/>
      <sheetName val="Error Checks &amp; temp"/>
      <sheetName val="Residual Value"/>
    </sheetNames>
    <sheetDataSet>
      <sheetData sheetId="0" refreshError="1"/>
      <sheetData sheetId="1" refreshError="1"/>
      <sheetData sheetId="2" refreshError="1"/>
      <sheetData sheetId="3" refreshError="1">
        <row r="6">
          <cell r="G6">
            <v>39083</v>
          </cell>
        </row>
      </sheetData>
      <sheetData sheetId="4" refreshError="1">
        <row r="11">
          <cell r="G11">
            <v>0.35</v>
          </cell>
        </row>
        <row r="22">
          <cell r="I22">
            <v>18918618.235665638</v>
          </cell>
        </row>
      </sheetData>
      <sheetData sheetId="5" refreshError="1">
        <row r="6">
          <cell r="G6">
            <v>28.16</v>
          </cell>
        </row>
        <row r="24">
          <cell r="G24">
            <v>152373.28438669341</v>
          </cell>
        </row>
      </sheetData>
      <sheetData sheetId="6" refreshError="1"/>
      <sheetData sheetId="7" refreshError="1">
        <row r="97">
          <cell r="G97">
            <v>43996786.594571255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Metrics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/>
      <sheetData sheetId="4">
        <row r="24">
          <cell r="A24" t="str">
            <v>Pumped Storage</v>
          </cell>
        </row>
      </sheetData>
      <sheetData sheetId="5"/>
      <sheetData sheetId="6">
        <row r="1">
          <cell r="A1" t="str">
            <v>(All Generics)_2019 IRP Base + No CO2</v>
          </cell>
        </row>
        <row r="27">
          <cell r="K27">
            <v>0.49</v>
          </cell>
        </row>
      </sheetData>
      <sheetData sheetId="7">
        <row r="230">
          <cell r="S230">
            <v>371943.96875</v>
          </cell>
        </row>
      </sheetData>
      <sheetData sheetId="8">
        <row r="230">
          <cell r="S230">
            <v>0</v>
          </cell>
        </row>
      </sheetData>
      <sheetData sheetId="9">
        <row r="227">
          <cell r="S227">
            <v>21182.1015625</v>
          </cell>
        </row>
      </sheetData>
      <sheetData sheetId="10"/>
      <sheetData sheetId="11"/>
      <sheetData sheetId="12"/>
      <sheetData sheetId="13"/>
      <sheetData sheetId="14"/>
      <sheetData sheetId="15">
        <row r="46">
          <cell r="I46">
            <v>20</v>
          </cell>
        </row>
      </sheetData>
      <sheetData sheetId="16">
        <row r="37">
          <cell r="E37">
            <v>20</v>
          </cell>
        </row>
      </sheetData>
      <sheetData sheetId="17">
        <row r="24">
          <cell r="E24">
            <v>0.53</v>
          </cell>
        </row>
      </sheetData>
      <sheetData sheetId="18">
        <row r="25">
          <cell r="E25">
            <v>1</v>
          </cell>
        </row>
      </sheetData>
      <sheetData sheetId="19">
        <row r="33">
          <cell r="E33">
            <v>0.8</v>
          </cell>
        </row>
      </sheetData>
      <sheetData sheetId="20">
        <row r="250">
          <cell r="D250">
            <v>0</v>
          </cell>
        </row>
      </sheetData>
      <sheetData sheetId="21">
        <row r="248">
          <cell r="D248">
            <v>0</v>
          </cell>
        </row>
      </sheetData>
      <sheetData sheetId="22">
        <row r="247">
          <cell r="D247">
            <v>0</v>
          </cell>
        </row>
      </sheetData>
      <sheetData sheetId="23">
        <row r="7">
          <cell r="D7">
            <v>3372131.5914786416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6">
          <cell r="B6">
            <v>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Goldendale"/>
      <sheetName val="Mint Farm"/>
      <sheetName val="Summt White River"/>
    </sheetNames>
    <sheetDataSet>
      <sheetData sheetId="0" refreshError="1">
        <row r="13">
          <cell r="B13">
            <v>45000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Goldendale"/>
      <sheetName val="Expenses"/>
      <sheetName val="Financial Statements"/>
      <sheetName val="General Inputs"/>
      <sheetName val="Revenue Calculation"/>
      <sheetName val="Klickitat Transmission Cost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E4">
            <v>39134</v>
          </cell>
        </row>
        <row r="9">
          <cell r="E9">
            <v>252</v>
          </cell>
        </row>
        <row r="10">
          <cell r="E10">
            <v>25</v>
          </cell>
        </row>
        <row r="11">
          <cell r="E11">
            <v>6960</v>
          </cell>
        </row>
        <row r="12">
          <cell r="E12">
            <v>8630</v>
          </cell>
        </row>
        <row r="15">
          <cell r="E15">
            <v>21336</v>
          </cell>
        </row>
        <row r="30">
          <cell r="E30">
            <v>260000000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Inputs"/>
      <sheetName val="Financial Statements"/>
      <sheetName val="Revenue Calculation"/>
      <sheetName val="Expenses"/>
      <sheetName val="Generation &amp; Fuel &amp; RECs"/>
      <sheetName val="Depreciation"/>
      <sheetName val="Budget-Updated"/>
      <sheetName val="Data----&gt;"/>
      <sheetName val="Capital Budget"/>
      <sheetName val="WTG Supply Agmt"/>
      <sheetName val="Exchange Hist"/>
      <sheetName val="PSE - WR Payment Schedule"/>
      <sheetName val="RES FINAL BOP"/>
      <sheetName val="Contingency"/>
      <sheetName val="Start-up Costs"/>
      <sheetName val="Property Tax Worksheet"/>
    </sheetNames>
    <sheetDataSet>
      <sheetData sheetId="0" refreshError="1"/>
      <sheetData sheetId="1" refreshError="1">
        <row r="5">
          <cell r="E5">
            <v>1</v>
          </cell>
        </row>
        <row r="11">
          <cell r="E11">
            <v>22</v>
          </cell>
        </row>
        <row r="12">
          <cell r="E12">
            <v>44</v>
          </cell>
        </row>
        <row r="20">
          <cell r="E20">
            <v>6.5000000000000002E-2</v>
          </cell>
        </row>
        <row r="21">
          <cell r="E21">
            <v>1.4999999999999999E-2</v>
          </cell>
        </row>
        <row r="24">
          <cell r="E24">
            <v>0.46109153000000003</v>
          </cell>
        </row>
        <row r="36">
          <cell r="E36">
            <v>2.5000000000000001E-2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look Issues"/>
      <sheetName val="Rpt Checklist"/>
      <sheetName val="2006 PC Budget Issues"/>
      <sheetName val="Outlook Assumptions"/>
      <sheetName val="Outlook Dates &amp; Load"/>
      <sheetName val="Report"/>
      <sheetName val="PC Reconciliation b4 load"/>
      <sheetName val="Actual vs Forecast"/>
      <sheetName val="SUMMARY PC_PCA"/>
      <sheetName val="PC Reconciliation"/>
      <sheetName val="Outlook Recon to Fcst"/>
      <sheetName val="2006 Outlook"/>
      <sheetName val="2007 Outlook"/>
      <sheetName val="contract Rates"/>
      <sheetName val="2ndary Analysis 2006"/>
      <sheetName val="Outlook Summary Sheet"/>
      <sheetName val="Unit Costs 2006"/>
      <sheetName val="2006 Outlook Recon to Budget"/>
      <sheetName val="RA chart Median"/>
      <sheetName val="RA chart Best"/>
      <sheetName val="RA chart Worst"/>
      <sheetName val="2ndary Analysis 2006 Budget"/>
      <sheetName val="2008 Outlook"/>
      <sheetName val="2ndary Analysis 2007"/>
      <sheetName val="PC Risks"/>
      <sheetName val="Total"/>
      <sheetName val="Mthly KW inputs"/>
      <sheetName val="KWMapping"/>
      <sheetName val="MTM Gas Summary"/>
      <sheetName val="KW Gas Phy Inputs"/>
      <sheetName val="KW Gas Fin Inputs"/>
      <sheetName val="2005 Actual"/>
      <sheetName val="PCA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3.4421170270575369E-2</v>
          </cell>
          <cell r="O7">
            <v>-1.1155325709363336E-3</v>
          </cell>
          <cell r="Q7">
            <v>3.2786368334579469E-3</v>
          </cell>
          <cell r="R7">
            <v>11</v>
          </cell>
          <cell r="S7" t="str">
            <v>Update formula MONTHLY</v>
          </cell>
        </row>
        <row r="8">
          <cell r="H8">
            <v>38838</v>
          </cell>
          <cell r="I8">
            <v>38869</v>
          </cell>
          <cell r="J8">
            <v>38899</v>
          </cell>
          <cell r="K8">
            <v>38930</v>
          </cell>
          <cell r="L8">
            <v>38961</v>
          </cell>
          <cell r="M8">
            <v>38991</v>
          </cell>
          <cell r="N8">
            <v>39022</v>
          </cell>
          <cell r="O8">
            <v>39052</v>
          </cell>
          <cell r="Q8" t="str">
            <v>Total</v>
          </cell>
          <cell r="R8" t="str">
            <v>Frcst</v>
          </cell>
          <cell r="S8" t="str">
            <v>Actuals</v>
          </cell>
        </row>
        <row r="9">
          <cell r="T9" t="str">
            <v>Total</v>
          </cell>
          <cell r="U9" t="str">
            <v>Frcst</v>
          </cell>
          <cell r="V9" t="str">
            <v>Actuals</v>
          </cell>
        </row>
        <row r="10"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1692.2400000000052</v>
          </cell>
          <cell r="O10">
            <v>1038</v>
          </cell>
          <cell r="Q10">
            <v>2730.2400000000052</v>
          </cell>
          <cell r="T10">
            <v>-155.72824440000028</v>
          </cell>
          <cell r="U10">
            <v>-64.034219999999991</v>
          </cell>
          <cell r="V10">
            <v>-91.694024400000288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5220.5</v>
          </cell>
          <cell r="O11">
            <v>-14360</v>
          </cell>
          <cell r="Q11">
            <v>-9139.5</v>
          </cell>
          <cell r="T11">
            <v>602.99560749999989</v>
          </cell>
          <cell r="U11">
            <v>885.86839999999995</v>
          </cell>
          <cell r="V11">
            <v>-282.87279250000006</v>
          </cell>
          <cell r="W11">
            <v>-9139.5</v>
          </cell>
          <cell r="X11">
            <v>30.950576344438986</v>
          </cell>
        </row>
        <row r="12"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1451.9800000000032</v>
          </cell>
          <cell r="O12">
            <v>4448</v>
          </cell>
          <cell r="Q12">
            <v>5899.9800000000032</v>
          </cell>
          <cell r="T12">
            <v>-353.07265630000018</v>
          </cell>
          <cell r="U12">
            <v>-274.39711999999997</v>
          </cell>
          <cell r="V12">
            <v>-78.675536300000175</v>
          </cell>
        </row>
        <row r="13"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-4766.74</v>
          </cell>
          <cell r="O13">
            <v>-12443</v>
          </cell>
          <cell r="Q13">
            <v>-17209.739999999998</v>
          </cell>
          <cell r="T13">
            <v>1025.8944769</v>
          </cell>
          <cell r="U13">
            <v>767.60866999999996</v>
          </cell>
          <cell r="V13">
            <v>258.28580690000001</v>
          </cell>
          <cell r="W13">
            <v>-17209.739999999998</v>
          </cell>
          <cell r="X13">
            <v>-15.008117897190781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-5623</v>
          </cell>
          <cell r="O14">
            <v>-15297</v>
          </cell>
          <cell r="Q14">
            <v>-20920</v>
          </cell>
          <cell r="T14">
            <v>1248.3541850000001</v>
          </cell>
          <cell r="U14">
            <v>943.6719300000002</v>
          </cell>
          <cell r="V14">
            <v>304.682255</v>
          </cell>
          <cell r="W14">
            <v>-20920</v>
          </cell>
          <cell r="X14">
            <v>-14.564161328871894</v>
          </cell>
        </row>
        <row r="15"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2925.33</v>
          </cell>
          <cell r="O15">
            <v>-5506</v>
          </cell>
          <cell r="Q15">
            <v>-2580.67</v>
          </cell>
          <cell r="T15">
            <v>181.15613395000003</v>
          </cell>
          <cell r="U15">
            <v>339.66514000000001</v>
          </cell>
          <cell r="V15">
            <v>-158.50900604999998</v>
          </cell>
        </row>
        <row r="16"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900.31000000000859</v>
          </cell>
          <cell r="O17">
            <v>-42120</v>
          </cell>
          <cell r="Q17">
            <v>-41219.689999999988</v>
          </cell>
          <cell r="R17">
            <v>-42120</v>
          </cell>
          <cell r="S17">
            <v>900.31000000000859</v>
          </cell>
          <cell r="T17">
            <v>2549.5995026499995</v>
          </cell>
          <cell r="U17">
            <v>2598.3828000000003</v>
          </cell>
          <cell r="V17">
            <v>-48.783297350000453</v>
          </cell>
          <cell r="W17" t="str">
            <v>x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-48.783297350000467</v>
          </cell>
          <cell r="O18">
            <v>2598.3827999999999</v>
          </cell>
          <cell r="Q18">
            <v>2549.5995026499995</v>
          </cell>
          <cell r="R18">
            <v>2598.3827999999999</v>
          </cell>
          <cell r="S18">
            <v>-48.783297350000467</v>
          </cell>
          <cell r="W18">
            <v>-47269.24</v>
          </cell>
          <cell r="X18">
            <v>0.10972570869999954</v>
          </cell>
          <cell r="Y18">
            <v>-2.321292000886825</v>
          </cell>
        </row>
        <row r="19">
          <cell r="R19">
            <v>0</v>
          </cell>
          <cell r="S19">
            <v>0</v>
          </cell>
        </row>
        <row r="21"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574.04999999999984</v>
          </cell>
          <cell r="O21">
            <v>-2436</v>
          </cell>
          <cell r="Q21">
            <v>-1861.9500000000003</v>
          </cell>
          <cell r="T21">
            <v>119.17194075</v>
          </cell>
          <cell r="U21">
            <v>150.27683999999999</v>
          </cell>
          <cell r="V21">
            <v>-31.104899249999992</v>
          </cell>
          <cell r="W21" t="str">
            <v>x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5049</v>
          </cell>
          <cell r="O22">
            <v>-5049</v>
          </cell>
          <cell r="Q22">
            <v>0</v>
          </cell>
          <cell r="T22">
            <v>37.892744999999998</v>
          </cell>
          <cell r="U22">
            <v>311.47280999999998</v>
          </cell>
          <cell r="V22">
            <v>-273.58006499999999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1705.6799999999998</v>
          </cell>
          <cell r="O23">
            <v>-2140</v>
          </cell>
          <cell r="Q23">
            <v>-434.32000000000016</v>
          </cell>
          <cell r="T23">
            <v>39.594329200000004</v>
          </cell>
          <cell r="U23">
            <v>132.01659999999998</v>
          </cell>
          <cell r="V23">
            <v>-92.422270799999993</v>
          </cell>
          <cell r="W23" t="str">
            <v>x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-543</v>
          </cell>
          <cell r="O24">
            <v>1567</v>
          </cell>
          <cell r="Q24">
            <v>1024</v>
          </cell>
          <cell r="T24">
            <v>-67.245774999999995</v>
          </cell>
          <cell r="U24">
            <v>-96.668229999999994</v>
          </cell>
          <cell r="V24">
            <v>29.422455000000003</v>
          </cell>
          <cell r="W24" t="str">
            <v>x</v>
          </cell>
        </row>
        <row r="25"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</v>
          </cell>
          <cell r="O25">
            <v>-17</v>
          </cell>
          <cell r="Q25">
            <v>0</v>
          </cell>
          <cell r="T25">
            <v>0.12758500000000003</v>
          </cell>
          <cell r="U25">
            <v>1.0487299999999999</v>
          </cell>
          <cell r="V25">
            <v>-0.92114499999999999</v>
          </cell>
          <cell r="W25" t="str">
            <v>x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6802.73</v>
          </cell>
          <cell r="O26">
            <v>-8075</v>
          </cell>
          <cell r="Q26">
            <v>-1272.2700000000004</v>
          </cell>
          <cell r="R26">
            <v>0</v>
          </cell>
          <cell r="S26">
            <v>-1272.2700000000004</v>
          </cell>
          <cell r="T26">
            <v>129.54082495</v>
          </cell>
          <cell r="U26">
            <v>497.09801999999991</v>
          </cell>
          <cell r="V26">
            <v>-368.60592505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-368.60592505</v>
          </cell>
          <cell r="O27">
            <v>498.14675</v>
          </cell>
          <cell r="Q27">
            <v>129.54082495</v>
          </cell>
          <cell r="R27">
            <v>498.14675</v>
          </cell>
          <cell r="S27">
            <v>-368.60592505</v>
          </cell>
        </row>
        <row r="28">
          <cell r="R28">
            <v>1.0487300000000914</v>
          </cell>
          <cell r="S28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12731.009999999998</v>
          </cell>
          <cell r="O30">
            <v>-13462</v>
          </cell>
          <cell r="Q30">
            <v>-730.9900000000016</v>
          </cell>
          <cell r="R30">
            <v>-13462</v>
          </cell>
          <cell r="S30">
            <v>12731.009999999998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-68</v>
          </cell>
          <cell r="O31">
            <v>94</v>
          </cell>
          <cell r="Q31">
            <v>26</v>
          </cell>
          <cell r="R31">
            <v>94</v>
          </cell>
          <cell r="S31">
            <v>-68</v>
          </cell>
          <cell r="W31" t="str">
            <v>Sept. 1 - 30</v>
          </cell>
          <cell r="X31" t="str">
            <v>Oct 1 -15</v>
          </cell>
          <cell r="Y31" t="str">
            <v>Oct 16-31</v>
          </cell>
          <cell r="Z31" t="str">
            <v>Nov</v>
          </cell>
        </row>
        <row r="32"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356</v>
          </cell>
          <cell r="O32">
            <v>-2415</v>
          </cell>
          <cell r="Q32">
            <v>-2059</v>
          </cell>
          <cell r="R32">
            <v>-2415</v>
          </cell>
          <cell r="S32">
            <v>356</v>
          </cell>
        </row>
        <row r="33"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13019.009999999998</v>
          </cell>
          <cell r="O33">
            <v>-15783</v>
          </cell>
          <cell r="Q33">
            <v>-2763.9900000000016</v>
          </cell>
          <cell r="R33">
            <v>-15783</v>
          </cell>
          <cell r="S33">
            <v>13019.009999999998</v>
          </cell>
          <cell r="W33">
            <v>0</v>
          </cell>
          <cell r="X33">
            <v>6103</v>
          </cell>
          <cell r="Y33">
            <v>-6103</v>
          </cell>
        </row>
        <row r="34"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-705.43505684999991</v>
          </cell>
          <cell r="O34">
            <v>973.65327000000002</v>
          </cell>
          <cell r="Q34">
            <v>268.21821315000011</v>
          </cell>
          <cell r="R34">
            <v>973.65327000000002</v>
          </cell>
          <cell r="S34">
            <v>-705.43505684999991</v>
          </cell>
          <cell r="T34" t="str">
            <v>x</v>
          </cell>
          <cell r="W34">
            <v>0</v>
          </cell>
          <cell r="X34">
            <v>302830.86</v>
          </cell>
          <cell r="Y34">
            <v>-302830.86</v>
          </cell>
          <cell r="Z34">
            <v>19289.86</v>
          </cell>
        </row>
        <row r="35">
          <cell r="R35" t="str">
            <v>x</v>
          </cell>
        </row>
        <row r="36">
          <cell r="X36">
            <v>302830.86</v>
          </cell>
          <cell r="Y36">
            <v>-283541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9302</v>
          </cell>
          <cell r="O37">
            <v>7657</v>
          </cell>
          <cell r="Q37">
            <v>16959</v>
          </cell>
          <cell r="R37">
            <v>7657</v>
          </cell>
          <cell r="S37">
            <v>9302</v>
          </cell>
          <cell r="X37" t="str">
            <v>Actuals only</v>
          </cell>
          <cell r="Y37" t="str">
            <v>Forecast only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7657</v>
          </cell>
          <cell r="O38">
            <v>-15469</v>
          </cell>
          <cell r="Q38">
            <v>-7812</v>
          </cell>
          <cell r="R38">
            <v>-15469</v>
          </cell>
          <cell r="S38">
            <v>7657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2174</v>
          </cell>
          <cell r="O39">
            <v>-3619</v>
          </cell>
          <cell r="Q39">
            <v>-1445</v>
          </cell>
          <cell r="R39">
            <v>-3619</v>
          </cell>
          <cell r="S39">
            <v>2174</v>
          </cell>
        </row>
        <row r="40"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19133</v>
          </cell>
          <cell r="O40">
            <v>-11431</v>
          </cell>
          <cell r="Q40">
            <v>7702</v>
          </cell>
          <cell r="R40">
            <v>-11431</v>
          </cell>
          <cell r="S40">
            <v>19133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-1036.7216050000002</v>
          </cell>
          <cell r="O41">
            <v>705.17839000000004</v>
          </cell>
          <cell r="Q41">
            <v>-331.54321500000015</v>
          </cell>
          <cell r="R41">
            <v>705.17839000000004</v>
          </cell>
          <cell r="S41">
            <v>-1036.7216050000002</v>
          </cell>
          <cell r="T41" t="str">
            <v>x</v>
          </cell>
        </row>
        <row r="42">
          <cell r="R42" t="str">
            <v>x</v>
          </cell>
        </row>
        <row r="44"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91556.31399999978</v>
          </cell>
          <cell r="O44">
            <v>-122241</v>
          </cell>
          <cell r="Q44">
            <v>-30684.68600000022</v>
          </cell>
          <cell r="R44">
            <v>-122241</v>
          </cell>
          <cell r="S44">
            <v>91556.31399999978</v>
          </cell>
        </row>
        <row r="45"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4960.9788740899876</v>
          </cell>
          <cell r="O45">
            <v>-7541.0472900000004</v>
          </cell>
          <cell r="Q45">
            <v>-2580.0684159100128</v>
          </cell>
          <cell r="R45">
            <v>-7541.0472900000004</v>
          </cell>
          <cell r="S45">
            <v>4960.9788740899876</v>
          </cell>
          <cell r="T45" t="str">
            <v>x</v>
          </cell>
        </row>
        <row r="46">
          <cell r="R46" t="str">
            <v>x</v>
          </cell>
        </row>
        <row r="48"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-29789</v>
          </cell>
          <cell r="Q48">
            <v>-29789</v>
          </cell>
          <cell r="R48">
            <v>-29789</v>
          </cell>
          <cell r="S48">
            <v>0</v>
          </cell>
        </row>
        <row r="49"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8012.5040000000008</v>
          </cell>
          <cell r="O49">
            <v>-5763</v>
          </cell>
          <cell r="Q49">
            <v>2249.5040000000008</v>
          </cell>
          <cell r="R49">
            <v>-5763</v>
          </cell>
          <cell r="S49">
            <v>8012.5040000000008</v>
          </cell>
        </row>
        <row r="50"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8012.5040000000008</v>
          </cell>
          <cell r="O50">
            <v>-35552</v>
          </cell>
          <cell r="Q50">
            <v>-27539.495999999999</v>
          </cell>
          <cell r="R50">
            <v>-35552</v>
          </cell>
          <cell r="S50">
            <v>8012.5040000000008</v>
          </cell>
        </row>
        <row r="51"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-434.15752924000009</v>
          </cell>
          <cell r="O51">
            <v>2190.7562907526885</v>
          </cell>
          <cell r="Q51">
            <v>1756.5987615126885</v>
          </cell>
          <cell r="R51">
            <v>2190.7562907526885</v>
          </cell>
          <cell r="S51">
            <v>-434.15752924000009</v>
          </cell>
          <cell r="T51" t="str">
            <v>x</v>
          </cell>
        </row>
        <row r="52">
          <cell r="R52" t="str">
            <v>x</v>
          </cell>
        </row>
        <row r="53"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-743</v>
          </cell>
          <cell r="O53">
            <v>10</v>
          </cell>
          <cell r="Q53">
            <v>-733</v>
          </cell>
          <cell r="R53">
            <v>10</v>
          </cell>
          <cell r="S53">
            <v>-743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40.259455000000003</v>
          </cell>
          <cell r="O54">
            <v>-0.6169</v>
          </cell>
          <cell r="Q54">
            <v>39.642555000000002</v>
          </cell>
          <cell r="R54">
            <v>-0.61690000000000111</v>
          </cell>
          <cell r="S54">
            <v>40.259455000000003</v>
          </cell>
          <cell r="T54" t="str">
            <v>x</v>
          </cell>
        </row>
        <row r="58"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44299</v>
          </cell>
          <cell r="O58">
            <v>23913</v>
          </cell>
          <cell r="Q58">
            <v>68212</v>
          </cell>
          <cell r="R58">
            <v>23913</v>
          </cell>
          <cell r="S58">
            <v>44299</v>
          </cell>
        </row>
        <row r="59"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82.622557111111774</v>
          </cell>
          <cell r="O59">
            <v>-1.6456258064513056</v>
          </cell>
          <cell r="Q59">
            <v>80.976931304660468</v>
          </cell>
          <cell r="R59">
            <v>-1.6456258064513065</v>
          </cell>
          <cell r="S59">
            <v>82.622557111111774</v>
          </cell>
          <cell r="T59" t="str">
            <v>x</v>
          </cell>
        </row>
        <row r="61"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2490.1574727110983</v>
          </cell>
          <cell r="O61">
            <v>-577.1923150537632</v>
          </cell>
          <cell r="Q61">
            <v>1912.9651576573351</v>
          </cell>
          <cell r="R61">
            <v>-577.1923150537632</v>
          </cell>
          <cell r="S61">
            <v>2490.1574727110983</v>
          </cell>
          <cell r="T61">
            <v>2490.1574727110988</v>
          </cell>
        </row>
        <row r="62"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4186.5692199999985</v>
          </cell>
          <cell r="O62">
            <v>406.85437918617947</v>
          </cell>
          <cell r="Q62">
            <v>4593.4235991861779</v>
          </cell>
          <cell r="R62">
            <v>406.85437918617936</v>
          </cell>
          <cell r="S62">
            <v>4186.5692199999985</v>
          </cell>
        </row>
        <row r="63"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1696.4117472889002</v>
          </cell>
          <cell r="O63">
            <v>984.04669423994267</v>
          </cell>
          <cell r="Q63">
            <v>2680.4584415288427</v>
          </cell>
          <cell r="R63">
            <v>984.04669423994255</v>
          </cell>
          <cell r="S63">
            <v>1696.4117472889002</v>
          </cell>
          <cell r="T63" t="str">
            <v>x</v>
          </cell>
        </row>
        <row r="65">
          <cell r="S65">
            <v>4186.5692199999985</v>
          </cell>
        </row>
        <row r="66">
          <cell r="M66" t="e">
            <v>#DIV/0!</v>
          </cell>
          <cell r="N66">
            <v>54.184999999999995</v>
          </cell>
          <cell r="S66">
            <v>1696.4117472889002</v>
          </cell>
        </row>
        <row r="67">
          <cell r="M67" t="e">
            <v>#DIV/0!</v>
          </cell>
          <cell r="N67">
            <v>-54.185000000000002</v>
          </cell>
        </row>
        <row r="84">
          <cell r="M84" t="str">
            <v>Flat Prices 11/21-11/30</v>
          </cell>
          <cell r="N84">
            <v>70.236239253929938</v>
          </cell>
          <cell r="Q84">
            <v>9.5674631792419493</v>
          </cell>
          <cell r="R84" t="str">
            <v>Unit 1/2</v>
          </cell>
        </row>
        <row r="85">
          <cell r="M85" t="str">
            <v>Load Increase</v>
          </cell>
          <cell r="N85">
            <v>6430571.1753119193</v>
          </cell>
          <cell r="Q85">
            <v>9.4411493528471233</v>
          </cell>
          <cell r="R85" t="str">
            <v>Unit 3/4</v>
          </cell>
        </row>
        <row r="86">
          <cell r="M86" t="str">
            <v>Coal Increase</v>
          </cell>
          <cell r="N86">
            <v>-1027739.4367140647</v>
          </cell>
          <cell r="Q86">
            <v>5.7579445280584824</v>
          </cell>
          <cell r="R86" t="str">
            <v>N.W.E.</v>
          </cell>
        </row>
        <row r="87">
          <cell r="M87" t="str">
            <v>Hydro increase</v>
          </cell>
          <cell r="N87">
            <v>-914406.30120930634</v>
          </cell>
        </row>
        <row r="88">
          <cell r="M88" t="str">
            <v>Wind Increase</v>
          </cell>
          <cell r="N88">
            <v>-562768.14796707069</v>
          </cell>
        </row>
        <row r="89">
          <cell r="M89" t="str">
            <v>Tenaska</v>
          </cell>
          <cell r="N89">
            <v>1694345.3308449725</v>
          </cell>
        </row>
        <row r="90">
          <cell r="M90" t="str">
            <v>Excess gas sales</v>
          </cell>
          <cell r="N90">
            <v>-946836.19993925747</v>
          </cell>
        </row>
        <row r="93">
          <cell r="L93" t="str">
            <v>Change Load</v>
          </cell>
          <cell r="M93" t="str">
            <v>Flat Price</v>
          </cell>
          <cell r="N93" t="str">
            <v>Cost Incr.</v>
          </cell>
          <cell r="S93" t="str">
            <v>KW</v>
          </cell>
          <cell r="T93" t="str">
            <v>Aces</v>
          </cell>
          <cell r="U93" t="str">
            <v>Diff</v>
          </cell>
        </row>
        <row r="94">
          <cell r="K94">
            <v>39051</v>
          </cell>
          <cell r="L94">
            <v>9498</v>
          </cell>
          <cell r="M94">
            <v>76.443333333333342</v>
          </cell>
          <cell r="N94">
            <v>726058.78</v>
          </cell>
          <cell r="S94">
            <v>72048</v>
          </cell>
          <cell r="T94">
            <v>81546</v>
          </cell>
          <cell r="U94">
            <v>9498</v>
          </cell>
        </row>
        <row r="95">
          <cell r="K95">
            <v>39050</v>
          </cell>
          <cell r="L95">
            <v>23082</v>
          </cell>
          <cell r="M95">
            <v>79.526666666666657</v>
          </cell>
          <cell r="N95">
            <v>1835634.5199999998</v>
          </cell>
          <cell r="S95">
            <v>71319</v>
          </cell>
          <cell r="T95">
            <v>94401</v>
          </cell>
          <cell r="U95">
            <v>23082</v>
          </cell>
        </row>
        <row r="96">
          <cell r="K96">
            <v>39049</v>
          </cell>
          <cell r="L96">
            <v>19735</v>
          </cell>
          <cell r="M96">
            <v>79.616666666666674</v>
          </cell>
          <cell r="N96">
            <v>1571234.9166666667</v>
          </cell>
          <cell r="S96">
            <v>71573</v>
          </cell>
          <cell r="T96">
            <v>91308</v>
          </cell>
          <cell r="U96">
            <v>19735</v>
          </cell>
        </row>
        <row r="97">
          <cell r="K97">
            <v>39048</v>
          </cell>
          <cell r="L97">
            <v>12124</v>
          </cell>
          <cell r="M97">
            <v>58.833333333333336</v>
          </cell>
          <cell r="N97">
            <v>713295.33333333337</v>
          </cell>
          <cell r="S97">
            <v>71641</v>
          </cell>
          <cell r="T97">
            <v>83765</v>
          </cell>
          <cell r="U97">
            <v>12124</v>
          </cell>
        </row>
        <row r="98">
          <cell r="K98">
            <v>39047</v>
          </cell>
          <cell r="L98">
            <v>8350</v>
          </cell>
          <cell r="M98">
            <v>55.78</v>
          </cell>
          <cell r="N98">
            <v>465763</v>
          </cell>
          <cell r="S98">
            <v>66624</v>
          </cell>
          <cell r="T98">
            <v>74974</v>
          </cell>
          <cell r="U98">
            <v>8350</v>
          </cell>
        </row>
        <row r="99">
          <cell r="K99">
            <v>39046</v>
          </cell>
          <cell r="L99">
            <v>4531</v>
          </cell>
          <cell r="M99">
            <v>52.22</v>
          </cell>
          <cell r="N99">
            <v>236608.82</v>
          </cell>
          <cell r="S99">
            <v>66849</v>
          </cell>
          <cell r="T99">
            <v>71380</v>
          </cell>
          <cell r="U99">
            <v>4531</v>
          </cell>
        </row>
        <row r="100">
          <cell r="K100">
            <v>39045</v>
          </cell>
          <cell r="L100">
            <v>989</v>
          </cell>
          <cell r="M100">
            <v>52.22</v>
          </cell>
          <cell r="N100">
            <v>51645.58</v>
          </cell>
          <cell r="S100">
            <v>69379</v>
          </cell>
          <cell r="T100">
            <v>70368</v>
          </cell>
          <cell r="U100">
            <v>989</v>
          </cell>
        </row>
        <row r="101">
          <cell r="K101">
            <v>39044</v>
          </cell>
          <cell r="L101">
            <v>3297</v>
          </cell>
          <cell r="M101">
            <v>49</v>
          </cell>
          <cell r="N101">
            <v>161553</v>
          </cell>
          <cell r="S101">
            <v>66624</v>
          </cell>
          <cell r="T101">
            <v>69921</v>
          </cell>
          <cell r="U101">
            <v>3297</v>
          </cell>
        </row>
        <row r="102">
          <cell r="K102">
            <v>39043</v>
          </cell>
          <cell r="L102">
            <v>2314</v>
          </cell>
          <cell r="M102">
            <v>55.683333333333337</v>
          </cell>
          <cell r="N102">
            <v>128851.23333333334</v>
          </cell>
          <cell r="S102">
            <v>70577</v>
          </cell>
          <cell r="T102">
            <v>72891</v>
          </cell>
          <cell r="U102">
            <v>2314</v>
          </cell>
        </row>
        <row r="103">
          <cell r="K103">
            <v>39042</v>
          </cell>
          <cell r="L103">
            <v>-246</v>
          </cell>
          <cell r="M103">
            <v>55.683333333333337</v>
          </cell>
          <cell r="N103">
            <v>-13698.1</v>
          </cell>
          <cell r="S103">
            <v>71169</v>
          </cell>
          <cell r="T103">
            <v>70923</v>
          </cell>
          <cell r="U103">
            <v>-246</v>
          </cell>
        </row>
        <row r="110">
          <cell r="L110">
            <v>83674</v>
          </cell>
          <cell r="N110">
            <v>5876947.083333334</v>
          </cell>
          <cell r="S110">
            <v>697803</v>
          </cell>
          <cell r="T110">
            <v>781477</v>
          </cell>
          <cell r="U110">
            <v>83674</v>
          </cell>
        </row>
        <row r="111">
          <cell r="L111">
            <v>91556.31399999978</v>
          </cell>
          <cell r="N111">
            <v>70.236239253929938</v>
          </cell>
          <cell r="O111">
            <v>56.050111111111129</v>
          </cell>
        </row>
        <row r="112">
          <cell r="K112" t="str">
            <v>diff</v>
          </cell>
          <cell r="L112">
            <v>-7882.3139999997802</v>
          </cell>
        </row>
        <row r="113">
          <cell r="O113">
            <v>14.186128142818809</v>
          </cell>
        </row>
        <row r="114">
          <cell r="O114">
            <v>0.25309723498490289</v>
          </cell>
        </row>
      </sheetData>
      <sheetData sheetId="15" refreshError="1">
        <row r="2">
          <cell r="D2" t="str">
            <v>CURRENT FORECAST VS. 2006 BUDGET</v>
          </cell>
        </row>
        <row r="3">
          <cell r="R3" t="str">
            <v>LN</v>
          </cell>
          <cell r="X3" t="str">
            <v>Power Cost (in $x000)</v>
          </cell>
          <cell r="AD3" t="str">
            <v>Generation Outputs (in x000)</v>
          </cell>
        </row>
        <row r="4">
          <cell r="D4" t="str">
            <v>Current Fcst</v>
          </cell>
          <cell r="E4" t="str">
            <v>Budget</v>
          </cell>
          <cell r="F4" t="str">
            <v>YTD</v>
          </cell>
          <cell r="G4" t="str">
            <v>FM Frcst</v>
          </cell>
          <cell r="H4" t="str">
            <v>Total</v>
          </cell>
          <cell r="J4" t="str">
            <v>Current Fcst</v>
          </cell>
          <cell r="K4" t="str">
            <v>Budget</v>
          </cell>
          <cell r="L4" t="str">
            <v>YTD</v>
          </cell>
          <cell r="M4" t="str">
            <v>FM Frcst</v>
          </cell>
          <cell r="N4" t="str">
            <v>MWH</v>
          </cell>
          <cell r="R4">
            <v>1</v>
          </cell>
          <cell r="V4" t="str">
            <v>Current Fcst</v>
          </cell>
          <cell r="W4" t="str">
            <v>Prior</v>
          </cell>
          <cell r="X4" t="str">
            <v>YTD</v>
          </cell>
          <cell r="Y4" t="str">
            <v>Fcst</v>
          </cell>
          <cell r="Z4" t="str">
            <v>Total</v>
          </cell>
          <cell r="AB4" t="str">
            <v>Current Fcst</v>
          </cell>
          <cell r="AC4" t="str">
            <v>Prior</v>
          </cell>
          <cell r="AD4" t="str">
            <v>YTD</v>
          </cell>
          <cell r="AE4" t="str">
            <v>Fcst</v>
          </cell>
          <cell r="AF4" t="str">
            <v>Total</v>
          </cell>
        </row>
        <row r="5">
          <cell r="D5" t="str">
            <v>Total</v>
          </cell>
          <cell r="E5" t="str">
            <v>Total</v>
          </cell>
          <cell r="F5" t="str">
            <v>Var</v>
          </cell>
          <cell r="G5" t="str">
            <v>Var</v>
          </cell>
          <cell r="H5" t="str">
            <v>Var</v>
          </cell>
          <cell r="J5" t="str">
            <v>Total</v>
          </cell>
          <cell r="K5" t="str">
            <v>Total</v>
          </cell>
          <cell r="L5" t="str">
            <v>Var</v>
          </cell>
          <cell r="M5" t="str">
            <v>Var</v>
          </cell>
          <cell r="N5" t="str">
            <v>Total Var</v>
          </cell>
          <cell r="R5">
            <v>2</v>
          </cell>
          <cell r="V5" t="str">
            <v>Total</v>
          </cell>
          <cell r="W5" t="str">
            <v>Total</v>
          </cell>
          <cell r="X5" t="str">
            <v>Var</v>
          </cell>
          <cell r="Y5" t="str">
            <v>Var</v>
          </cell>
          <cell r="Z5" t="str">
            <v>Var</v>
          </cell>
          <cell r="AB5" t="str">
            <v>Total</v>
          </cell>
          <cell r="AC5" t="str">
            <v>Total</v>
          </cell>
          <cell r="AD5" t="str">
            <v>Var</v>
          </cell>
          <cell r="AE5" t="str">
            <v>Var</v>
          </cell>
          <cell r="AF5" t="str">
            <v>Var</v>
          </cell>
        </row>
        <row r="6">
          <cell r="A6" t="str">
            <v>Line</v>
          </cell>
          <cell r="F6" t="str">
            <v>Increase (Decrease) Power Costs $$</v>
          </cell>
          <cell r="L6" t="str">
            <v>Increase (Decrease) MWhs</v>
          </cell>
          <cell r="P6" t="str">
            <v>Explanation for Variance</v>
          </cell>
          <cell r="R6">
            <v>3</v>
          </cell>
          <cell r="X6" t="str">
            <v>Increase (Decrease) Power Costs</v>
          </cell>
          <cell r="AD6" t="str">
            <v>Increase (Decrease) MWhs</v>
          </cell>
          <cell r="AG6" t="str">
            <v>Explanation for Variance</v>
          </cell>
        </row>
        <row r="7">
          <cell r="A7">
            <v>1</v>
          </cell>
          <cell r="B7" t="str">
            <v>LOAD</v>
          </cell>
          <cell r="J7">
            <v>22538289.675999999</v>
          </cell>
          <cell r="K7">
            <v>21882015</v>
          </cell>
          <cell r="L7">
            <v>697993.67600000021</v>
          </cell>
          <cell r="M7">
            <v>-41719.000000001164</v>
          </cell>
          <cell r="N7">
            <v>656274.67599999905</v>
          </cell>
          <cell r="O7" t="e">
            <v>#REF!</v>
          </cell>
          <cell r="R7">
            <v>4</v>
          </cell>
          <cell r="S7" t="str">
            <v>LOAD</v>
          </cell>
          <cell r="AB7">
            <v>22538289.675999999</v>
          </cell>
          <cell r="AC7">
            <v>22568974.362</v>
          </cell>
          <cell r="AD7">
            <v>91556.31399999978</v>
          </cell>
          <cell r="AE7">
            <v>-122241.00000000047</v>
          </cell>
          <cell r="AF7">
            <v>-30684.686000000685</v>
          </cell>
        </row>
        <row r="8">
          <cell r="A8">
            <v>2</v>
          </cell>
          <cell r="B8" t="str">
            <v>Gas Optimization Units:</v>
          </cell>
          <cell r="R8">
            <v>5</v>
          </cell>
          <cell r="S8" t="str">
            <v>Gas Optimization Units:</v>
          </cell>
        </row>
        <row r="9">
          <cell r="A9">
            <v>3</v>
          </cell>
          <cell r="B9" t="str">
            <v>Encogen - Fuel</v>
          </cell>
          <cell r="C9" t="str">
            <v>F</v>
          </cell>
          <cell r="D9">
            <v>21416.626328624749</v>
          </cell>
          <cell r="E9">
            <v>31199.89624319215</v>
          </cell>
          <cell r="F9">
            <v>-6722.5733026601301</v>
          </cell>
          <cell r="G9">
            <v>-3060.6966119072799</v>
          </cell>
          <cell r="H9">
            <v>-9783.2699145674032</v>
          </cell>
          <cell r="J9">
            <v>268401.31000000006</v>
          </cell>
          <cell r="K9">
            <v>660449</v>
          </cell>
          <cell r="L9">
            <v>-342863.68999999994</v>
          </cell>
          <cell r="M9">
            <v>-49184</v>
          </cell>
          <cell r="N9">
            <v>-392047.68999999994</v>
          </cell>
          <cell r="O9">
            <v>0</v>
          </cell>
          <cell r="R9">
            <v>6</v>
          </cell>
          <cell r="S9" t="str">
            <v>Encogen - Fuel</v>
          </cell>
          <cell r="U9" t="str">
            <v>F</v>
          </cell>
          <cell r="V9">
            <v>21416.626328624749</v>
          </cell>
          <cell r="W9">
            <v>20283.712621039696</v>
          </cell>
          <cell r="X9">
            <v>199.40331949232746</v>
          </cell>
          <cell r="Y9">
            <v>933.51038809272472</v>
          </cell>
          <cell r="Z9">
            <v>1132.9137075850522</v>
          </cell>
          <cell r="AA9">
            <v>0</v>
          </cell>
          <cell r="AB9">
            <v>268401.31000000006</v>
          </cell>
          <cell r="AC9">
            <v>285611.05</v>
          </cell>
          <cell r="AD9">
            <v>-4766.74</v>
          </cell>
          <cell r="AE9">
            <v>-12442.999999999933</v>
          </cell>
          <cell r="AF9">
            <v>-17209.739999999932</v>
          </cell>
        </row>
        <row r="10">
          <cell r="A10">
            <v>4</v>
          </cell>
          <cell r="B10" t="str">
            <v>Encogen - Gas Financials</v>
          </cell>
          <cell r="C10" t="str">
            <v>F</v>
          </cell>
          <cell r="D10">
            <v>-6863.3214100375699</v>
          </cell>
          <cell r="E10">
            <v>-25744.99</v>
          </cell>
          <cell r="F10">
            <v>17660.113589962431</v>
          </cell>
          <cell r="G10">
            <v>1221.5550000000001</v>
          </cell>
          <cell r="H10">
            <v>18881.668589962432</v>
          </cell>
          <cell r="R10">
            <v>7</v>
          </cell>
          <cell r="S10" t="str">
            <v>Encogen - Gas Financials</v>
          </cell>
          <cell r="U10" t="str">
            <v>F</v>
          </cell>
          <cell r="V10">
            <v>-6863.3214100375699</v>
          </cell>
          <cell r="W10">
            <v>-8153.19241003757</v>
          </cell>
          <cell r="X10">
            <v>1034.6790000000001</v>
          </cell>
          <cell r="Y10">
            <v>255.19200000000001</v>
          </cell>
          <cell r="Z10">
            <v>1289.8710000000001</v>
          </cell>
          <cell r="AA10">
            <v>0</v>
          </cell>
        </row>
        <row r="11">
          <cell r="A11">
            <v>5</v>
          </cell>
          <cell r="B11" t="str">
            <v>Encogen - (Gain)/Loss on Sales</v>
          </cell>
          <cell r="C11" t="str">
            <v>OR</v>
          </cell>
          <cell r="D11">
            <v>-9539.911900000001</v>
          </cell>
          <cell r="E11">
            <v>0</v>
          </cell>
          <cell r="F11">
            <v>-1526.6361999999999</v>
          </cell>
          <cell r="G11">
            <v>-8013.2757000000001</v>
          </cell>
          <cell r="H11">
            <v>-9539.911900000001</v>
          </cell>
          <cell r="R11">
            <v>8</v>
          </cell>
          <cell r="S11" t="str">
            <v>Encogen - (Gain)/Loss on Sales</v>
          </cell>
          <cell r="U11" t="str">
            <v>OR</v>
          </cell>
          <cell r="V11">
            <v>-9539.911900000001</v>
          </cell>
          <cell r="W11">
            <v>-9539.911900000001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6</v>
          </cell>
          <cell r="B12" t="str">
            <v>Encogen Subtotal</v>
          </cell>
          <cell r="D12">
            <v>5013.3930185871777</v>
          </cell>
          <cell r="E12">
            <v>5454.9062431921484</v>
          </cell>
          <cell r="F12">
            <v>9410.9040873023005</v>
          </cell>
          <cell r="G12">
            <v>-9852.4173119072802</v>
          </cell>
          <cell r="H12">
            <v>-441.51322460497249</v>
          </cell>
          <cell r="J12">
            <v>268401.31000000006</v>
          </cell>
          <cell r="K12">
            <v>660449</v>
          </cell>
          <cell r="L12">
            <v>-342863.68999999994</v>
          </cell>
          <cell r="M12">
            <v>-49184</v>
          </cell>
          <cell r="N12">
            <v>-392047.68999999994</v>
          </cell>
          <cell r="R12">
            <v>9</v>
          </cell>
          <cell r="S12" t="str">
            <v>Encogen Subtotal</v>
          </cell>
          <cell r="V12">
            <v>5013.3930185871777</v>
          </cell>
          <cell r="W12">
            <v>2590.6083110021264</v>
          </cell>
          <cell r="X12">
            <v>1234.0823194923275</v>
          </cell>
          <cell r="Y12">
            <v>1188.7023880927247</v>
          </cell>
          <cell r="Z12">
            <v>2422.7847075850523</v>
          </cell>
          <cell r="AA12">
            <v>0</v>
          </cell>
          <cell r="AB12">
            <v>268401.31000000006</v>
          </cell>
          <cell r="AC12">
            <v>285611.05</v>
          </cell>
          <cell r="AD12">
            <v>-4766.74</v>
          </cell>
          <cell r="AE12">
            <v>-12442.999999999933</v>
          </cell>
          <cell r="AF12">
            <v>-17209.739999999932</v>
          </cell>
        </row>
        <row r="13">
          <cell r="A13">
            <v>7</v>
          </cell>
          <cell r="B13" t="str">
            <v>Fred 1 - Fuel</v>
          </cell>
          <cell r="C13" t="str">
            <v>F</v>
          </cell>
          <cell r="D13">
            <v>23230.346397024787</v>
          </cell>
          <cell r="E13">
            <v>44545.680999999997</v>
          </cell>
          <cell r="F13">
            <v>-19775.892</v>
          </cell>
          <cell r="G13">
            <v>-1539.4426029752119</v>
          </cell>
          <cell r="H13">
            <v>-21315.334602975214</v>
          </cell>
          <cell r="J13">
            <v>418576</v>
          </cell>
          <cell r="K13">
            <v>589521</v>
          </cell>
          <cell r="L13">
            <v>-157024</v>
          </cell>
          <cell r="M13">
            <v>-13921</v>
          </cell>
          <cell r="N13">
            <v>-170945</v>
          </cell>
          <cell r="R13">
            <v>10</v>
          </cell>
          <cell r="S13" t="str">
            <v>Fred 1 - Fuel</v>
          </cell>
          <cell r="U13" t="str">
            <v>F</v>
          </cell>
          <cell r="V13">
            <v>23230.346397024787</v>
          </cell>
          <cell r="W13">
            <v>24102.2760453685</v>
          </cell>
          <cell r="X13">
            <v>-460.53604536849912</v>
          </cell>
          <cell r="Y13">
            <v>-411.39360297521296</v>
          </cell>
          <cell r="Z13">
            <v>-871.92964834371219</v>
          </cell>
          <cell r="AB13">
            <v>418576</v>
          </cell>
          <cell r="AC13">
            <v>439496</v>
          </cell>
          <cell r="AD13">
            <v>-5623</v>
          </cell>
          <cell r="AE13">
            <v>-15297</v>
          </cell>
          <cell r="AF13">
            <v>-20920</v>
          </cell>
        </row>
        <row r="14">
          <cell r="A14">
            <v>8</v>
          </cell>
          <cell r="B14" t="str">
            <v>Fred 1 - Gas Financials</v>
          </cell>
          <cell r="C14" t="str">
            <v>F</v>
          </cell>
          <cell r="D14">
            <v>2720.64</v>
          </cell>
          <cell r="E14">
            <v>-13641.002</v>
          </cell>
          <cell r="F14">
            <v>15132.74</v>
          </cell>
          <cell r="G14">
            <v>1228.902</v>
          </cell>
          <cell r="H14">
            <v>16361.642</v>
          </cell>
          <cell r="R14">
            <v>11</v>
          </cell>
          <cell r="S14" t="str">
            <v>Fred 1 - Gas Financials</v>
          </cell>
          <cell r="U14" t="str">
            <v>F</v>
          </cell>
          <cell r="V14">
            <v>2720.64</v>
          </cell>
          <cell r="W14">
            <v>3124.3429999999998</v>
          </cell>
          <cell r="X14">
            <v>-316.28300000000002</v>
          </cell>
          <cell r="Y14">
            <v>-87.42</v>
          </cell>
          <cell r="Z14">
            <v>-403.70299999999997</v>
          </cell>
        </row>
        <row r="15">
          <cell r="A15">
            <v>9</v>
          </cell>
          <cell r="B15" t="str">
            <v>Freddy - (Gain)/Loss on Sales</v>
          </cell>
          <cell r="C15" t="str">
            <v>OR</v>
          </cell>
          <cell r="D15">
            <v>-6185.1980000000003</v>
          </cell>
          <cell r="E15">
            <v>0</v>
          </cell>
          <cell r="F15">
            <v>-424.959</v>
          </cell>
          <cell r="G15">
            <v>-5760.2389999999996</v>
          </cell>
          <cell r="H15">
            <v>-6185.1980000000003</v>
          </cell>
          <cell r="S15" t="str">
            <v>Freddy - (Gain)/Loss on Sales</v>
          </cell>
          <cell r="U15" t="str">
            <v>OR</v>
          </cell>
          <cell r="V15">
            <v>-6185.1980000000003</v>
          </cell>
          <cell r="W15">
            <v>-4190.2887449908276</v>
          </cell>
          <cell r="X15">
            <v>-773.71325500917249</v>
          </cell>
          <cell r="Y15">
            <v>-1221.1959999999999</v>
          </cell>
          <cell r="Z15">
            <v>-1994.9092550091725</v>
          </cell>
        </row>
        <row r="16">
          <cell r="A16">
            <v>10</v>
          </cell>
          <cell r="B16" t="str">
            <v>Fred 1 Subtotal</v>
          </cell>
          <cell r="D16">
            <v>19765.788397024786</v>
          </cell>
          <cell r="E16">
            <v>30904.678999999996</v>
          </cell>
          <cell r="F16">
            <v>-5068.1109999999999</v>
          </cell>
          <cell r="G16">
            <v>-6070.7796029752117</v>
          </cell>
          <cell r="H16">
            <v>-11138.890602975214</v>
          </cell>
          <cell r="J16">
            <v>418576</v>
          </cell>
          <cell r="K16">
            <v>589521</v>
          </cell>
          <cell r="L16">
            <v>-157024</v>
          </cell>
          <cell r="M16">
            <v>-13921</v>
          </cell>
          <cell r="N16">
            <v>-170945</v>
          </cell>
          <cell r="R16">
            <v>13</v>
          </cell>
          <cell r="S16" t="str">
            <v>Fred 1 Subtotal</v>
          </cell>
          <cell r="V16">
            <v>19765.788397024786</v>
          </cell>
          <cell r="W16">
            <v>23036.330300377675</v>
          </cell>
          <cell r="X16">
            <v>-1550.5323003776716</v>
          </cell>
          <cell r="Y16">
            <v>-1720.0096029752128</v>
          </cell>
          <cell r="Z16">
            <v>-3270.5419033528847</v>
          </cell>
          <cell r="AA16">
            <v>0</v>
          </cell>
          <cell r="AB16">
            <v>418576</v>
          </cell>
          <cell r="AC16">
            <v>439496</v>
          </cell>
          <cell r="AD16">
            <v>-5623</v>
          </cell>
          <cell r="AE16">
            <v>-15297</v>
          </cell>
          <cell r="AF16">
            <v>-20920</v>
          </cell>
        </row>
        <row r="17">
          <cell r="A17">
            <v>11</v>
          </cell>
          <cell r="B17" t="str">
            <v>Tenaska - Contract</v>
          </cell>
          <cell r="C17" t="str">
            <v>P&amp;I</v>
          </cell>
          <cell r="D17">
            <v>141833.1345914035</v>
          </cell>
          <cell r="E17">
            <v>175889.595</v>
          </cell>
          <cell r="F17">
            <v>-29898.686666666668</v>
          </cell>
          <cell r="G17">
            <v>-4157.7737419298182</v>
          </cell>
          <cell r="H17">
            <v>-34056.460408596489</v>
          </cell>
          <cell r="J17">
            <v>864794.48</v>
          </cell>
          <cell r="K17">
            <v>913588</v>
          </cell>
          <cell r="L17">
            <v>-27463.520000000019</v>
          </cell>
          <cell r="M17">
            <v>-21330</v>
          </cell>
          <cell r="N17">
            <v>-48793.520000000019</v>
          </cell>
          <cell r="O17">
            <v>0</v>
          </cell>
          <cell r="R17">
            <v>14</v>
          </cell>
          <cell r="S17" t="str">
            <v>Tenaska - Contract</v>
          </cell>
          <cell r="U17" t="str">
            <v>P&amp;I</v>
          </cell>
          <cell r="V17">
            <v>141833.1345914035</v>
          </cell>
          <cell r="W17">
            <v>142002.86904061379</v>
          </cell>
          <cell r="X17">
            <v>867.73229271953176</v>
          </cell>
          <cell r="Y17">
            <v>-1037.466741929818</v>
          </cell>
          <cell r="Z17">
            <v>-169.73444921028613</v>
          </cell>
          <cell r="AA17">
            <v>0</v>
          </cell>
          <cell r="AB17">
            <v>864794.48</v>
          </cell>
          <cell r="AC17">
            <v>873933.98</v>
          </cell>
          <cell r="AD17">
            <v>5220.5</v>
          </cell>
          <cell r="AE17">
            <v>-14360</v>
          </cell>
          <cell r="AF17">
            <v>-9139.5</v>
          </cell>
        </row>
        <row r="18">
          <cell r="A18">
            <v>12</v>
          </cell>
          <cell r="B18" t="str">
            <v>Tenaska - Gas Financials</v>
          </cell>
          <cell r="C18" t="str">
            <v>OR</v>
          </cell>
          <cell r="D18">
            <v>-1373.9705899942931</v>
          </cell>
          <cell r="E18">
            <v>-4959.1149999999998</v>
          </cell>
          <cell r="F18">
            <v>3589.7944100057075</v>
          </cell>
          <cell r="G18">
            <v>-4.6500000000000004</v>
          </cell>
          <cell r="H18">
            <v>3585.1444100057074</v>
          </cell>
          <cell r="R18">
            <v>15</v>
          </cell>
          <cell r="S18" t="str">
            <v>Tenaska - Gas Financials</v>
          </cell>
          <cell r="U18" t="str">
            <v>OR</v>
          </cell>
          <cell r="V18">
            <v>-1373.9705899942931</v>
          </cell>
          <cell r="W18">
            <v>-571.15258999429295</v>
          </cell>
          <cell r="X18">
            <v>-715.39800000000002</v>
          </cell>
          <cell r="Y18">
            <v>-87.42</v>
          </cell>
          <cell r="Z18">
            <v>-802.81799999999998</v>
          </cell>
          <cell r="AA18">
            <v>0</v>
          </cell>
          <cell r="AB18">
            <v>0</v>
          </cell>
        </row>
        <row r="19">
          <cell r="A19">
            <v>13</v>
          </cell>
          <cell r="B19" t="str">
            <v>Tenaska - (Gain)/Loss on Sales</v>
          </cell>
          <cell r="C19" t="str">
            <v>OR</v>
          </cell>
          <cell r="D19">
            <v>302.16300000000001</v>
          </cell>
          <cell r="E19">
            <v>50.84</v>
          </cell>
          <cell r="F19">
            <v>972.06499999999994</v>
          </cell>
          <cell r="G19">
            <v>-720.74199999999996</v>
          </cell>
          <cell r="H19">
            <v>251.32300000000001</v>
          </cell>
          <cell r="R19">
            <v>16</v>
          </cell>
          <cell r="S19" t="str">
            <v>Tenaska - (Gain)/Loss on Sales</v>
          </cell>
          <cell r="U19" t="str">
            <v>OR</v>
          </cell>
          <cell r="V19">
            <v>302.16300000000001</v>
          </cell>
          <cell r="W19">
            <v>163.09494493008498</v>
          </cell>
          <cell r="X19">
            <v>-173.12294493008497</v>
          </cell>
          <cell r="Y19">
            <v>312.19099999999997</v>
          </cell>
          <cell r="Z19">
            <v>139.06805506991503</v>
          </cell>
        </row>
        <row r="20">
          <cell r="A20">
            <v>14</v>
          </cell>
          <cell r="B20" t="str">
            <v>Tenaska Subtotal</v>
          </cell>
          <cell r="D20">
            <v>140761.3270014092</v>
          </cell>
          <cell r="E20">
            <v>170981.32</v>
          </cell>
          <cell r="F20">
            <v>-25336.827256660963</v>
          </cell>
          <cell r="G20">
            <v>-4883.1657419298181</v>
          </cell>
          <cell r="H20">
            <v>-30219.99299859078</v>
          </cell>
          <cell r="J20">
            <v>864794.48</v>
          </cell>
          <cell r="K20">
            <v>913588</v>
          </cell>
          <cell r="L20">
            <v>-27463.520000000019</v>
          </cell>
          <cell r="M20">
            <v>-21330</v>
          </cell>
          <cell r="N20">
            <v>-48793.520000000019</v>
          </cell>
          <cell r="R20">
            <v>17</v>
          </cell>
          <cell r="S20" t="str">
            <v>Tenaska Subtotal</v>
          </cell>
          <cell r="V20">
            <v>140761.3270014092</v>
          </cell>
          <cell r="W20">
            <v>141594.81139554959</v>
          </cell>
          <cell r="X20">
            <v>-20.788652210553238</v>
          </cell>
          <cell r="Y20">
            <v>-812.69574192981804</v>
          </cell>
          <cell r="Z20">
            <v>-833.48439414037102</v>
          </cell>
          <cell r="AA20">
            <v>0</v>
          </cell>
          <cell r="AB20">
            <v>864794.48</v>
          </cell>
          <cell r="AC20">
            <v>873933.98</v>
          </cell>
          <cell r="AD20">
            <v>5220.5</v>
          </cell>
          <cell r="AE20">
            <v>-14360</v>
          </cell>
          <cell r="AF20">
            <v>-9139.5</v>
          </cell>
        </row>
        <row r="21">
          <cell r="A21">
            <v>15</v>
          </cell>
          <cell r="B21" t="str">
            <v>CTs - Fuel</v>
          </cell>
          <cell r="C21" t="str">
            <v>F</v>
          </cell>
          <cell r="D21">
            <v>6099.1109497827592</v>
          </cell>
          <cell r="E21">
            <v>29291.928000000004</v>
          </cell>
          <cell r="F21">
            <v>-18190.19195</v>
          </cell>
          <cell r="G21">
            <v>-5002.6261002172441</v>
          </cell>
          <cell r="H21">
            <v>-23192.819050217244</v>
          </cell>
          <cell r="J21">
            <v>72921.66</v>
          </cell>
          <cell r="K21">
            <v>270908</v>
          </cell>
          <cell r="L21">
            <v>-150554.34</v>
          </cell>
          <cell r="M21">
            <v>-47432.000000000007</v>
          </cell>
          <cell r="N21">
            <v>-197986.34</v>
          </cell>
          <cell r="O21">
            <v>0</v>
          </cell>
          <cell r="R21">
            <v>18</v>
          </cell>
          <cell r="S21" t="str">
            <v>CTs - Fuel</v>
          </cell>
          <cell r="U21" t="str">
            <v>F</v>
          </cell>
          <cell r="V21">
            <v>6099.1109497827592</v>
          </cell>
          <cell r="W21">
            <v>7597.1158999999998</v>
          </cell>
          <cell r="X21">
            <v>487.95355000000006</v>
          </cell>
          <cell r="Y21">
            <v>-233.04110021724082</v>
          </cell>
          <cell r="Z21">
            <v>254.91244978275918</v>
          </cell>
          <cell r="AA21">
            <v>0</v>
          </cell>
          <cell r="AB21">
            <v>72921.66</v>
          </cell>
          <cell r="AC21">
            <v>75502.329999999987</v>
          </cell>
          <cell r="AD21">
            <v>2925.33</v>
          </cell>
          <cell r="AE21">
            <v>-5505.9999999999945</v>
          </cell>
          <cell r="AF21">
            <v>-2580.6699999999937</v>
          </cell>
        </row>
        <row r="22">
          <cell r="A22">
            <v>16</v>
          </cell>
          <cell r="B22" t="str">
            <v>CTs - Gas Financials</v>
          </cell>
          <cell r="C22" t="str">
            <v>F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R22">
            <v>19</v>
          </cell>
          <cell r="S22" t="str">
            <v>CTs - Gas Financials</v>
          </cell>
          <cell r="U22" t="str">
            <v>F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23">
            <v>17</v>
          </cell>
          <cell r="B23" t="str">
            <v>CTs - Fixed</v>
          </cell>
          <cell r="C23" t="str">
            <v>F</v>
          </cell>
          <cell r="D23">
            <v>1752.9174000000003</v>
          </cell>
          <cell r="E23">
            <v>1752.9174</v>
          </cell>
          <cell r="F23">
            <v>0</v>
          </cell>
          <cell r="G23">
            <v>1E-3</v>
          </cell>
          <cell r="H23">
            <v>2E-3</v>
          </cell>
          <cell r="R23">
            <v>20</v>
          </cell>
          <cell r="S23" t="str">
            <v>CTs - Fixed</v>
          </cell>
          <cell r="U23" t="str">
            <v>F</v>
          </cell>
          <cell r="V23">
            <v>1752.9174000000003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A24">
            <v>18</v>
          </cell>
          <cell r="B24" t="str">
            <v>CTs Subtotal</v>
          </cell>
          <cell r="D24">
            <v>7852.0283497827595</v>
          </cell>
          <cell r="E24">
            <v>31044.845400000002</v>
          </cell>
          <cell r="F24">
            <v>-18190.19195</v>
          </cell>
          <cell r="G24">
            <v>-5002.6251002172439</v>
          </cell>
          <cell r="H24">
            <v>-23192.817050217243</v>
          </cell>
          <cell r="J24">
            <v>72921.66</v>
          </cell>
          <cell r="K24">
            <v>270908</v>
          </cell>
          <cell r="L24">
            <v>-150554.34</v>
          </cell>
          <cell r="M24">
            <v>-47432.000000000007</v>
          </cell>
          <cell r="N24">
            <v>-197986.34</v>
          </cell>
          <cell r="R24">
            <v>21</v>
          </cell>
          <cell r="S24" t="str">
            <v>CTs Subtotal</v>
          </cell>
          <cell r="V24">
            <v>7852.0283497827595</v>
          </cell>
          <cell r="W24">
            <v>7597.1158999999998</v>
          </cell>
          <cell r="X24">
            <v>487.95355000000006</v>
          </cell>
          <cell r="Y24">
            <v>-233.04110021724082</v>
          </cell>
          <cell r="Z24">
            <v>254.91244978275918</v>
          </cell>
          <cell r="AA24">
            <v>0</v>
          </cell>
          <cell r="AB24">
            <v>72921.66</v>
          </cell>
          <cell r="AC24">
            <v>75502.329999999987</v>
          </cell>
          <cell r="AD24">
            <v>2925.33</v>
          </cell>
          <cell r="AE24">
            <v>-5505.9999999999945</v>
          </cell>
          <cell r="AF24">
            <v>-2580.6699999999937</v>
          </cell>
        </row>
        <row r="25">
          <cell r="A25">
            <v>19</v>
          </cell>
          <cell r="B25" t="str">
            <v>Gas Optimization Units:</v>
          </cell>
          <cell r="D25">
            <v>173392.53676680391</v>
          </cell>
          <cell r="E25">
            <v>238385.75064319215</v>
          </cell>
          <cell r="F25">
            <v>-39184.226119358653</v>
          </cell>
          <cell r="G25">
            <v>-25808.987757029558</v>
          </cell>
          <cell r="H25">
            <v>-64993.21387638821</v>
          </cell>
          <cell r="J25">
            <v>1624693.4500000002</v>
          </cell>
          <cell r="K25">
            <v>2434466</v>
          </cell>
          <cell r="L25">
            <v>-677905.54999999993</v>
          </cell>
          <cell r="M25">
            <v>-131867</v>
          </cell>
          <cell r="N25">
            <v>-809772.54999999993</v>
          </cell>
          <cell r="R25">
            <v>22</v>
          </cell>
          <cell r="S25" t="str">
            <v>Gas Optimization Units:</v>
          </cell>
          <cell r="V25">
            <v>173392.53676680391</v>
          </cell>
          <cell r="W25">
            <v>174818.86590692939</v>
          </cell>
          <cell r="X25">
            <v>150.71491690410267</v>
          </cell>
          <cell r="Y25">
            <v>-1577.044057029547</v>
          </cell>
          <cell r="Z25">
            <v>-1426.3291401254442</v>
          </cell>
          <cell r="AA25">
            <v>0</v>
          </cell>
          <cell r="AB25">
            <v>1624693.4500000002</v>
          </cell>
          <cell r="AC25">
            <v>1674543.3599999999</v>
          </cell>
          <cell r="AD25">
            <v>-2243.91</v>
          </cell>
          <cell r="AE25">
            <v>-47605.999999999927</v>
          </cell>
          <cell r="AF25">
            <v>-49849.909999999931</v>
          </cell>
        </row>
        <row r="26">
          <cell r="A26">
            <v>20</v>
          </cell>
          <cell r="B26" t="str">
            <v>Long Term Contracts</v>
          </cell>
          <cell r="E26" t="str">
            <v>******** Amounts in Thousands of Dollars*********</v>
          </cell>
          <cell r="J26" t="str">
            <v>*******************Amounts in MWhs*******************</v>
          </cell>
          <cell r="R26">
            <v>23</v>
          </cell>
          <cell r="S26" t="str">
            <v>Long Term Contracts</v>
          </cell>
          <cell r="V26" t="str">
            <v>******** Amounts in Thousands of Dollars*********</v>
          </cell>
          <cell r="AB26" t="str">
            <v>*******************Amounts in MWhs*******************</v>
          </cell>
        </row>
        <row r="27">
          <cell r="A27">
            <v>21</v>
          </cell>
          <cell r="B27" t="str">
            <v>Colstrips</v>
          </cell>
          <cell r="C27" t="str">
            <v>F</v>
          </cell>
          <cell r="D27">
            <v>40740.639236033363</v>
          </cell>
          <cell r="E27">
            <v>38122.163829750541</v>
          </cell>
          <cell r="F27">
            <v>2588.2957069344366</v>
          </cell>
          <cell r="G27">
            <v>30.179699348382563</v>
          </cell>
          <cell r="H27">
            <v>2618.4754062828188</v>
          </cell>
          <cell r="J27">
            <v>4775486</v>
          </cell>
          <cell r="K27">
            <v>4754687</v>
          </cell>
          <cell r="L27">
            <v>34738</v>
          </cell>
          <cell r="M27">
            <v>-13939</v>
          </cell>
          <cell r="N27">
            <v>20799</v>
          </cell>
          <cell r="O27">
            <v>0</v>
          </cell>
          <cell r="R27">
            <v>24</v>
          </cell>
          <cell r="S27" t="str">
            <v>Colstrips</v>
          </cell>
          <cell r="U27" t="str">
            <v>F</v>
          </cell>
          <cell r="V27">
            <v>40740.639236033363</v>
          </cell>
          <cell r="W27">
            <v>40664.016041168557</v>
          </cell>
          <cell r="X27">
            <v>130.90295883143978</v>
          </cell>
          <cell r="Y27">
            <v>-54.279763966639798</v>
          </cell>
          <cell r="Z27">
            <v>76.62319486479997</v>
          </cell>
          <cell r="AA27">
            <v>0</v>
          </cell>
          <cell r="AB27">
            <v>4775486</v>
          </cell>
          <cell r="AC27">
            <v>4766339</v>
          </cell>
          <cell r="AD27">
            <v>16959</v>
          </cell>
          <cell r="AE27">
            <v>-7812</v>
          </cell>
          <cell r="AF27">
            <v>9147</v>
          </cell>
        </row>
        <row r="28">
          <cell r="A28">
            <v>22</v>
          </cell>
          <cell r="B28" t="str">
            <v>Colstrips - Fixed</v>
          </cell>
          <cell r="C28" t="str">
            <v>F</v>
          </cell>
          <cell r="D28">
            <v>8864.199787239153</v>
          </cell>
          <cell r="E28">
            <v>7657.510809112322</v>
          </cell>
          <cell r="F28">
            <v>1220.6568301167288</v>
          </cell>
          <cell r="G28">
            <v>-13.967851989896648</v>
          </cell>
          <cell r="H28">
            <v>1206.6889781268321</v>
          </cell>
          <cell r="R28">
            <v>25</v>
          </cell>
          <cell r="S28" t="str">
            <v>Colstrips - Fixed</v>
          </cell>
          <cell r="U28" t="str">
            <v>F</v>
          </cell>
          <cell r="V28">
            <v>8864.199787239153</v>
          </cell>
          <cell r="W28">
            <v>8894.4979124903057</v>
          </cell>
          <cell r="X28">
            <v>-30.298125251153294</v>
          </cell>
          <cell r="Y28">
            <v>4.3655745685100556E-14</v>
          </cell>
          <cell r="Z28">
            <v>-30.298125251153252</v>
          </cell>
          <cell r="AA28">
            <v>0</v>
          </cell>
        </row>
        <row r="29">
          <cell r="A29">
            <v>23</v>
          </cell>
          <cell r="B29" t="str">
            <v>Colstrips Subtotal</v>
          </cell>
          <cell r="D29">
            <v>49604.839023272514</v>
          </cell>
          <cell r="E29">
            <v>45779.674638862867</v>
          </cell>
          <cell r="F29">
            <v>3808.9525370511656</v>
          </cell>
          <cell r="G29">
            <v>16.211847358485915</v>
          </cell>
          <cell r="H29">
            <v>3825.1643844096507</v>
          </cell>
          <cell r="J29">
            <v>4775486</v>
          </cell>
          <cell r="K29">
            <v>4754687</v>
          </cell>
          <cell r="L29">
            <v>34738</v>
          </cell>
          <cell r="M29">
            <v>-13939</v>
          </cell>
          <cell r="N29">
            <v>20799</v>
          </cell>
          <cell r="R29">
            <v>26</v>
          </cell>
          <cell r="S29" t="str">
            <v>Colstrips Subtotal</v>
          </cell>
          <cell r="V29">
            <v>49604.839023272514</v>
          </cell>
          <cell r="W29">
            <v>49558.513953658861</v>
          </cell>
          <cell r="X29">
            <v>100.60483358028648</v>
          </cell>
          <cell r="Y29">
            <v>-54.279763966639756</v>
          </cell>
          <cell r="Z29">
            <v>46.325069613646718</v>
          </cell>
          <cell r="AA29">
            <v>0</v>
          </cell>
          <cell r="AB29">
            <v>4775486</v>
          </cell>
          <cell r="AC29">
            <v>4766339</v>
          </cell>
          <cell r="AD29">
            <v>16959</v>
          </cell>
          <cell r="AE29">
            <v>-7812</v>
          </cell>
          <cell r="AF29">
            <v>9147</v>
          </cell>
        </row>
        <row r="30">
          <cell r="A30">
            <v>24</v>
          </cell>
          <cell r="R30">
            <v>27</v>
          </cell>
        </row>
        <row r="31">
          <cell r="A31">
            <v>25</v>
          </cell>
          <cell r="B31" t="str">
            <v>Mid-Columbia</v>
          </cell>
          <cell r="C31" t="str">
            <v>P&amp;I</v>
          </cell>
          <cell r="D31">
            <v>80584.259124539996</v>
          </cell>
          <cell r="E31">
            <v>76403.712357840021</v>
          </cell>
          <cell r="F31">
            <v>4199.7652865166619</v>
          </cell>
          <cell r="G31">
            <v>-19.218519816677087</v>
          </cell>
          <cell r="H31">
            <v>4180.5467666999848</v>
          </cell>
          <cell r="J31">
            <v>5476858</v>
          </cell>
          <cell r="K31">
            <v>5546316</v>
          </cell>
          <cell r="L31">
            <v>-65566</v>
          </cell>
          <cell r="M31">
            <v>-3892</v>
          </cell>
          <cell r="N31">
            <v>-69458</v>
          </cell>
          <cell r="O31">
            <v>0</v>
          </cell>
          <cell r="R31">
            <v>28</v>
          </cell>
          <cell r="S31" t="str">
            <v>Mid-Columbia</v>
          </cell>
          <cell r="U31" t="str">
            <v>P&amp;I</v>
          </cell>
          <cell r="V31">
            <v>80584.259124539996</v>
          </cell>
          <cell r="W31">
            <v>81306.933427006661</v>
          </cell>
          <cell r="X31">
            <v>793.65169753333464</v>
          </cell>
          <cell r="Y31">
            <v>-1516.3259999999952</v>
          </cell>
          <cell r="Z31">
            <v>-722.67430246666072</v>
          </cell>
          <cell r="AA31">
            <v>0</v>
          </cell>
          <cell r="AB31">
            <v>5476858</v>
          </cell>
          <cell r="AC31">
            <v>5478917</v>
          </cell>
          <cell r="AD31">
            <v>356</v>
          </cell>
          <cell r="AE31">
            <v>-2415</v>
          </cell>
          <cell r="AF31">
            <v>-2059</v>
          </cell>
        </row>
        <row r="32">
          <cell r="A32">
            <v>26</v>
          </cell>
          <cell r="B32" t="str">
            <v>PR displace. Product</v>
          </cell>
          <cell r="C32" t="str">
            <v>P&amp;I</v>
          </cell>
          <cell r="D32">
            <v>6849.2384399999992</v>
          </cell>
          <cell r="E32">
            <v>6857.6419999999998</v>
          </cell>
          <cell r="F32">
            <v>-11.618799999999931</v>
          </cell>
          <cell r="G32">
            <v>3.2152399999994086</v>
          </cell>
          <cell r="H32">
            <v>-8.4035600000005211</v>
          </cell>
          <cell r="J32">
            <v>233404</v>
          </cell>
          <cell r="K32">
            <v>233312</v>
          </cell>
          <cell r="L32">
            <v>-2</v>
          </cell>
          <cell r="M32">
            <v>94</v>
          </cell>
          <cell r="N32">
            <v>92</v>
          </cell>
          <cell r="O32">
            <v>0</v>
          </cell>
          <cell r="R32">
            <v>29</v>
          </cell>
          <cell r="S32" t="str">
            <v>PR displace. Product</v>
          </cell>
          <cell r="U32" t="str">
            <v>P&amp;I</v>
          </cell>
          <cell r="V32">
            <v>6849.2384399999992</v>
          </cell>
          <cell r="W32">
            <v>6846.0231999999996</v>
          </cell>
          <cell r="X32">
            <v>0</v>
          </cell>
          <cell r="Y32">
            <v>3.2152400000002235</v>
          </cell>
          <cell r="Z32">
            <v>3.2152400000002235</v>
          </cell>
          <cell r="AA32">
            <v>0</v>
          </cell>
          <cell r="AB32">
            <v>233404</v>
          </cell>
          <cell r="AC32">
            <v>233378</v>
          </cell>
          <cell r="AD32">
            <v>-68</v>
          </cell>
          <cell r="AE32">
            <v>94</v>
          </cell>
          <cell r="AF32">
            <v>26</v>
          </cell>
        </row>
        <row r="33">
          <cell r="A33">
            <v>27</v>
          </cell>
          <cell r="B33" t="str">
            <v>Puget's Hydro</v>
          </cell>
          <cell r="C33" t="str">
            <v>P&amp;I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J33">
            <v>949105.55</v>
          </cell>
          <cell r="K33">
            <v>1108998</v>
          </cell>
          <cell r="L33">
            <v>-135343.45000000001</v>
          </cell>
          <cell r="M33">
            <v>-24548.999999999884</v>
          </cell>
          <cell r="N33">
            <v>-159892.4499999999</v>
          </cell>
          <cell r="R33">
            <v>30</v>
          </cell>
          <cell r="S33" t="str">
            <v>Puget's Hydro</v>
          </cell>
          <cell r="U33" t="str">
            <v>P&amp;I</v>
          </cell>
          <cell r="V33">
            <v>0</v>
          </cell>
          <cell r="W33">
            <v>0</v>
          </cell>
          <cell r="AB33">
            <v>949105.55</v>
          </cell>
          <cell r="AC33">
            <v>949836.54</v>
          </cell>
          <cell r="AD33">
            <v>12731.009999999998</v>
          </cell>
          <cell r="AE33">
            <v>-13461.999999999931</v>
          </cell>
          <cell r="AF33">
            <v>-730.98999999993248</v>
          </cell>
        </row>
        <row r="34">
          <cell r="A34">
            <v>28</v>
          </cell>
          <cell r="B34" t="str">
            <v>MPC Firm Contract</v>
          </cell>
          <cell r="C34" t="str">
            <v>P&amp;I</v>
          </cell>
          <cell r="D34">
            <v>39187.163650027767</v>
          </cell>
          <cell r="E34">
            <v>38418.718700000005</v>
          </cell>
          <cell r="F34">
            <v>785.437987999999</v>
          </cell>
          <cell r="G34">
            <v>-16.993037972235122</v>
          </cell>
          <cell r="H34">
            <v>768.44495002776387</v>
          </cell>
          <cell r="J34">
            <v>720517</v>
          </cell>
          <cell r="K34">
            <v>687950</v>
          </cell>
          <cell r="L34">
            <v>36557</v>
          </cell>
          <cell r="M34">
            <v>-3990</v>
          </cell>
          <cell r="N34">
            <v>32567</v>
          </cell>
          <cell r="O34">
            <v>0</v>
          </cell>
          <cell r="R34">
            <v>31</v>
          </cell>
          <cell r="S34" t="str">
            <v>MPC Firm Contract</v>
          </cell>
          <cell r="U34" t="str">
            <v>P&amp;I</v>
          </cell>
          <cell r="V34">
            <v>39187.163650027767</v>
          </cell>
          <cell r="W34">
            <v>39214.804723049383</v>
          </cell>
          <cell r="X34">
            <v>-5.8057230493766259</v>
          </cell>
          <cell r="Y34">
            <v>-21.835349972236436</v>
          </cell>
          <cell r="Z34">
            <v>-27.64107302161306</v>
          </cell>
          <cell r="AA34">
            <v>0</v>
          </cell>
          <cell r="AB34">
            <v>720517</v>
          </cell>
          <cell r="AC34">
            <v>721962</v>
          </cell>
          <cell r="AD34">
            <v>2174</v>
          </cell>
          <cell r="AE34">
            <v>-3619</v>
          </cell>
          <cell r="AF34">
            <v>-1445</v>
          </cell>
        </row>
        <row r="35">
          <cell r="A35">
            <v>29</v>
          </cell>
          <cell r="B35" t="str">
            <v>PG&amp;E Exchange Storage Acctg</v>
          </cell>
          <cell r="C35" t="str">
            <v>P&amp;I</v>
          </cell>
          <cell r="D35">
            <v>0</v>
          </cell>
          <cell r="E35">
            <v>0</v>
          </cell>
          <cell r="F35">
            <v>2539.31</v>
          </cell>
          <cell r="G35">
            <v>-2539.31</v>
          </cell>
          <cell r="H35">
            <v>0</v>
          </cell>
          <cell r="J35">
            <v>0</v>
          </cell>
          <cell r="K35">
            <v>-44</v>
          </cell>
          <cell r="L35">
            <v>-29683</v>
          </cell>
          <cell r="M35">
            <v>29727</v>
          </cell>
          <cell r="N35">
            <v>44</v>
          </cell>
          <cell r="O35">
            <v>0</v>
          </cell>
          <cell r="R35">
            <v>32</v>
          </cell>
          <cell r="S35" t="str">
            <v>PG&amp;E Exchange Storage Acctg</v>
          </cell>
          <cell r="U35" t="str">
            <v>P&amp;I</v>
          </cell>
          <cell r="V35">
            <v>0</v>
          </cell>
          <cell r="W35">
            <v>0</v>
          </cell>
          <cell r="X35">
            <v>253.392</v>
          </cell>
          <cell r="Y35">
            <v>-253.392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5049</v>
          </cell>
          <cell r="AE35">
            <v>-5049</v>
          </cell>
          <cell r="AF35">
            <v>0</v>
          </cell>
        </row>
        <row r="36">
          <cell r="A36">
            <v>30</v>
          </cell>
          <cell r="B36" t="str">
            <v>QF North Wasco</v>
          </cell>
          <cell r="C36" t="str">
            <v>P&amp;I</v>
          </cell>
          <cell r="D36">
            <v>2288.5751600000003</v>
          </cell>
          <cell r="E36">
            <v>2499.14</v>
          </cell>
          <cell r="F36">
            <v>-72.040000000000006</v>
          </cell>
          <cell r="G36">
            <v>-138.52483999999984</v>
          </cell>
          <cell r="H36">
            <v>-210.56483999999986</v>
          </cell>
          <cell r="J36">
            <v>36700</v>
          </cell>
          <cell r="K36">
            <v>38638</v>
          </cell>
          <cell r="L36">
            <v>-218</v>
          </cell>
          <cell r="M36">
            <v>-1720</v>
          </cell>
          <cell r="N36">
            <v>-1938</v>
          </cell>
          <cell r="O36">
            <v>0</v>
          </cell>
          <cell r="R36">
            <v>33</v>
          </cell>
          <cell r="S36" t="str">
            <v>QF North Wasco</v>
          </cell>
          <cell r="U36" t="str">
            <v>P&amp;I</v>
          </cell>
          <cell r="V36">
            <v>2288.5751600000003</v>
          </cell>
          <cell r="W36">
            <v>2426.4558399999996</v>
          </cell>
          <cell r="X36">
            <v>0.64415999999997442</v>
          </cell>
          <cell r="Y36">
            <v>-138.52483999999967</v>
          </cell>
          <cell r="Z36">
            <v>-137.8806799999997</v>
          </cell>
          <cell r="AA36">
            <v>0</v>
          </cell>
          <cell r="AB36">
            <v>36700</v>
          </cell>
          <cell r="AC36">
            <v>38341</v>
          </cell>
          <cell r="AD36">
            <v>79</v>
          </cell>
          <cell r="AE36">
            <v>-1720</v>
          </cell>
          <cell r="AF36">
            <v>-1641</v>
          </cell>
        </row>
        <row r="37">
          <cell r="A37">
            <v>31</v>
          </cell>
          <cell r="B37" t="str">
            <v>QF March Point Cogen Phase1</v>
          </cell>
          <cell r="C37" t="str">
            <v>P&amp;I</v>
          </cell>
          <cell r="D37">
            <v>38251.930560000001</v>
          </cell>
          <cell r="E37">
            <v>37225.449999999997</v>
          </cell>
          <cell r="F37">
            <v>954.57</v>
          </cell>
          <cell r="G37">
            <v>71.910560000002391</v>
          </cell>
          <cell r="H37">
            <v>1026.4805600000025</v>
          </cell>
          <cell r="J37">
            <v>692407.35000000009</v>
          </cell>
          <cell r="K37">
            <v>680402</v>
          </cell>
          <cell r="L37">
            <v>10987.349999999999</v>
          </cell>
          <cell r="M37">
            <v>1018.0000000000946</v>
          </cell>
          <cell r="N37">
            <v>12005.350000000093</v>
          </cell>
          <cell r="O37">
            <v>0</v>
          </cell>
          <cell r="R37">
            <v>34</v>
          </cell>
          <cell r="S37" t="str">
            <v>QF March Point Cogen Phase1</v>
          </cell>
          <cell r="U37" t="str">
            <v>P&amp;I</v>
          </cell>
          <cell r="V37">
            <v>38251.930560000001</v>
          </cell>
          <cell r="W37">
            <v>38100.275320000001</v>
          </cell>
          <cell r="X37">
            <v>82.720680000000172</v>
          </cell>
          <cell r="Y37">
            <v>68.934560000001923</v>
          </cell>
          <cell r="Z37">
            <v>151.6552400000021</v>
          </cell>
          <cell r="AA37">
            <v>0</v>
          </cell>
          <cell r="AB37">
            <v>692407.35000000009</v>
          </cell>
          <cell r="AC37">
            <v>689956.56</v>
          </cell>
          <cell r="AD37">
            <v>1336.7900000000009</v>
          </cell>
          <cell r="AE37">
            <v>1114.0000000000364</v>
          </cell>
          <cell r="AF37">
            <v>2450.7900000000373</v>
          </cell>
        </row>
        <row r="38">
          <cell r="A38">
            <v>32</v>
          </cell>
          <cell r="B38" t="str">
            <v>QF March Point Cogen Phase2</v>
          </cell>
          <cell r="C38" t="str">
            <v>P&amp;I</v>
          </cell>
          <cell r="D38">
            <v>22516.807576720432</v>
          </cell>
          <cell r="E38">
            <v>22360.026999999998</v>
          </cell>
          <cell r="F38">
            <v>-303.28699999999998</v>
          </cell>
          <cell r="G38">
            <v>460.06757672043148</v>
          </cell>
          <cell r="H38">
            <v>156.78057672043144</v>
          </cell>
          <cell r="J38">
            <v>293922.52</v>
          </cell>
          <cell r="K38">
            <v>393569</v>
          </cell>
          <cell r="L38">
            <v>-100096.47999999998</v>
          </cell>
          <cell r="M38">
            <v>450</v>
          </cell>
          <cell r="N38">
            <v>-99646.479999999981</v>
          </cell>
          <cell r="O38">
            <v>0</v>
          </cell>
          <cell r="R38">
            <v>35</v>
          </cell>
          <cell r="S38" t="str">
            <v>QF March Point Cogen Phase2</v>
          </cell>
          <cell r="U38" t="str">
            <v>P&amp;I</v>
          </cell>
          <cell r="V38">
            <v>22516.807576720432</v>
          </cell>
          <cell r="W38">
            <v>22301.638883306452</v>
          </cell>
          <cell r="X38">
            <v>-116.69988330645114</v>
          </cell>
          <cell r="Y38">
            <v>331.86857672043146</v>
          </cell>
          <cell r="Z38">
            <v>215.16869341398029</v>
          </cell>
          <cell r="AA38">
            <v>0</v>
          </cell>
          <cell r="AB38">
            <v>293922.52</v>
          </cell>
          <cell r="AC38">
            <v>290473.33</v>
          </cell>
          <cell r="AD38">
            <v>115.19000000000233</v>
          </cell>
          <cell r="AE38">
            <v>3334</v>
          </cell>
          <cell r="AF38">
            <v>3449.1900000000023</v>
          </cell>
        </row>
        <row r="39">
          <cell r="A39">
            <v>33</v>
          </cell>
          <cell r="B39" t="str">
            <v>QF Sumas</v>
          </cell>
          <cell r="C39" t="str">
            <v>P&amp;I</v>
          </cell>
          <cell r="D39">
            <v>59235.677151793549</v>
          </cell>
          <cell r="E39">
            <v>66032.286999999997</v>
          </cell>
          <cell r="F39">
            <v>-8966.6509999999998</v>
          </cell>
          <cell r="G39">
            <v>2170.0411517935468</v>
          </cell>
          <cell r="H39">
            <v>-6796.6098482064526</v>
          </cell>
          <cell r="J39">
            <v>578216.05000000005</v>
          </cell>
          <cell r="K39">
            <v>854043</v>
          </cell>
          <cell r="L39">
            <v>-297073.95000000007</v>
          </cell>
          <cell r="M39">
            <v>21247.000000000116</v>
          </cell>
          <cell r="N39">
            <v>-275826.94999999995</v>
          </cell>
          <cell r="O39">
            <v>0</v>
          </cell>
          <cell r="R39">
            <v>36</v>
          </cell>
          <cell r="S39" t="str">
            <v>QF Sumas</v>
          </cell>
          <cell r="U39" t="str">
            <v>P&amp;I</v>
          </cell>
          <cell r="V39">
            <v>59235.677151793549</v>
          </cell>
          <cell r="W39">
            <v>59198.404285341931</v>
          </cell>
          <cell r="X39">
            <v>-35.841285341936164</v>
          </cell>
          <cell r="Y39">
            <v>73.114151793549766</v>
          </cell>
          <cell r="Z39">
            <v>37.272866451613602</v>
          </cell>
          <cell r="AA39">
            <v>0</v>
          </cell>
          <cell r="AB39">
            <v>578216.05000000005</v>
          </cell>
          <cell r="AC39">
            <v>575485.81000000006</v>
          </cell>
          <cell r="AD39">
            <v>1692.2400000000052</v>
          </cell>
          <cell r="AE39">
            <v>1037.9999999999854</v>
          </cell>
          <cell r="AF39">
            <v>2730.2399999999907</v>
          </cell>
        </row>
        <row r="40">
          <cell r="A40">
            <v>34</v>
          </cell>
          <cell r="B40" t="str">
            <v>QF Koma Kulshan Hydro</v>
          </cell>
          <cell r="C40" t="str">
            <v>P&amp;I</v>
          </cell>
          <cell r="D40">
            <v>2594.045568</v>
          </cell>
          <cell r="E40">
            <v>3224.3180000000002</v>
          </cell>
          <cell r="F40">
            <v>-550.16300000000001</v>
          </cell>
          <cell r="G40">
            <v>-80.109432000000027</v>
          </cell>
          <cell r="H40">
            <v>-630.27243199999998</v>
          </cell>
          <cell r="J40">
            <v>34136</v>
          </cell>
          <cell r="K40">
            <v>42295</v>
          </cell>
          <cell r="L40">
            <v>-7128</v>
          </cell>
          <cell r="M40">
            <v>-1031</v>
          </cell>
          <cell r="N40">
            <v>-8159</v>
          </cell>
          <cell r="O40">
            <v>0</v>
          </cell>
          <cell r="R40">
            <v>37</v>
          </cell>
          <cell r="S40" t="str">
            <v>QF Koma Kulshan Hydro</v>
          </cell>
          <cell r="U40" t="str">
            <v>P&amp;I</v>
          </cell>
          <cell r="V40">
            <v>2594.045568</v>
          </cell>
          <cell r="W40">
            <v>2698.6328745000001</v>
          </cell>
          <cell r="X40">
            <v>-26.338874499999978</v>
          </cell>
          <cell r="Y40">
            <v>-78.248431999999966</v>
          </cell>
          <cell r="Z40">
            <v>-104.58730649999995</v>
          </cell>
          <cell r="AA40">
            <v>0</v>
          </cell>
          <cell r="AB40">
            <v>34136</v>
          </cell>
          <cell r="AC40">
            <v>35514</v>
          </cell>
          <cell r="AD40">
            <v>-347</v>
          </cell>
          <cell r="AE40">
            <v>-1031</v>
          </cell>
          <cell r="AF40">
            <v>-1378</v>
          </cell>
        </row>
        <row r="41">
          <cell r="A41">
            <v>35</v>
          </cell>
          <cell r="B41" t="str">
            <v>QF Twin Falls</v>
          </cell>
          <cell r="C41" t="str">
            <v>P&amp;I</v>
          </cell>
          <cell r="D41">
            <v>5135.25</v>
          </cell>
          <cell r="E41">
            <v>5697.5020000000004</v>
          </cell>
          <cell r="F41">
            <v>-427.791</v>
          </cell>
          <cell r="G41">
            <v>-134.46100000000001</v>
          </cell>
          <cell r="H41">
            <v>-562.25199999999995</v>
          </cell>
          <cell r="J41">
            <v>68470</v>
          </cell>
          <cell r="K41">
            <v>75968</v>
          </cell>
          <cell r="L41">
            <v>-5705</v>
          </cell>
          <cell r="M41">
            <v>-1793</v>
          </cell>
          <cell r="N41">
            <v>-7498</v>
          </cell>
          <cell r="O41">
            <v>0</v>
          </cell>
          <cell r="R41">
            <v>38</v>
          </cell>
          <cell r="S41" t="str">
            <v>QF Twin Falls</v>
          </cell>
          <cell r="U41" t="str">
            <v>P&amp;I</v>
          </cell>
          <cell r="V41">
            <v>5135.25</v>
          </cell>
          <cell r="W41">
            <v>5303.2359999999999</v>
          </cell>
          <cell r="X41">
            <v>-33.524999999999999</v>
          </cell>
          <cell r="Y41">
            <v>-134.46100000000001</v>
          </cell>
          <cell r="Z41">
            <v>-167.98599999999999</v>
          </cell>
          <cell r="AA41">
            <v>0</v>
          </cell>
          <cell r="AB41">
            <v>68470</v>
          </cell>
          <cell r="AC41">
            <v>70710</v>
          </cell>
          <cell r="AD41">
            <v>-447</v>
          </cell>
          <cell r="AE41">
            <v>-1793</v>
          </cell>
          <cell r="AF41">
            <v>-2240</v>
          </cell>
        </row>
        <row r="42">
          <cell r="A42">
            <v>36</v>
          </cell>
          <cell r="B42" t="str">
            <v>QF Weeks Falls</v>
          </cell>
          <cell r="C42" t="str">
            <v>P&amp;I</v>
          </cell>
          <cell r="D42">
            <v>974.26499999999999</v>
          </cell>
          <cell r="E42">
            <v>986.29</v>
          </cell>
          <cell r="F42">
            <v>21.716000000000001</v>
          </cell>
          <cell r="G42">
            <v>-33.741</v>
          </cell>
          <cell r="H42">
            <v>-12.025</v>
          </cell>
          <cell r="J42">
            <v>12990.199999999997</v>
          </cell>
          <cell r="K42">
            <v>13148</v>
          </cell>
          <cell r="L42">
            <v>292.19999999999959</v>
          </cell>
          <cell r="M42">
            <v>-450.0000000000025</v>
          </cell>
          <cell r="N42">
            <v>-157.80000000000291</v>
          </cell>
          <cell r="O42">
            <v>0</v>
          </cell>
          <cell r="R42">
            <v>39</v>
          </cell>
          <cell r="S42" t="str">
            <v>QF Weeks Falls</v>
          </cell>
          <cell r="U42" t="str">
            <v>P&amp;I</v>
          </cell>
          <cell r="V42">
            <v>974.26499999999999</v>
          </cell>
          <cell r="W42">
            <v>933.93600000000004</v>
          </cell>
          <cell r="X42">
            <v>74.069999999999993</v>
          </cell>
          <cell r="Y42">
            <v>-33.741</v>
          </cell>
          <cell r="Z42">
            <v>40.329000000000001</v>
          </cell>
          <cell r="AA42">
            <v>0</v>
          </cell>
          <cell r="AB42">
            <v>12990.199999999997</v>
          </cell>
          <cell r="AC42">
            <v>12452.6</v>
          </cell>
          <cell r="AD42">
            <v>987.59999999999991</v>
          </cell>
          <cell r="AE42">
            <v>-450.00000000000318</v>
          </cell>
          <cell r="AF42">
            <v>537.59999999999673</v>
          </cell>
        </row>
        <row r="43">
          <cell r="A43">
            <v>37</v>
          </cell>
          <cell r="B43" t="str">
            <v>QF Spokane MSW</v>
          </cell>
          <cell r="C43" t="str">
            <v>P&amp;I</v>
          </cell>
          <cell r="D43">
            <v>12425.805759999999</v>
          </cell>
          <cell r="E43">
            <v>12705.627</v>
          </cell>
          <cell r="F43">
            <v>-211.471</v>
          </cell>
          <cell r="G43">
            <v>-68.350240000000227</v>
          </cell>
          <cell r="H43">
            <v>-279.82124000000022</v>
          </cell>
          <cell r="J43">
            <v>140316</v>
          </cell>
          <cell r="K43">
            <v>142861</v>
          </cell>
          <cell r="L43">
            <v>-1894</v>
          </cell>
          <cell r="M43">
            <v>-651</v>
          </cell>
          <cell r="N43">
            <v>-2545</v>
          </cell>
          <cell r="O43">
            <v>0</v>
          </cell>
          <cell r="R43">
            <v>40</v>
          </cell>
          <cell r="S43" t="str">
            <v>QF Spokane MSW</v>
          </cell>
          <cell r="U43" t="str">
            <v>P&amp;I</v>
          </cell>
          <cell r="V43">
            <v>12425.805759999999</v>
          </cell>
          <cell r="W43">
            <v>12341.73918</v>
          </cell>
          <cell r="X43">
            <v>-85.25917999999993</v>
          </cell>
          <cell r="Y43">
            <v>169.32576</v>
          </cell>
          <cell r="Z43">
            <v>84.066580000000073</v>
          </cell>
          <cell r="AA43">
            <v>0</v>
          </cell>
          <cell r="AB43">
            <v>140316</v>
          </cell>
          <cell r="AC43">
            <v>139292</v>
          </cell>
          <cell r="AD43">
            <v>-543</v>
          </cell>
          <cell r="AE43">
            <v>1567</v>
          </cell>
          <cell r="AF43">
            <v>1024</v>
          </cell>
        </row>
        <row r="44">
          <cell r="A44">
            <v>38</v>
          </cell>
          <cell r="B44" t="str">
            <v>Other QF</v>
          </cell>
          <cell r="C44" t="str">
            <v>P&amp;I</v>
          </cell>
          <cell r="D44">
            <v>1353.42896</v>
          </cell>
          <cell r="E44">
            <v>429.649</v>
          </cell>
          <cell r="F44">
            <v>910.72299999999996</v>
          </cell>
          <cell r="G44">
            <v>13.056959999999998</v>
          </cell>
          <cell r="H44">
            <v>923.77995999999996</v>
          </cell>
          <cell r="J44">
            <v>25836.083999999995</v>
          </cell>
          <cell r="K44">
            <v>1529</v>
          </cell>
          <cell r="L44">
            <v>23469.083999999999</v>
          </cell>
          <cell r="M44">
            <v>838</v>
          </cell>
          <cell r="N44">
            <v>24307.083999999999</v>
          </cell>
          <cell r="O44">
            <v>0</v>
          </cell>
          <cell r="R44">
            <v>41</v>
          </cell>
          <cell r="S44" t="str">
            <v>Other QF</v>
          </cell>
          <cell r="U44" t="str">
            <v>P&amp;I</v>
          </cell>
          <cell r="V44">
            <v>1353.42896</v>
          </cell>
          <cell r="W44">
            <v>1276.08356</v>
          </cell>
          <cell r="X44">
            <v>64.288440000000008</v>
          </cell>
          <cell r="Y44">
            <v>13.056960000000002</v>
          </cell>
          <cell r="Z44">
            <v>77.345399999999998</v>
          </cell>
          <cell r="AA44">
            <v>0</v>
          </cell>
          <cell r="AB44">
            <v>25836.083999999995</v>
          </cell>
          <cell r="AC44">
            <v>24617.633999999998</v>
          </cell>
          <cell r="AD44">
            <v>380.44999999999993</v>
          </cell>
          <cell r="AE44">
            <v>837.99999999999773</v>
          </cell>
          <cell r="AF44">
            <v>1218.4499999999975</v>
          </cell>
        </row>
        <row r="45">
          <cell r="A45">
            <v>39</v>
          </cell>
          <cell r="B45" t="str">
            <v>WNP-3 BPA Exchange Power</v>
          </cell>
          <cell r="C45" t="str">
            <v>P&amp;I</v>
          </cell>
          <cell r="D45">
            <v>11498.303619999999</v>
          </cell>
          <cell r="E45">
            <v>11683.052</v>
          </cell>
          <cell r="F45">
            <v>-89.221640000000136</v>
          </cell>
          <cell r="G45">
            <v>-95.526740000000686</v>
          </cell>
          <cell r="H45">
            <v>-184.74838000000082</v>
          </cell>
          <cell r="J45">
            <v>362065</v>
          </cell>
          <cell r="K45">
            <v>391145</v>
          </cell>
          <cell r="L45">
            <v>-14248</v>
          </cell>
          <cell r="M45">
            <v>-14832</v>
          </cell>
          <cell r="N45">
            <v>-29080</v>
          </cell>
          <cell r="O45">
            <v>0</v>
          </cell>
          <cell r="R45">
            <v>42</v>
          </cell>
          <cell r="S45" t="str">
            <v>WNP-3 BPA Exchange Power</v>
          </cell>
          <cell r="U45" t="str">
            <v>P&amp;I</v>
          </cell>
          <cell r="V45">
            <v>11498.303619999999</v>
          </cell>
          <cell r="W45">
            <v>11498.311629999998</v>
          </cell>
          <cell r="X45">
            <v>0.60672999999998134</v>
          </cell>
          <cell r="Y45">
            <v>-0.61473999999975781</v>
          </cell>
          <cell r="Z45">
            <v>-8.0099999997764824E-3</v>
          </cell>
          <cell r="AA45">
            <v>0</v>
          </cell>
          <cell r="AB45">
            <v>362065</v>
          </cell>
          <cell r="AC45">
            <v>362065</v>
          </cell>
          <cell r="AD45">
            <v>17</v>
          </cell>
          <cell r="AE45">
            <v>-17</v>
          </cell>
          <cell r="AF45">
            <v>0</v>
          </cell>
        </row>
        <row r="46">
          <cell r="A46">
            <v>40</v>
          </cell>
          <cell r="B46" t="str">
            <v>Snohomish Conservation</v>
          </cell>
          <cell r="C46" t="str">
            <v>P&amp;I</v>
          </cell>
          <cell r="D46">
            <v>3734.8522400000002</v>
          </cell>
          <cell r="E46">
            <v>3737.1640000000002</v>
          </cell>
          <cell r="F46">
            <v>2.9000000000000001E-2</v>
          </cell>
          <cell r="G46">
            <v>-2.3407599999997766</v>
          </cell>
          <cell r="H46">
            <v>-2.3117599999997767</v>
          </cell>
          <cell r="J46">
            <v>89664</v>
          </cell>
          <cell r="K46">
            <v>89664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R46">
            <v>43</v>
          </cell>
          <cell r="S46" t="str">
            <v>Snohomish Conservation</v>
          </cell>
          <cell r="U46" t="str">
            <v>P&amp;I</v>
          </cell>
          <cell r="V46">
            <v>3734.8522400000002</v>
          </cell>
          <cell r="W46">
            <v>3734.9112</v>
          </cell>
          <cell r="X46">
            <v>2.2817999999999885</v>
          </cell>
          <cell r="Y46">
            <v>-2.3407599999999511</v>
          </cell>
          <cell r="Z46">
            <v>-5.8959999999962751E-2</v>
          </cell>
          <cell r="AA46">
            <v>0</v>
          </cell>
          <cell r="AB46">
            <v>89664</v>
          </cell>
          <cell r="AC46">
            <v>89664</v>
          </cell>
          <cell r="AD46">
            <v>0</v>
          </cell>
          <cell r="AE46">
            <v>0</v>
          </cell>
          <cell r="AF46">
            <v>0</v>
          </cell>
        </row>
        <row r="47">
          <cell r="A47">
            <v>41</v>
          </cell>
          <cell r="B47" t="str">
            <v>Other Contracts</v>
          </cell>
          <cell r="C47" t="str">
            <v>P&amp;I</v>
          </cell>
          <cell r="D47">
            <v>1461.8510000000001</v>
          </cell>
          <cell r="E47">
            <v>881.58100000000002</v>
          </cell>
          <cell r="F47">
            <v>340.26100000000002</v>
          </cell>
          <cell r="G47">
            <v>240.00899999999999</v>
          </cell>
          <cell r="H47">
            <v>580.27</v>
          </cell>
          <cell r="J47">
            <v>29623.028805970149</v>
          </cell>
          <cell r="K47">
            <v>24766</v>
          </cell>
          <cell r="L47">
            <v>3186.0288059701493</v>
          </cell>
          <cell r="M47">
            <v>1670.9999999999998</v>
          </cell>
          <cell r="N47">
            <v>4857.0288059701488</v>
          </cell>
          <cell r="O47">
            <v>0</v>
          </cell>
          <cell r="R47">
            <v>44</v>
          </cell>
          <cell r="S47" t="str">
            <v>Other Contracts</v>
          </cell>
          <cell r="U47" t="str">
            <v>P&amp;I</v>
          </cell>
          <cell r="V47">
            <v>1461.8510000000001</v>
          </cell>
          <cell r="W47">
            <v>1376.5039999999999</v>
          </cell>
          <cell r="X47">
            <v>113.48699999999999</v>
          </cell>
          <cell r="Y47">
            <v>-28.14</v>
          </cell>
          <cell r="Z47">
            <v>85.346999999999994</v>
          </cell>
          <cell r="AA47">
            <v>0</v>
          </cell>
          <cell r="AB47">
            <v>29623.028805970149</v>
          </cell>
          <cell r="AC47">
            <v>28282.58880597015</v>
          </cell>
          <cell r="AD47">
            <v>1760.4399999999998</v>
          </cell>
          <cell r="AE47">
            <v>-419.99999999999955</v>
          </cell>
          <cell r="AF47">
            <v>1340.4400000000003</v>
          </cell>
        </row>
        <row r="48">
          <cell r="A48">
            <v>42</v>
          </cell>
          <cell r="B48" t="str">
            <v>Capacity &amp; Options</v>
          </cell>
          <cell r="C48" t="str">
            <v>P&amp;I</v>
          </cell>
          <cell r="D48">
            <v>181.99199999999999</v>
          </cell>
          <cell r="E48">
            <v>0</v>
          </cell>
          <cell r="F48">
            <v>0</v>
          </cell>
          <cell r="G48">
            <v>181.99199999999999</v>
          </cell>
          <cell r="H48">
            <v>181.99199999999999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R48">
            <v>45</v>
          </cell>
          <cell r="S48" t="str">
            <v>Capacity &amp; Options</v>
          </cell>
          <cell r="U48" t="str">
            <v>P&amp;I</v>
          </cell>
          <cell r="V48">
            <v>181.99199999999999</v>
          </cell>
          <cell r="W48">
            <v>181.99199999999999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A49">
            <v>43</v>
          </cell>
          <cell r="B49" t="str">
            <v>Interchange</v>
          </cell>
          <cell r="C49" t="str">
            <v>P&amp;I</v>
          </cell>
          <cell r="D49">
            <v>-4559.759</v>
          </cell>
          <cell r="E49">
            <v>-4200</v>
          </cell>
          <cell r="F49">
            <v>1711.922</v>
          </cell>
          <cell r="G49">
            <v>-2071.681</v>
          </cell>
          <cell r="H49">
            <v>-359.75900000000001</v>
          </cell>
          <cell r="J49">
            <v>-30731.742000000013</v>
          </cell>
          <cell r="K49">
            <v>0</v>
          </cell>
          <cell r="L49">
            <v>-30741.742000000013</v>
          </cell>
          <cell r="M49">
            <v>10</v>
          </cell>
          <cell r="N49">
            <v>-30731.742000000013</v>
          </cell>
          <cell r="O49">
            <v>0</v>
          </cell>
          <cell r="R49">
            <v>46</v>
          </cell>
          <cell r="S49" t="str">
            <v>Interchange</v>
          </cell>
          <cell r="U49" t="str">
            <v>P&amp;I</v>
          </cell>
          <cell r="V49">
            <v>-4559.759</v>
          </cell>
          <cell r="W49">
            <v>-4592.7740000000003</v>
          </cell>
          <cell r="X49">
            <v>195.54400000000001</v>
          </cell>
          <cell r="Y49">
            <v>-162.529</v>
          </cell>
          <cell r="Z49">
            <v>33.015000000000001</v>
          </cell>
          <cell r="AA49">
            <v>0</v>
          </cell>
          <cell r="AB49">
            <v>-30731.742000000013</v>
          </cell>
          <cell r="AC49">
            <v>-29998.742000000013</v>
          </cell>
          <cell r="AD49">
            <v>-743</v>
          </cell>
          <cell r="AE49">
            <v>10</v>
          </cell>
          <cell r="AF49">
            <v>-733</v>
          </cell>
        </row>
        <row r="50">
          <cell r="A50">
            <v>44</v>
          </cell>
          <cell r="B50" t="str">
            <v>Other New Resources</v>
          </cell>
          <cell r="C50" t="str">
            <v>P&amp;I</v>
          </cell>
          <cell r="D50">
            <v>0</v>
          </cell>
          <cell r="E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A51">
            <v>45</v>
          </cell>
          <cell r="B51" t="str">
            <v>Contracts Subtotal</v>
          </cell>
          <cell r="D51">
            <v>283713.68681108177</v>
          </cell>
          <cell r="E51">
            <v>284942.16005784005</v>
          </cell>
          <cell r="F51">
            <v>831.49083451666115</v>
          </cell>
          <cell r="G51">
            <v>-2059.9640812749326</v>
          </cell>
          <cell r="H51">
            <v>-1228.4732467582712</v>
          </cell>
          <cell r="J51">
            <v>9713499.0408059694</v>
          </cell>
          <cell r="K51">
            <v>10324560</v>
          </cell>
          <cell r="L51">
            <v>-613207.95919402991</v>
          </cell>
          <cell r="M51">
            <v>2147.0000000003256</v>
          </cell>
          <cell r="N51">
            <v>-611060.95919402968</v>
          </cell>
          <cell r="R51">
            <v>48</v>
          </cell>
          <cell r="S51" t="str">
            <v>Contracts Subtotal</v>
          </cell>
          <cell r="V51">
            <v>283713.68681108177</v>
          </cell>
          <cell r="W51">
            <v>284147.10812320444</v>
          </cell>
          <cell r="X51">
            <v>1277.216561335571</v>
          </cell>
          <cell r="Y51">
            <v>-1710.6378734582477</v>
          </cell>
          <cell r="Z51">
            <v>-433.42131212267702</v>
          </cell>
          <cell r="AA51">
            <v>0</v>
          </cell>
          <cell r="AB51">
            <v>9713499.0408059694</v>
          </cell>
          <cell r="AC51">
            <v>9710949.3208059687</v>
          </cell>
          <cell r="AD51">
            <v>24530.720000000005</v>
          </cell>
          <cell r="AE51">
            <v>-21980.999999999916</v>
          </cell>
          <cell r="AF51">
            <v>2549.7200000000921</v>
          </cell>
        </row>
        <row r="52">
          <cell r="A52">
            <v>46</v>
          </cell>
          <cell r="R52">
            <v>49</v>
          </cell>
          <cell r="AA52">
            <v>0</v>
          </cell>
        </row>
        <row r="53">
          <cell r="A53">
            <v>47</v>
          </cell>
          <cell r="B53" t="str">
            <v>Secondary Purchase</v>
          </cell>
          <cell r="C53" t="str">
            <v>P&amp;I</v>
          </cell>
          <cell r="D53">
            <v>427987.0536391862</v>
          </cell>
          <cell r="E53">
            <v>312776.37400000001</v>
          </cell>
          <cell r="F53">
            <v>86662.751000000004</v>
          </cell>
          <cell r="G53">
            <v>28547.928639186175</v>
          </cell>
          <cell r="H53">
            <v>115210.67963918617</v>
          </cell>
          <cell r="J53">
            <v>8287429.1919999989</v>
          </cell>
          <cell r="K53">
            <v>5179321</v>
          </cell>
          <cell r="L53">
            <v>2657300.1919999998</v>
          </cell>
          <cell r="M53">
            <v>450807.99999999907</v>
          </cell>
          <cell r="N53">
            <v>3108108.1919999989</v>
          </cell>
          <cell r="O53">
            <v>0</v>
          </cell>
          <cell r="R53">
            <v>50</v>
          </cell>
          <cell r="S53" t="str">
            <v>Secondary Purchase</v>
          </cell>
          <cell r="U53" t="str">
            <v>P&amp;I</v>
          </cell>
          <cell r="V53">
            <v>427987.0536391862</v>
          </cell>
          <cell r="W53">
            <v>568360.92504</v>
          </cell>
          <cell r="X53">
            <v>-11604.820780000002</v>
          </cell>
          <cell r="Y53">
            <v>-128769.05062081378</v>
          </cell>
          <cell r="Z53">
            <v>-140373.87140081378</v>
          </cell>
          <cell r="AA53">
            <v>0</v>
          </cell>
          <cell r="AB53">
            <v>8287429.1919999989</v>
          </cell>
          <cell r="AC53">
            <v>10581636.191999998</v>
          </cell>
          <cell r="AD53">
            <v>-260997</v>
          </cell>
          <cell r="AE53">
            <v>-2033210</v>
          </cell>
          <cell r="AF53">
            <v>-2294207</v>
          </cell>
        </row>
        <row r="54">
          <cell r="A54">
            <v>48</v>
          </cell>
          <cell r="B54" t="str">
            <v>Secondary Sales</v>
          </cell>
          <cell r="C54" t="str">
            <v>SS</v>
          </cell>
          <cell r="D54">
            <v>-95512.884999999995</v>
          </cell>
          <cell r="E54">
            <v>-86652.425000000003</v>
          </cell>
          <cell r="F54">
            <v>12384.731</v>
          </cell>
          <cell r="G54">
            <v>-21245.190999999999</v>
          </cell>
          <cell r="H54">
            <v>-8860.4599999999991</v>
          </cell>
          <cell r="J54">
            <v>-2248424</v>
          </cell>
          <cell r="K54">
            <v>-1256933</v>
          </cell>
          <cell r="L54">
            <v>-636031</v>
          </cell>
          <cell r="M54">
            <v>-355460</v>
          </cell>
          <cell r="N54">
            <v>-991491</v>
          </cell>
          <cell r="O54">
            <v>0</v>
          </cell>
          <cell r="R54">
            <v>51</v>
          </cell>
          <cell r="S54" t="str">
            <v>Secondary Sales</v>
          </cell>
          <cell r="U54" t="str">
            <v>SS</v>
          </cell>
          <cell r="V54">
            <v>-95512.884999999995</v>
          </cell>
          <cell r="W54">
            <v>-240480.18</v>
          </cell>
          <cell r="X54">
            <v>15791.39</v>
          </cell>
          <cell r="Y54">
            <v>129175.905</v>
          </cell>
          <cell r="Z54">
            <v>144967.29500000001</v>
          </cell>
          <cell r="AA54">
            <v>0</v>
          </cell>
          <cell r="AB54">
            <v>-2248424</v>
          </cell>
          <cell r="AC54">
            <v>-4577638</v>
          </cell>
          <cell r="AD54">
            <v>305296</v>
          </cell>
          <cell r="AE54">
            <v>2023918</v>
          </cell>
          <cell r="AF54">
            <v>2329214</v>
          </cell>
        </row>
        <row r="55">
          <cell r="A55">
            <v>49</v>
          </cell>
          <cell r="B55" t="str">
            <v>Net Secondary Subtotal</v>
          </cell>
          <cell r="D55">
            <v>332474.16863918619</v>
          </cell>
          <cell r="E55">
            <v>226123.94900000002</v>
          </cell>
          <cell r="F55">
            <v>99047.482000000004</v>
          </cell>
          <cell r="G55">
            <v>7302.7376391861762</v>
          </cell>
          <cell r="H55">
            <v>106350.21963918617</v>
          </cell>
          <cell r="J55">
            <v>6039005.1919999989</v>
          </cell>
          <cell r="K55">
            <v>3922388</v>
          </cell>
          <cell r="L55">
            <v>2021269.1919999998</v>
          </cell>
          <cell r="M55">
            <v>95347.999999999069</v>
          </cell>
          <cell r="N55">
            <v>2116617.1919999989</v>
          </cell>
          <cell r="R55">
            <v>52</v>
          </cell>
          <cell r="S55" t="str">
            <v>Net Secondary Subtotal</v>
          </cell>
          <cell r="V55">
            <v>332474.16863918619</v>
          </cell>
          <cell r="W55">
            <v>327880.74504000001</v>
          </cell>
          <cell r="X55">
            <v>4186.5692199999976</v>
          </cell>
          <cell r="Y55">
            <v>406.85437918621756</v>
          </cell>
          <cell r="Z55">
            <v>4593.423599186237</v>
          </cell>
          <cell r="AA55">
            <v>0</v>
          </cell>
          <cell r="AB55">
            <v>6039005.1919999989</v>
          </cell>
          <cell r="AC55">
            <v>6003998.1919999979</v>
          </cell>
          <cell r="AD55">
            <v>44299</v>
          </cell>
          <cell r="AE55">
            <v>-9292</v>
          </cell>
          <cell r="AF55">
            <v>35007</v>
          </cell>
        </row>
        <row r="57">
          <cell r="A57">
            <v>51</v>
          </cell>
          <cell r="B57" t="str">
            <v>Wind</v>
          </cell>
          <cell r="C57" t="str">
            <v>F</v>
          </cell>
          <cell r="D57">
            <v>24.753</v>
          </cell>
          <cell r="E57">
            <v>374.58287999999999</v>
          </cell>
          <cell r="F57">
            <v>-315.56124</v>
          </cell>
          <cell r="G57">
            <v>-34.268640000000012</v>
          </cell>
          <cell r="H57">
            <v>-349.82988</v>
          </cell>
          <cell r="J57">
            <v>385606.02200000006</v>
          </cell>
          <cell r="K57">
            <v>445932</v>
          </cell>
          <cell r="L57">
            <v>-66916.977999999988</v>
          </cell>
          <cell r="M57">
            <v>6591.0000000000437</v>
          </cell>
          <cell r="N57">
            <v>-60325.977999999945</v>
          </cell>
          <cell r="R57">
            <v>54</v>
          </cell>
          <cell r="S57" t="str">
            <v>Wind</v>
          </cell>
          <cell r="U57" t="str">
            <v>F</v>
          </cell>
          <cell r="V57">
            <v>24.753</v>
          </cell>
          <cell r="W57">
            <v>272.24640000000005</v>
          </cell>
          <cell r="X57">
            <v>-40.181400000000004</v>
          </cell>
          <cell r="Y57">
            <v>-207.31200000000001</v>
          </cell>
          <cell r="Z57">
            <v>-247.49340000000001</v>
          </cell>
          <cell r="AA57">
            <v>0</v>
          </cell>
          <cell r="AB57">
            <v>385606.02200000006</v>
          </cell>
          <cell r="AC57">
            <v>413145.51800000004</v>
          </cell>
          <cell r="AD57">
            <v>8012.5040000000008</v>
          </cell>
          <cell r="AE57">
            <v>-35551.999999999985</v>
          </cell>
          <cell r="AF57">
            <v>-27539.495999999985</v>
          </cell>
        </row>
        <row r="58">
          <cell r="A58">
            <v>52</v>
          </cell>
          <cell r="B58" t="str">
            <v>Wheeling by Others</v>
          </cell>
          <cell r="C58" t="str">
            <v>W</v>
          </cell>
          <cell r="D58">
            <v>52696.8149997156</v>
          </cell>
          <cell r="E58">
            <v>55922.967880189994</v>
          </cell>
          <cell r="F58">
            <v>-2994.8699440039973</v>
          </cell>
          <cell r="G58">
            <v>-231.28293647039868</v>
          </cell>
          <cell r="H58">
            <v>-3226.1528804743962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R58">
            <v>55</v>
          </cell>
          <cell r="S58" t="str">
            <v>Wheeling by Others</v>
          </cell>
          <cell r="U58" t="str">
            <v>W</v>
          </cell>
          <cell r="V58">
            <v>52696.8149997156</v>
          </cell>
          <cell r="W58">
            <v>52553.579726396551</v>
          </cell>
          <cell r="X58">
            <v>140.52629141932354</v>
          </cell>
          <cell r="Y58">
            <v>2.7089818997196855</v>
          </cell>
          <cell r="Z58">
            <v>143.23527331904322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A59">
            <v>53</v>
          </cell>
          <cell r="R59">
            <v>56</v>
          </cell>
          <cell r="AA59">
            <v>0</v>
          </cell>
        </row>
        <row r="60">
          <cell r="A60">
            <v>54</v>
          </cell>
          <cell r="B60" t="str">
            <v>Douglas Settlement</v>
          </cell>
          <cell r="C60" t="str">
            <v>P&amp;I</v>
          </cell>
          <cell r="D60">
            <v>-4896.25</v>
          </cell>
          <cell r="E60">
            <v>-10685.850140250001</v>
          </cell>
          <cell r="F60">
            <v>5789.6001402500015</v>
          </cell>
          <cell r="G60">
            <v>0</v>
          </cell>
          <cell r="H60">
            <v>5789.6001402500015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R60">
            <v>57</v>
          </cell>
          <cell r="S60" t="str">
            <v>Douglas Settlement</v>
          </cell>
          <cell r="U60" t="str">
            <v>P&amp;I</v>
          </cell>
          <cell r="V60">
            <v>-4896.25</v>
          </cell>
          <cell r="W60">
            <v>-4896.25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A61">
            <v>55</v>
          </cell>
          <cell r="B61" t="str">
            <v xml:space="preserve">BEP Amort. </v>
          </cell>
          <cell r="C61" t="str">
            <v>P&amp;I</v>
          </cell>
          <cell r="D61">
            <v>3526.62</v>
          </cell>
          <cell r="E61">
            <v>3526.62</v>
          </cell>
          <cell r="F61">
            <v>0</v>
          </cell>
          <cell r="G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R61">
            <v>58</v>
          </cell>
          <cell r="S61" t="str">
            <v xml:space="preserve">BEP Amort. </v>
          </cell>
          <cell r="U61" t="str">
            <v>P&amp;I</v>
          </cell>
          <cell r="V61">
            <v>3526.62</v>
          </cell>
          <cell r="W61">
            <v>3526.62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A62">
            <v>56</v>
          </cell>
          <cell r="B62" t="str">
            <v>Other Power Costs</v>
          </cell>
          <cell r="C62" t="str">
            <v>P&amp;I</v>
          </cell>
          <cell r="D62">
            <v>7862.6890975000024</v>
          </cell>
          <cell r="E62">
            <v>8674.2810000000027</v>
          </cell>
          <cell r="F62">
            <v>-1273.0686800000001</v>
          </cell>
          <cell r="G62">
            <v>461.47677750000031</v>
          </cell>
          <cell r="H62">
            <v>-811.59190249999983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R62">
            <v>59</v>
          </cell>
          <cell r="S62" t="str">
            <v>Other Power Costs</v>
          </cell>
          <cell r="U62" t="str">
            <v>P&amp;I</v>
          </cell>
          <cell r="V62">
            <v>7862.6890975000024</v>
          </cell>
          <cell r="W62">
            <v>7869.6750975000023</v>
          </cell>
          <cell r="X62">
            <v>-13.870711458333302</v>
          </cell>
          <cell r="Y62">
            <v>6.8847114583333022</v>
          </cell>
          <cell r="Z62">
            <v>-6.9859999999999998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A63">
            <v>57</v>
          </cell>
          <cell r="B63" t="str">
            <v>Other Power Costs Subtotal</v>
          </cell>
          <cell r="D63">
            <v>6493.0590975000023</v>
          </cell>
          <cell r="E63">
            <v>1515.050859750002</v>
          </cell>
          <cell r="F63">
            <v>4516.5314602500011</v>
          </cell>
          <cell r="G63">
            <v>461.47677750000031</v>
          </cell>
          <cell r="H63">
            <v>4978.0082377500021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R63">
            <v>60</v>
          </cell>
          <cell r="S63" t="str">
            <v>Other Power Costs Subtotal</v>
          </cell>
          <cell r="V63">
            <v>6493.0590975000023</v>
          </cell>
          <cell r="W63">
            <v>6500.0450975000022</v>
          </cell>
          <cell r="X63">
            <v>-13.870711458333302</v>
          </cell>
          <cell r="Y63">
            <v>6.8847114583333022</v>
          </cell>
          <cell r="Z63">
            <v>-6.9859999999999998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A64">
            <v>58</v>
          </cell>
          <cell r="R64">
            <v>61</v>
          </cell>
          <cell r="AA64">
            <v>0</v>
          </cell>
        </row>
        <row r="65">
          <cell r="A65">
            <v>59</v>
          </cell>
          <cell r="B65" t="str">
            <v>Premiums, HDD, etc</v>
          </cell>
          <cell r="C65" t="str">
            <v>OR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R65">
            <v>62</v>
          </cell>
          <cell r="S65" t="str">
            <v>Premiums, HDD, etc</v>
          </cell>
          <cell r="U65" t="str">
            <v>OR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A66">
            <v>60</v>
          </cell>
          <cell r="B66" t="str">
            <v>Total Power Costs</v>
          </cell>
          <cell r="D66">
            <v>898399.85833756009</v>
          </cell>
          <cell r="E66">
            <v>853044.13595983514</v>
          </cell>
          <cell r="F66">
            <v>65709.799528455202</v>
          </cell>
          <cell r="G66">
            <v>-20354.077150730223</v>
          </cell>
          <cell r="H66">
            <v>45355.722377724953</v>
          </cell>
          <cell r="J66">
            <v>22538289.704805966</v>
          </cell>
          <cell r="K66">
            <v>21882033</v>
          </cell>
          <cell r="L66">
            <v>697976.70480596996</v>
          </cell>
          <cell r="M66">
            <v>-41720.000000000568</v>
          </cell>
          <cell r="N66">
            <v>656256.70480596926</v>
          </cell>
          <cell r="R66">
            <v>63</v>
          </cell>
          <cell r="S66" t="str">
            <v>Total Power Costs</v>
          </cell>
          <cell r="V66">
            <v>898399.85833756009</v>
          </cell>
          <cell r="W66">
            <v>895731.10424768925</v>
          </cell>
          <cell r="X66">
            <v>5801.5797117809479</v>
          </cell>
          <cell r="Y66">
            <v>-3132.825621910164</v>
          </cell>
          <cell r="Z66">
            <v>2668.7540898708057</v>
          </cell>
          <cell r="AA66">
            <v>0</v>
          </cell>
          <cell r="AB66">
            <v>22538289.704805966</v>
          </cell>
          <cell r="AC66">
            <v>22568975.390805967</v>
          </cell>
          <cell r="AD66">
            <v>91557.313999999998</v>
          </cell>
          <cell r="AE66">
            <v>-122242.99999999983</v>
          </cell>
          <cell r="AF66">
            <v>-30685.685999999827</v>
          </cell>
        </row>
        <row r="67">
          <cell r="A67">
            <v>61</v>
          </cell>
          <cell r="N67">
            <v>0</v>
          </cell>
          <cell r="R67">
            <v>64</v>
          </cell>
          <cell r="AA67">
            <v>0</v>
          </cell>
        </row>
        <row r="68">
          <cell r="A68">
            <v>62</v>
          </cell>
          <cell r="B68" t="str">
            <v>By Account:</v>
          </cell>
          <cell r="R68">
            <v>65</v>
          </cell>
          <cell r="S68" t="str">
            <v>By Account:</v>
          </cell>
          <cell r="AA68">
            <v>0</v>
          </cell>
        </row>
        <row r="69">
          <cell r="A69">
            <v>63</v>
          </cell>
          <cell r="B69" t="str">
            <v>Fuel, 501 &amp; 547</v>
          </cell>
          <cell r="C69" t="str">
            <v>F</v>
          </cell>
          <cell r="D69">
            <v>97985.911688667227</v>
          </cell>
          <cell r="E69">
            <v>113558.68816205503</v>
          </cell>
          <cell r="F69">
            <v>-8402.4123656465345</v>
          </cell>
          <cell r="G69">
            <v>-7170.3641077412503</v>
          </cell>
          <cell r="H69">
            <v>-15572.776473387776</v>
          </cell>
          <cell r="J69">
            <v>5920990.9919999996</v>
          </cell>
          <cell r="K69">
            <v>6721497</v>
          </cell>
          <cell r="L69">
            <v>-682621.00799999991</v>
          </cell>
          <cell r="M69">
            <v>-117884.99999999996</v>
          </cell>
          <cell r="N69">
            <v>-800506.00799999991</v>
          </cell>
          <cell r="R69">
            <v>66</v>
          </cell>
          <cell r="S69" t="str">
            <v>Fuel, 501 &amp; 547</v>
          </cell>
          <cell r="U69" t="str">
            <v>F</v>
          </cell>
          <cell r="V69">
            <v>97985.911688667227</v>
          </cell>
          <cell r="W69">
            <v>96785.01551002948</v>
          </cell>
          <cell r="X69">
            <v>1005.6402577041148</v>
          </cell>
          <cell r="Y69">
            <v>195.25592093363127</v>
          </cell>
          <cell r="Z69">
            <v>1200.8961786377458</v>
          </cell>
          <cell r="AA69">
            <v>0</v>
          </cell>
          <cell r="AB69">
            <v>5920990.9919999996</v>
          </cell>
          <cell r="AC69">
            <v>5980093.898</v>
          </cell>
          <cell r="AD69">
            <v>17507.094000000001</v>
          </cell>
          <cell r="AE69">
            <v>-76609.999999999913</v>
          </cell>
          <cell r="AF69">
            <v>-59102.905999999908</v>
          </cell>
        </row>
        <row r="70">
          <cell r="A70">
            <v>64</v>
          </cell>
          <cell r="B70" t="str">
            <v>Purch. &amp; Interchange, 555</v>
          </cell>
          <cell r="C70" t="str">
            <v>P&amp;I</v>
          </cell>
          <cell r="D70">
            <v>860026.93413917162</v>
          </cell>
          <cell r="E70">
            <v>775123.17991758988</v>
          </cell>
          <cell r="F70">
            <v>62112.086628099991</v>
          </cell>
          <cell r="G70">
            <v>22791.667593481423</v>
          </cell>
          <cell r="H70">
            <v>84903.754221581403</v>
          </cell>
          <cell r="J70">
            <v>18865722.712805968</v>
          </cell>
          <cell r="K70">
            <v>16417469</v>
          </cell>
          <cell r="L70">
            <v>2016628.7128059699</v>
          </cell>
          <cell r="M70">
            <v>431624.99999999942</v>
          </cell>
          <cell r="N70">
            <v>2448253.7128059692</v>
          </cell>
          <cell r="R70">
            <v>67</v>
          </cell>
          <cell r="S70" t="str">
            <v>Purch &amp; Int, 555 &amp; 557</v>
          </cell>
          <cell r="U70" t="str">
            <v>P&amp;I</v>
          </cell>
          <cell r="V70">
            <v>860026.93413917162</v>
          </cell>
          <cell r="W70">
            <v>1001010.9473013183</v>
          </cell>
          <cell r="X70">
            <v>-9473.7426374032329</v>
          </cell>
          <cell r="Y70">
            <v>-131510.27052474351</v>
          </cell>
          <cell r="Z70">
            <v>-140984.01316214673</v>
          </cell>
          <cell r="AA70">
            <v>0</v>
          </cell>
          <cell r="AB70">
            <v>18865722.712805968</v>
          </cell>
          <cell r="AC70">
            <v>21166519.492805965</v>
          </cell>
          <cell r="AD70">
            <v>-231245.78</v>
          </cell>
          <cell r="AE70">
            <v>-2069551</v>
          </cell>
          <cell r="AF70">
            <v>-2300796.7799999998</v>
          </cell>
        </row>
        <row r="71">
          <cell r="A71">
            <v>65</v>
          </cell>
          <cell r="B71" t="str">
            <v>Sales for Resale, 447</v>
          </cell>
          <cell r="C71" t="str">
            <v>SS</v>
          </cell>
          <cell r="D71">
            <v>-95512.884999999995</v>
          </cell>
          <cell r="E71">
            <v>-86652.425000000003</v>
          </cell>
          <cell r="F71">
            <v>12384.731</v>
          </cell>
          <cell r="G71">
            <v>-21245.190999999999</v>
          </cell>
          <cell r="H71">
            <v>-8860.4599999999991</v>
          </cell>
          <cell r="J71">
            <v>-2248424</v>
          </cell>
          <cell r="K71">
            <v>-1256933</v>
          </cell>
          <cell r="L71">
            <v>-636031</v>
          </cell>
          <cell r="M71">
            <v>-355460</v>
          </cell>
          <cell r="N71">
            <v>-991491</v>
          </cell>
          <cell r="R71">
            <v>68</v>
          </cell>
          <cell r="S71" t="str">
            <v>Sales for Resale, 447</v>
          </cell>
          <cell r="U71" t="str">
            <v>SS</v>
          </cell>
          <cell r="V71">
            <v>-95512.884999999995</v>
          </cell>
          <cell r="W71">
            <v>-240480.18</v>
          </cell>
          <cell r="X71">
            <v>15791.39</v>
          </cell>
          <cell r="Y71">
            <v>129175.905</v>
          </cell>
          <cell r="Z71">
            <v>144967.29500000001</v>
          </cell>
          <cell r="AA71">
            <v>0</v>
          </cell>
          <cell r="AB71">
            <v>-2248424</v>
          </cell>
          <cell r="AC71">
            <v>-4577638</v>
          </cell>
          <cell r="AD71">
            <v>305296</v>
          </cell>
          <cell r="AE71">
            <v>2023918</v>
          </cell>
          <cell r="AF71">
            <v>2329214</v>
          </cell>
        </row>
        <row r="72">
          <cell r="A72">
            <v>66</v>
          </cell>
          <cell r="B72" t="str">
            <v>Wheeling 565</v>
          </cell>
          <cell r="C72" t="str">
            <v>W</v>
          </cell>
          <cell r="D72">
            <v>52696.8149997156</v>
          </cell>
          <cell r="E72">
            <v>55922.967880189994</v>
          </cell>
          <cell r="F72">
            <v>-2994.8699440039973</v>
          </cell>
          <cell r="G72">
            <v>-231.28293647039868</v>
          </cell>
          <cell r="H72">
            <v>-3226.1528804743962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R72">
            <v>69</v>
          </cell>
          <cell r="S72" t="str">
            <v>Wheeling 565</v>
          </cell>
          <cell r="U72" t="str">
            <v>W</v>
          </cell>
          <cell r="V72">
            <v>52696.8149997156</v>
          </cell>
          <cell r="W72">
            <v>52553.579726396551</v>
          </cell>
          <cell r="X72">
            <v>140.52629141932354</v>
          </cell>
          <cell r="Y72">
            <v>2.7089818997196855</v>
          </cell>
          <cell r="Z72">
            <v>143.23527331904322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A73">
            <v>67</v>
          </cell>
          <cell r="B73" t="str">
            <v>Other Op Income 456</v>
          </cell>
          <cell r="C73" t="str">
            <v>OR</v>
          </cell>
          <cell r="D73">
            <v>-16796.917489994295</v>
          </cell>
          <cell r="E73">
            <v>-4908.2749999999996</v>
          </cell>
          <cell r="F73">
            <v>2610.2642100057074</v>
          </cell>
          <cell r="G73">
            <v>-14498.9067</v>
          </cell>
          <cell r="H73">
            <v>-11888.642489994294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R73">
            <v>70</v>
          </cell>
          <cell r="S73" t="str">
            <v>Other Op Income 456</v>
          </cell>
          <cell r="U73" t="str">
            <v>OR</v>
          </cell>
          <cell r="V73">
            <v>-16796.917489994295</v>
          </cell>
          <cell r="W73">
            <v>-14138.258290055039</v>
          </cell>
          <cell r="X73">
            <v>-1662.2341999392575</v>
          </cell>
          <cell r="Y73">
            <v>-996.42499999999995</v>
          </cell>
          <cell r="Z73">
            <v>-2658.6591999392576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A74">
            <v>68</v>
          </cell>
          <cell r="B74" t="str">
            <v>Total Power Costs</v>
          </cell>
          <cell r="D74">
            <v>898399.8583375602</v>
          </cell>
          <cell r="E74">
            <v>853044.13595983479</v>
          </cell>
          <cell r="F74">
            <v>65709.799528455158</v>
          </cell>
          <cell r="G74">
            <v>-20354.077150730223</v>
          </cell>
          <cell r="H74">
            <v>45355.722377724946</v>
          </cell>
          <cell r="J74">
            <v>22538289.704805966</v>
          </cell>
          <cell r="K74">
            <v>21882033</v>
          </cell>
          <cell r="L74">
            <v>697976.70480596996</v>
          </cell>
          <cell r="M74">
            <v>-41720.000000000524</v>
          </cell>
          <cell r="N74">
            <v>656256.70480596926</v>
          </cell>
          <cell r="R74">
            <v>71</v>
          </cell>
          <cell r="S74" t="str">
            <v>Total Power Costs</v>
          </cell>
          <cell r="V74">
            <v>898399.8583375602</v>
          </cell>
          <cell r="W74">
            <v>895731.10424768936</v>
          </cell>
          <cell r="X74">
            <v>5801.5797117809479</v>
          </cell>
          <cell r="Y74">
            <v>-3132.8256219101713</v>
          </cell>
          <cell r="Z74">
            <v>2668.7540898708157</v>
          </cell>
          <cell r="AA74">
            <v>0</v>
          </cell>
          <cell r="AB74">
            <v>22538289.704805966</v>
          </cell>
          <cell r="AC74">
            <v>22568975.390805967</v>
          </cell>
          <cell r="AD74">
            <v>91557.314000000013</v>
          </cell>
          <cell r="AE74">
            <v>-122243</v>
          </cell>
          <cell r="AF74">
            <v>-30685.685999999754</v>
          </cell>
        </row>
        <row r="75">
          <cell r="R75">
            <v>72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">
          <cell r="A1" t="str">
            <v>Total</v>
          </cell>
          <cell r="BO1" t="str">
            <v>2008 data is not complete.</v>
          </cell>
        </row>
        <row r="2">
          <cell r="A2" t="str">
            <v>Name</v>
          </cell>
          <cell r="B2">
            <v>2006</v>
          </cell>
          <cell r="C2">
            <v>38718</v>
          </cell>
          <cell r="D2">
            <v>38749</v>
          </cell>
          <cell r="E2">
            <v>38777</v>
          </cell>
          <cell r="F2">
            <v>38808</v>
          </cell>
          <cell r="G2">
            <v>38838</v>
          </cell>
          <cell r="H2">
            <v>38869</v>
          </cell>
          <cell r="I2">
            <v>38899</v>
          </cell>
          <cell r="J2">
            <v>38930</v>
          </cell>
          <cell r="K2">
            <v>38961</v>
          </cell>
          <cell r="L2">
            <v>38991</v>
          </cell>
          <cell r="M2">
            <v>39022</v>
          </cell>
          <cell r="N2">
            <v>39052</v>
          </cell>
          <cell r="O2">
            <v>2007</v>
          </cell>
          <cell r="P2">
            <v>39083</v>
          </cell>
          <cell r="Q2">
            <v>39114</v>
          </cell>
          <cell r="R2">
            <v>39142</v>
          </cell>
          <cell r="S2">
            <v>39173</v>
          </cell>
          <cell r="T2">
            <v>39203</v>
          </cell>
          <cell r="U2">
            <v>39234</v>
          </cell>
          <cell r="V2">
            <v>39264</v>
          </cell>
          <cell r="W2">
            <v>39295</v>
          </cell>
          <cell r="X2">
            <v>39326</v>
          </cell>
          <cell r="Y2">
            <v>39356</v>
          </cell>
          <cell r="Z2">
            <v>39387</v>
          </cell>
          <cell r="AA2">
            <v>39417</v>
          </cell>
          <cell r="AB2">
            <v>2008</v>
          </cell>
          <cell r="AC2">
            <v>39448</v>
          </cell>
          <cell r="AD2">
            <v>39479</v>
          </cell>
          <cell r="AE2">
            <v>39508</v>
          </cell>
          <cell r="AF2">
            <v>39539</v>
          </cell>
          <cell r="AG2">
            <v>39569</v>
          </cell>
          <cell r="AH2">
            <v>39600</v>
          </cell>
          <cell r="AI2">
            <v>39630</v>
          </cell>
          <cell r="AJ2">
            <v>39661</v>
          </cell>
          <cell r="AK2">
            <v>39692</v>
          </cell>
          <cell r="AL2">
            <v>39722</v>
          </cell>
          <cell r="AM2">
            <v>39753</v>
          </cell>
          <cell r="AN2">
            <v>39783</v>
          </cell>
          <cell r="AO2">
            <v>2006</v>
          </cell>
          <cell r="AP2">
            <v>38718</v>
          </cell>
          <cell r="AQ2">
            <v>38749</v>
          </cell>
          <cell r="AR2">
            <v>38777</v>
          </cell>
          <cell r="AS2">
            <v>38808</v>
          </cell>
          <cell r="AT2">
            <v>38838</v>
          </cell>
          <cell r="AU2">
            <v>38869</v>
          </cell>
          <cell r="AV2">
            <v>38899</v>
          </cell>
          <cell r="AW2">
            <v>38930</v>
          </cell>
          <cell r="AX2">
            <v>38961</v>
          </cell>
          <cell r="AY2">
            <v>38991</v>
          </cell>
          <cell r="AZ2">
            <v>39022</v>
          </cell>
          <cell r="BA2">
            <v>39052</v>
          </cell>
          <cell r="BB2">
            <v>2007</v>
          </cell>
          <cell r="BC2">
            <v>39083</v>
          </cell>
          <cell r="BD2">
            <v>39114</v>
          </cell>
          <cell r="BE2">
            <v>39142</v>
          </cell>
          <cell r="BF2">
            <v>39173</v>
          </cell>
          <cell r="BG2">
            <v>39203</v>
          </cell>
          <cell r="BH2">
            <v>39234</v>
          </cell>
          <cell r="BI2">
            <v>39264</v>
          </cell>
          <cell r="BJ2">
            <v>39295</v>
          </cell>
          <cell r="BK2">
            <v>39326</v>
          </cell>
          <cell r="BL2">
            <v>39356</v>
          </cell>
          <cell r="BM2">
            <v>39387</v>
          </cell>
          <cell r="BN2">
            <v>39417</v>
          </cell>
          <cell r="BO2">
            <v>2008</v>
          </cell>
          <cell r="BP2">
            <v>39448</v>
          </cell>
          <cell r="BQ2">
            <v>39479</v>
          </cell>
          <cell r="BR2">
            <v>39508</v>
          </cell>
          <cell r="BS2">
            <v>39539</v>
          </cell>
          <cell r="BT2">
            <v>39569</v>
          </cell>
          <cell r="BU2">
            <v>39600</v>
          </cell>
          <cell r="BV2">
            <v>39630</v>
          </cell>
          <cell r="BW2">
            <v>39661</v>
          </cell>
          <cell r="BX2">
            <v>39692</v>
          </cell>
          <cell r="BY2">
            <v>39722</v>
          </cell>
          <cell r="BZ2">
            <v>39753</v>
          </cell>
          <cell r="CA2">
            <v>39783</v>
          </cell>
        </row>
        <row r="3">
          <cell r="B3" t="str">
            <v>MWh</v>
          </cell>
          <cell r="C3" t="str">
            <v>MWh</v>
          </cell>
          <cell r="D3" t="str">
            <v>MWh</v>
          </cell>
          <cell r="E3" t="str">
            <v>MWh</v>
          </cell>
          <cell r="F3" t="str">
            <v>MWh</v>
          </cell>
          <cell r="G3" t="str">
            <v>MWh</v>
          </cell>
          <cell r="H3" t="str">
            <v>MWh</v>
          </cell>
          <cell r="I3" t="str">
            <v>MWh</v>
          </cell>
          <cell r="J3" t="str">
            <v>MWh</v>
          </cell>
          <cell r="K3" t="str">
            <v>MWh</v>
          </cell>
          <cell r="L3" t="str">
            <v>MWh</v>
          </cell>
          <cell r="M3" t="str">
            <v>MWh</v>
          </cell>
          <cell r="N3" t="str">
            <v>MWh</v>
          </cell>
          <cell r="O3" t="str">
            <v>MWh</v>
          </cell>
          <cell r="P3" t="str">
            <v>MWh</v>
          </cell>
          <cell r="Q3" t="str">
            <v>MWh</v>
          </cell>
          <cell r="R3" t="str">
            <v>MWh</v>
          </cell>
          <cell r="S3" t="str">
            <v>MWh</v>
          </cell>
          <cell r="T3" t="str">
            <v>MWh</v>
          </cell>
          <cell r="U3" t="str">
            <v>MWh</v>
          </cell>
          <cell r="V3" t="str">
            <v>MWh</v>
          </cell>
          <cell r="W3" t="str">
            <v>MWh</v>
          </cell>
          <cell r="X3" t="str">
            <v>MWh</v>
          </cell>
          <cell r="Y3" t="str">
            <v>MWh</v>
          </cell>
          <cell r="Z3" t="str">
            <v>MWh</v>
          </cell>
          <cell r="AA3" t="str">
            <v>MWh</v>
          </cell>
          <cell r="AB3" t="str">
            <v>MWh</v>
          </cell>
          <cell r="AC3" t="str">
            <v>MWh</v>
          </cell>
          <cell r="AD3" t="str">
            <v>MWh</v>
          </cell>
          <cell r="AE3" t="str">
            <v>MWh</v>
          </cell>
          <cell r="AF3" t="str">
            <v>MWh</v>
          </cell>
          <cell r="AG3" t="str">
            <v>MWh</v>
          </cell>
          <cell r="AH3" t="str">
            <v>MWh</v>
          </cell>
          <cell r="AI3" t="str">
            <v>MWh</v>
          </cell>
          <cell r="AJ3" t="str">
            <v>MWh</v>
          </cell>
          <cell r="AK3" t="str">
            <v>MWh</v>
          </cell>
          <cell r="AL3" t="str">
            <v>MWh</v>
          </cell>
          <cell r="AM3" t="str">
            <v>MWh</v>
          </cell>
          <cell r="AN3" t="str">
            <v>MWh</v>
          </cell>
          <cell r="AO3" t="str">
            <v>Contracts</v>
          </cell>
          <cell r="AP3" t="str">
            <v>Contracts</v>
          </cell>
          <cell r="AQ3" t="str">
            <v>Contracts</v>
          </cell>
          <cell r="AR3" t="str">
            <v>Contracts</v>
          </cell>
          <cell r="AS3" t="str">
            <v>Contracts</v>
          </cell>
          <cell r="AT3" t="str">
            <v>Contracts</v>
          </cell>
          <cell r="AU3" t="str">
            <v>Contracts</v>
          </cell>
          <cell r="AV3" t="str">
            <v>Contracts</v>
          </cell>
          <cell r="AW3" t="str">
            <v>Contracts</v>
          </cell>
          <cell r="AX3" t="str">
            <v>Contracts</v>
          </cell>
          <cell r="AY3" t="str">
            <v>Contracts</v>
          </cell>
          <cell r="AZ3" t="str">
            <v>Contracts</v>
          </cell>
          <cell r="BA3" t="str">
            <v>Contracts</v>
          </cell>
          <cell r="BB3" t="str">
            <v>Contracts</v>
          </cell>
          <cell r="BC3" t="str">
            <v>Contracts</v>
          </cell>
          <cell r="BD3" t="str">
            <v>Contracts</v>
          </cell>
          <cell r="BE3" t="str">
            <v>Contracts</v>
          </cell>
          <cell r="BF3" t="str">
            <v>Contracts</v>
          </cell>
          <cell r="BG3" t="str">
            <v>Contracts</v>
          </cell>
          <cell r="BH3" t="str">
            <v>Contracts</v>
          </cell>
          <cell r="BI3" t="str">
            <v>Contracts</v>
          </cell>
          <cell r="BJ3" t="str">
            <v>Contracts</v>
          </cell>
          <cell r="BK3" t="str">
            <v>Contracts</v>
          </cell>
          <cell r="BL3" t="str">
            <v>Contracts</v>
          </cell>
          <cell r="BM3" t="str">
            <v>Contracts</v>
          </cell>
          <cell r="BN3" t="str">
            <v>Contracts</v>
          </cell>
          <cell r="BO3" t="str">
            <v>Contracts</v>
          </cell>
          <cell r="BP3" t="str">
            <v>Contracts</v>
          </cell>
          <cell r="BQ3" t="str">
            <v>Contracts</v>
          </cell>
          <cell r="BR3" t="str">
            <v>Contracts</v>
          </cell>
          <cell r="BS3" t="str">
            <v>Contracts</v>
          </cell>
          <cell r="BT3" t="str">
            <v>Contracts</v>
          </cell>
          <cell r="BU3" t="str">
            <v>Contracts</v>
          </cell>
          <cell r="BV3" t="str">
            <v>Contracts</v>
          </cell>
          <cell r="BW3" t="str">
            <v>Contracts</v>
          </cell>
          <cell r="BX3" t="str">
            <v>Contracts</v>
          </cell>
          <cell r="BY3" t="str">
            <v>Contracts</v>
          </cell>
          <cell r="BZ3" t="str">
            <v>Contracts</v>
          </cell>
          <cell r="CA3" t="str">
            <v>Contracts</v>
          </cell>
        </row>
        <row r="4">
          <cell r="A4" t="str">
            <v>Load</v>
          </cell>
          <cell r="B4">
            <v>-1024873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-1024873</v>
          </cell>
          <cell r="O4">
            <v>-21972348</v>
          </cell>
          <cell r="P4">
            <v>-2233503</v>
          </cell>
          <cell r="Q4">
            <v>-1943913</v>
          </cell>
          <cell r="R4">
            <v>-2000857</v>
          </cell>
          <cell r="S4">
            <v>-1744586</v>
          </cell>
          <cell r="T4">
            <v>-1666733</v>
          </cell>
          <cell r="U4">
            <v>-1558391</v>
          </cell>
          <cell r="V4">
            <v>-1604562</v>
          </cell>
          <cell r="W4">
            <v>-1617027</v>
          </cell>
          <cell r="X4">
            <v>-1561671</v>
          </cell>
          <cell r="Y4">
            <v>-1797594</v>
          </cell>
          <cell r="Z4">
            <v>-1976796</v>
          </cell>
          <cell r="AA4">
            <v>-2266717</v>
          </cell>
          <cell r="AB4">
            <v>-22051182</v>
          </cell>
          <cell r="AC4">
            <v>-2204110</v>
          </cell>
          <cell r="AD4">
            <v>-1930300</v>
          </cell>
          <cell r="AE4">
            <v>-2011526</v>
          </cell>
          <cell r="AF4">
            <v>-1793365</v>
          </cell>
          <cell r="AG4">
            <v>-1654216</v>
          </cell>
          <cell r="AH4">
            <v>-1590502</v>
          </cell>
          <cell r="AI4">
            <v>-1632498</v>
          </cell>
          <cell r="AJ4">
            <v>-1650172</v>
          </cell>
          <cell r="AK4">
            <v>-1609937</v>
          </cell>
          <cell r="AL4">
            <v>-1733809</v>
          </cell>
          <cell r="AM4">
            <v>-1993322</v>
          </cell>
          <cell r="AN4">
            <v>-2247425</v>
          </cell>
          <cell r="AO4">
            <v>70808500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70808500</v>
          </cell>
          <cell r="BB4">
            <v>1518069531</v>
          </cell>
          <cell r="BC4">
            <v>154312730</v>
          </cell>
          <cell r="BD4">
            <v>134304931</v>
          </cell>
          <cell r="BE4">
            <v>138239211</v>
          </cell>
          <cell r="BF4">
            <v>120533419</v>
          </cell>
          <cell r="BG4">
            <v>115154570</v>
          </cell>
          <cell r="BH4">
            <v>107669242</v>
          </cell>
          <cell r="BI4">
            <v>110859155</v>
          </cell>
          <cell r="BJ4">
            <v>111720367</v>
          </cell>
          <cell r="BK4">
            <v>107895831</v>
          </cell>
          <cell r="BL4">
            <v>124195788</v>
          </cell>
          <cell r="BM4">
            <v>136576816</v>
          </cell>
          <cell r="BN4">
            <v>156607470</v>
          </cell>
          <cell r="BO4">
            <v>1523516167</v>
          </cell>
          <cell r="BP4">
            <v>152281968</v>
          </cell>
          <cell r="BQ4">
            <v>133364433</v>
          </cell>
          <cell r="BR4">
            <v>138976313</v>
          </cell>
          <cell r="BS4">
            <v>123903597</v>
          </cell>
          <cell r="BT4">
            <v>114289785</v>
          </cell>
          <cell r="BU4">
            <v>109887815</v>
          </cell>
          <cell r="BV4">
            <v>112789277</v>
          </cell>
          <cell r="BW4">
            <v>114010409</v>
          </cell>
          <cell r="BX4">
            <v>111230539</v>
          </cell>
          <cell r="BY4">
            <v>119788836</v>
          </cell>
          <cell r="BZ4">
            <v>137718609</v>
          </cell>
          <cell r="CA4">
            <v>155274587</v>
          </cell>
        </row>
        <row r="5">
          <cell r="A5" t="str">
            <v>NO</v>
          </cell>
          <cell r="B5">
            <v>280773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280773</v>
          </cell>
          <cell r="O5">
            <v>7161110</v>
          </cell>
          <cell r="P5">
            <v>670945</v>
          </cell>
          <cell r="Q5">
            <v>577042</v>
          </cell>
          <cell r="R5">
            <v>590516</v>
          </cell>
          <cell r="S5">
            <v>595242</v>
          </cell>
          <cell r="T5">
            <v>646741</v>
          </cell>
          <cell r="U5">
            <v>727086</v>
          </cell>
          <cell r="V5">
            <v>726275</v>
          </cell>
          <cell r="W5">
            <v>661794</v>
          </cell>
          <cell r="X5">
            <v>432458</v>
          </cell>
          <cell r="Y5">
            <v>468749</v>
          </cell>
          <cell r="Z5">
            <v>464182</v>
          </cell>
          <cell r="AA5">
            <v>600082</v>
          </cell>
          <cell r="AB5">
            <v>7131875</v>
          </cell>
          <cell r="AC5">
            <v>681096</v>
          </cell>
          <cell r="AD5">
            <v>568352</v>
          </cell>
          <cell r="AE5">
            <v>559617</v>
          </cell>
          <cell r="AF5">
            <v>598295</v>
          </cell>
          <cell r="AG5">
            <v>647059</v>
          </cell>
          <cell r="AH5">
            <v>721652</v>
          </cell>
          <cell r="AI5">
            <v>723517</v>
          </cell>
          <cell r="AJ5">
            <v>654184</v>
          </cell>
          <cell r="AK5">
            <v>433087</v>
          </cell>
          <cell r="AL5">
            <v>466656</v>
          </cell>
          <cell r="AM5">
            <v>464644</v>
          </cell>
          <cell r="AN5">
            <v>613716</v>
          </cell>
          <cell r="AO5">
            <v>-327845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-327845</v>
          </cell>
          <cell r="BB5">
            <v>-8542905</v>
          </cell>
          <cell r="BC5">
            <v>-617391</v>
          </cell>
          <cell r="BD5">
            <v>-539596</v>
          </cell>
          <cell r="BE5">
            <v>-532556</v>
          </cell>
          <cell r="BF5">
            <v>-589104</v>
          </cell>
          <cell r="BG5">
            <v>-688453</v>
          </cell>
          <cell r="BH5">
            <v>-813418</v>
          </cell>
          <cell r="BI5">
            <v>-989016</v>
          </cell>
          <cell r="BJ5">
            <v>-957305</v>
          </cell>
          <cell r="BK5">
            <v>-755182</v>
          </cell>
          <cell r="BL5">
            <v>-557198</v>
          </cell>
          <cell r="BM5">
            <v>-740275</v>
          </cell>
          <cell r="BN5">
            <v>-763412</v>
          </cell>
          <cell r="BO5">
            <v>-9125763</v>
          </cell>
          <cell r="BP5">
            <v>-650679</v>
          </cell>
          <cell r="BQ5">
            <v>-589248</v>
          </cell>
          <cell r="BR5">
            <v>-557925</v>
          </cell>
          <cell r="BS5">
            <v>-624460</v>
          </cell>
          <cell r="BT5">
            <v>-725646</v>
          </cell>
          <cell r="BU5">
            <v>-849046</v>
          </cell>
          <cell r="BV5">
            <v>-1048725</v>
          </cell>
          <cell r="BW5">
            <v>-999389</v>
          </cell>
          <cell r="BX5">
            <v>-798424</v>
          </cell>
          <cell r="BY5">
            <v>-616735</v>
          </cell>
          <cell r="BZ5">
            <v>-816710</v>
          </cell>
          <cell r="CA5">
            <v>-848775</v>
          </cell>
        </row>
        <row r="6">
          <cell r="A6" t="str">
            <v>Electron</v>
          </cell>
          <cell r="B6">
            <v>5166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5166</v>
          </cell>
          <cell r="O6">
            <v>127250</v>
          </cell>
          <cell r="P6">
            <v>10806</v>
          </cell>
          <cell r="Q6">
            <v>9024</v>
          </cell>
          <cell r="R6">
            <v>9710</v>
          </cell>
          <cell r="S6">
            <v>11153</v>
          </cell>
          <cell r="T6">
            <v>13346</v>
          </cell>
          <cell r="U6">
            <v>227</v>
          </cell>
          <cell r="V6">
            <v>15259</v>
          </cell>
          <cell r="W6">
            <v>14380</v>
          </cell>
          <cell r="X6">
            <v>11315</v>
          </cell>
          <cell r="Y6">
            <v>9547</v>
          </cell>
          <cell r="Z6">
            <v>10706</v>
          </cell>
          <cell r="AA6">
            <v>11779</v>
          </cell>
          <cell r="AB6">
            <v>127552</v>
          </cell>
          <cell r="AC6">
            <v>10806</v>
          </cell>
          <cell r="AD6">
            <v>9335</v>
          </cell>
          <cell r="AE6">
            <v>9706</v>
          </cell>
          <cell r="AF6">
            <v>11149</v>
          </cell>
          <cell r="AG6">
            <v>13344</v>
          </cell>
          <cell r="AH6">
            <v>227</v>
          </cell>
          <cell r="AI6">
            <v>15259</v>
          </cell>
          <cell r="AJ6">
            <v>14380</v>
          </cell>
          <cell r="AK6">
            <v>11315</v>
          </cell>
          <cell r="AL6">
            <v>9547</v>
          </cell>
          <cell r="AM6">
            <v>10706</v>
          </cell>
          <cell r="AN6">
            <v>11779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</row>
        <row r="7">
          <cell r="A7" t="str">
            <v>LBaker</v>
          </cell>
          <cell r="B7">
            <v>17619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17619</v>
          </cell>
          <cell r="O7">
            <v>376525</v>
          </cell>
          <cell r="P7">
            <v>34106</v>
          </cell>
          <cell r="Q7">
            <v>30904</v>
          </cell>
          <cell r="R7">
            <v>29803</v>
          </cell>
          <cell r="S7">
            <v>13988</v>
          </cell>
          <cell r="T7">
            <v>15067</v>
          </cell>
          <cell r="U7">
            <v>42449</v>
          </cell>
          <cell r="V7">
            <v>46429</v>
          </cell>
          <cell r="W7">
            <v>46783</v>
          </cell>
          <cell r="X7">
            <v>22961</v>
          </cell>
          <cell r="Y7">
            <v>20980</v>
          </cell>
          <cell r="Z7">
            <v>32397</v>
          </cell>
          <cell r="AA7">
            <v>40658</v>
          </cell>
          <cell r="AB7">
            <v>373960</v>
          </cell>
          <cell r="AC7">
            <v>41052</v>
          </cell>
          <cell r="AD7">
            <v>26718</v>
          </cell>
          <cell r="AE7">
            <v>20117</v>
          </cell>
          <cell r="AF7">
            <v>14739</v>
          </cell>
          <cell r="AG7">
            <v>15541</v>
          </cell>
          <cell r="AH7">
            <v>42356</v>
          </cell>
          <cell r="AI7">
            <v>48071</v>
          </cell>
          <cell r="AJ7">
            <v>44792</v>
          </cell>
          <cell r="AK7">
            <v>22738</v>
          </cell>
          <cell r="AL7">
            <v>21934</v>
          </cell>
          <cell r="AM7">
            <v>32856</v>
          </cell>
          <cell r="AN7">
            <v>43044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</row>
        <row r="8">
          <cell r="A8" t="str">
            <v>Midc Hydro</v>
          </cell>
          <cell r="B8">
            <v>221326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221326</v>
          </cell>
          <cell r="O8">
            <v>5791467</v>
          </cell>
          <cell r="P8">
            <v>558936</v>
          </cell>
          <cell r="Q8">
            <v>477125</v>
          </cell>
          <cell r="R8">
            <v>484040</v>
          </cell>
          <cell r="S8">
            <v>504872</v>
          </cell>
          <cell r="T8">
            <v>542609</v>
          </cell>
          <cell r="U8">
            <v>579510</v>
          </cell>
          <cell r="V8">
            <v>570541</v>
          </cell>
          <cell r="W8">
            <v>535150</v>
          </cell>
          <cell r="X8">
            <v>330328</v>
          </cell>
          <cell r="Y8">
            <v>385406</v>
          </cell>
          <cell r="Z8">
            <v>354331</v>
          </cell>
          <cell r="AA8">
            <v>468620</v>
          </cell>
          <cell r="AB8">
            <v>5762802</v>
          </cell>
          <cell r="AC8">
            <v>555642</v>
          </cell>
          <cell r="AD8">
            <v>474550</v>
          </cell>
          <cell r="AE8">
            <v>470533</v>
          </cell>
          <cell r="AF8">
            <v>506403</v>
          </cell>
          <cell r="AG8">
            <v>542645</v>
          </cell>
          <cell r="AH8">
            <v>575136</v>
          </cell>
          <cell r="AI8">
            <v>565708</v>
          </cell>
          <cell r="AJ8">
            <v>530809</v>
          </cell>
          <cell r="AK8">
            <v>333003</v>
          </cell>
          <cell r="AL8">
            <v>380734</v>
          </cell>
          <cell r="AM8">
            <v>354636</v>
          </cell>
          <cell r="AN8">
            <v>473003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</row>
        <row r="9">
          <cell r="A9" t="str">
            <v>PR Disp Product</v>
          </cell>
          <cell r="B9">
            <v>8494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8494</v>
          </cell>
          <cell r="O9">
            <v>255396</v>
          </cell>
          <cell r="P9">
            <v>17078</v>
          </cell>
          <cell r="Q9">
            <v>15530</v>
          </cell>
          <cell r="R9">
            <v>17309</v>
          </cell>
          <cell r="S9">
            <v>24757</v>
          </cell>
          <cell r="T9">
            <v>31153</v>
          </cell>
          <cell r="U9">
            <v>29931</v>
          </cell>
          <cell r="V9">
            <v>27002</v>
          </cell>
          <cell r="W9">
            <v>19271</v>
          </cell>
          <cell r="X9">
            <v>17979</v>
          </cell>
          <cell r="Y9">
            <v>18372</v>
          </cell>
          <cell r="Z9">
            <v>18203</v>
          </cell>
          <cell r="AA9">
            <v>18809</v>
          </cell>
          <cell r="AB9">
            <v>255950</v>
          </cell>
          <cell r="AC9">
            <v>17079</v>
          </cell>
          <cell r="AD9">
            <v>16084</v>
          </cell>
          <cell r="AE9">
            <v>17309</v>
          </cell>
          <cell r="AF9">
            <v>24757</v>
          </cell>
          <cell r="AG9">
            <v>31153</v>
          </cell>
          <cell r="AH9">
            <v>29932</v>
          </cell>
          <cell r="AI9">
            <v>27002</v>
          </cell>
          <cell r="AJ9">
            <v>19271</v>
          </cell>
          <cell r="AK9">
            <v>17979</v>
          </cell>
          <cell r="AL9">
            <v>18372</v>
          </cell>
          <cell r="AM9">
            <v>18203</v>
          </cell>
          <cell r="AN9">
            <v>18809</v>
          </cell>
          <cell r="AO9">
            <v>-327845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-327845</v>
          </cell>
          <cell r="BB9">
            <v>-8542905</v>
          </cell>
          <cell r="BC9">
            <v>-617391</v>
          </cell>
          <cell r="BD9">
            <v>-539596</v>
          </cell>
          <cell r="BE9">
            <v>-532556</v>
          </cell>
          <cell r="BF9">
            <v>-589104</v>
          </cell>
          <cell r="BG9">
            <v>-688453</v>
          </cell>
          <cell r="BH9">
            <v>-813418</v>
          </cell>
          <cell r="BI9">
            <v>-989016</v>
          </cell>
          <cell r="BJ9">
            <v>-957305</v>
          </cell>
          <cell r="BK9">
            <v>-755182</v>
          </cell>
          <cell r="BL9">
            <v>-557198</v>
          </cell>
          <cell r="BM9">
            <v>-740275</v>
          </cell>
          <cell r="BN9">
            <v>-763412</v>
          </cell>
          <cell r="BO9">
            <v>-9125763</v>
          </cell>
          <cell r="BP9">
            <v>-650679</v>
          </cell>
          <cell r="BQ9">
            <v>-589248</v>
          </cell>
          <cell r="BR9">
            <v>-557925</v>
          </cell>
          <cell r="BS9">
            <v>-624460</v>
          </cell>
          <cell r="BT9">
            <v>-725646</v>
          </cell>
          <cell r="BU9">
            <v>-849046</v>
          </cell>
          <cell r="BV9">
            <v>-1048725</v>
          </cell>
          <cell r="BW9">
            <v>-999389</v>
          </cell>
          <cell r="BX9">
            <v>-798424</v>
          </cell>
          <cell r="BY9">
            <v>-616735</v>
          </cell>
          <cell r="BZ9">
            <v>-816710</v>
          </cell>
          <cell r="CA9">
            <v>-848775</v>
          </cell>
        </row>
        <row r="10">
          <cell r="A10" t="str">
            <v>Snoq</v>
          </cell>
          <cell r="B10">
            <v>11744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11744</v>
          </cell>
          <cell r="O10">
            <v>260999</v>
          </cell>
          <cell r="P10">
            <v>24577</v>
          </cell>
          <cell r="Q10">
            <v>21666</v>
          </cell>
          <cell r="R10">
            <v>26029</v>
          </cell>
          <cell r="S10">
            <v>28381</v>
          </cell>
          <cell r="T10">
            <v>29027</v>
          </cell>
          <cell r="U10">
            <v>25520</v>
          </cell>
          <cell r="V10">
            <v>20253</v>
          </cell>
          <cell r="W10">
            <v>9322</v>
          </cell>
          <cell r="X10">
            <v>9701</v>
          </cell>
          <cell r="Y10">
            <v>16510</v>
          </cell>
          <cell r="Z10">
            <v>23692</v>
          </cell>
          <cell r="AA10">
            <v>26319</v>
          </cell>
          <cell r="AB10">
            <v>261498</v>
          </cell>
          <cell r="AC10">
            <v>24442</v>
          </cell>
          <cell r="AD10">
            <v>22451</v>
          </cell>
          <cell r="AE10">
            <v>25996</v>
          </cell>
          <cell r="AF10">
            <v>28415</v>
          </cell>
          <cell r="AG10">
            <v>29026</v>
          </cell>
          <cell r="AH10">
            <v>25496</v>
          </cell>
          <cell r="AI10">
            <v>20173</v>
          </cell>
          <cell r="AJ10">
            <v>9261</v>
          </cell>
          <cell r="AK10">
            <v>9743</v>
          </cell>
          <cell r="AL10">
            <v>16517</v>
          </cell>
          <cell r="AM10">
            <v>23704</v>
          </cell>
          <cell r="AN10">
            <v>26273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</row>
        <row r="11">
          <cell r="A11" t="str">
            <v>UBaker</v>
          </cell>
          <cell r="B11">
            <v>16423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16423</v>
          </cell>
          <cell r="O11">
            <v>349472</v>
          </cell>
          <cell r="P11">
            <v>25443</v>
          </cell>
          <cell r="Q11">
            <v>22792</v>
          </cell>
          <cell r="R11">
            <v>23625</v>
          </cell>
          <cell r="S11">
            <v>12091</v>
          </cell>
          <cell r="T11">
            <v>15539</v>
          </cell>
          <cell r="U11">
            <v>49449</v>
          </cell>
          <cell r="V11">
            <v>46791</v>
          </cell>
          <cell r="W11">
            <v>36887</v>
          </cell>
          <cell r="X11">
            <v>40173</v>
          </cell>
          <cell r="Y11">
            <v>17933</v>
          </cell>
          <cell r="Z11">
            <v>24853</v>
          </cell>
          <cell r="AA11">
            <v>33896</v>
          </cell>
          <cell r="AB11">
            <v>350113</v>
          </cell>
          <cell r="AC11">
            <v>32075</v>
          </cell>
          <cell r="AD11">
            <v>19212</v>
          </cell>
          <cell r="AE11">
            <v>15955</v>
          </cell>
          <cell r="AF11">
            <v>12832</v>
          </cell>
          <cell r="AG11">
            <v>15351</v>
          </cell>
          <cell r="AH11">
            <v>48506</v>
          </cell>
          <cell r="AI11">
            <v>47305</v>
          </cell>
          <cell r="AJ11">
            <v>35672</v>
          </cell>
          <cell r="AK11">
            <v>38309</v>
          </cell>
          <cell r="AL11">
            <v>19552</v>
          </cell>
          <cell r="AM11">
            <v>24539</v>
          </cell>
          <cell r="AN11">
            <v>40807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</row>
        <row r="12">
          <cell r="A12" t="str">
            <v>NO</v>
          </cell>
          <cell r="B12">
            <v>3423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3423</v>
          </cell>
          <cell r="O12">
            <v>369582</v>
          </cell>
          <cell r="P12">
            <v>6386</v>
          </cell>
          <cell r="Q12">
            <v>7599</v>
          </cell>
          <cell r="R12">
            <v>8968</v>
          </cell>
          <cell r="S12">
            <v>4369</v>
          </cell>
          <cell r="T12">
            <v>1939</v>
          </cell>
          <cell r="U12">
            <v>1425</v>
          </cell>
          <cell r="V12">
            <v>60525</v>
          </cell>
          <cell r="W12">
            <v>89887</v>
          </cell>
          <cell r="X12">
            <v>65662</v>
          </cell>
          <cell r="Y12">
            <v>46747</v>
          </cell>
          <cell r="Z12">
            <v>32198</v>
          </cell>
          <cell r="AA12">
            <v>43876</v>
          </cell>
          <cell r="AB12">
            <v>574742</v>
          </cell>
          <cell r="AC12">
            <v>80188</v>
          </cell>
          <cell r="AD12">
            <v>50139</v>
          </cell>
          <cell r="AE12">
            <v>14521</v>
          </cell>
          <cell r="AF12">
            <v>6790</v>
          </cell>
          <cell r="AG12">
            <v>6370</v>
          </cell>
          <cell r="AH12">
            <v>24766</v>
          </cell>
          <cell r="AI12">
            <v>71415</v>
          </cell>
          <cell r="AJ12">
            <v>91684</v>
          </cell>
          <cell r="AK12">
            <v>66554</v>
          </cell>
          <cell r="AL12">
            <v>47718</v>
          </cell>
          <cell r="AM12">
            <v>46005</v>
          </cell>
          <cell r="AN12">
            <v>68592</v>
          </cell>
          <cell r="AO12">
            <v>-234012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-234012</v>
          </cell>
          <cell r="BB12">
            <v>-29049448</v>
          </cell>
          <cell r="BC12">
            <v>-458731</v>
          </cell>
          <cell r="BD12">
            <v>-571862</v>
          </cell>
          <cell r="BE12">
            <v>-706474</v>
          </cell>
          <cell r="BF12">
            <v>-311340</v>
          </cell>
          <cell r="BG12">
            <v>-121153</v>
          </cell>
          <cell r="BH12">
            <v>-90565</v>
          </cell>
          <cell r="BI12">
            <v>-4568090</v>
          </cell>
          <cell r="BJ12">
            <v>-6898721</v>
          </cell>
          <cell r="BK12">
            <v>-5083835</v>
          </cell>
          <cell r="BL12">
            <v>-3588754</v>
          </cell>
          <cell r="BM12">
            <v>-2693740</v>
          </cell>
          <cell r="BN12">
            <v>-3956184</v>
          </cell>
          <cell r="BO12">
            <v>-46316067</v>
          </cell>
          <cell r="BP12">
            <v>-7336623</v>
          </cell>
          <cell r="BQ12">
            <v>-4709092</v>
          </cell>
          <cell r="BR12">
            <v>-1220382</v>
          </cell>
          <cell r="BS12">
            <v>-454152</v>
          </cell>
          <cell r="BT12">
            <v>-400461</v>
          </cell>
          <cell r="BU12">
            <v>-1620150</v>
          </cell>
          <cell r="BV12">
            <v>-5184868</v>
          </cell>
          <cell r="BW12">
            <v>-7150173</v>
          </cell>
          <cell r="BX12">
            <v>-5243828</v>
          </cell>
          <cell r="BY12">
            <v>-3718118</v>
          </cell>
          <cell r="BZ12">
            <v>-3728725</v>
          </cell>
          <cell r="CA12">
            <v>-5549494</v>
          </cell>
        </row>
        <row r="13">
          <cell r="A13" t="str">
            <v>Crystal</v>
          </cell>
          <cell r="B13">
            <v>9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9</v>
          </cell>
          <cell r="O13">
            <v>1476</v>
          </cell>
          <cell r="P13">
            <v>35</v>
          </cell>
          <cell r="Q13">
            <v>38</v>
          </cell>
          <cell r="R13">
            <v>37</v>
          </cell>
          <cell r="S13">
            <v>19</v>
          </cell>
          <cell r="T13">
            <v>7</v>
          </cell>
          <cell r="U13">
            <v>3</v>
          </cell>
          <cell r="V13">
            <v>198</v>
          </cell>
          <cell r="W13">
            <v>285</v>
          </cell>
          <cell r="X13">
            <v>218</v>
          </cell>
          <cell r="Y13">
            <v>159</v>
          </cell>
          <cell r="Z13">
            <v>174</v>
          </cell>
          <cell r="AA13">
            <v>301</v>
          </cell>
          <cell r="AB13">
            <v>2510</v>
          </cell>
          <cell r="AC13">
            <v>414</v>
          </cell>
          <cell r="AD13">
            <v>273</v>
          </cell>
          <cell r="AE13">
            <v>125</v>
          </cell>
          <cell r="AF13">
            <v>25</v>
          </cell>
          <cell r="AG13">
            <v>25</v>
          </cell>
          <cell r="AH13">
            <v>90</v>
          </cell>
          <cell r="AI13">
            <v>247</v>
          </cell>
          <cell r="AJ13">
            <v>331</v>
          </cell>
          <cell r="AK13">
            <v>252</v>
          </cell>
          <cell r="AL13">
            <v>194</v>
          </cell>
          <cell r="AM13">
            <v>204</v>
          </cell>
          <cell r="AN13">
            <v>330</v>
          </cell>
          <cell r="AO13">
            <v>-783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-783</v>
          </cell>
          <cell r="BB13">
            <v>-125362</v>
          </cell>
          <cell r="BC13">
            <v>-3002</v>
          </cell>
          <cell r="BD13">
            <v>-3259</v>
          </cell>
          <cell r="BE13">
            <v>-3154</v>
          </cell>
          <cell r="BF13">
            <v>-1648</v>
          </cell>
          <cell r="BG13">
            <v>-580</v>
          </cell>
          <cell r="BH13">
            <v>-240</v>
          </cell>
          <cell r="BI13">
            <v>-16848</v>
          </cell>
          <cell r="BJ13">
            <v>-24236</v>
          </cell>
          <cell r="BK13">
            <v>-18539</v>
          </cell>
          <cell r="BL13">
            <v>-13482</v>
          </cell>
          <cell r="BM13">
            <v>-14795</v>
          </cell>
          <cell r="BN13">
            <v>-25579</v>
          </cell>
          <cell r="BO13">
            <v>-213220</v>
          </cell>
          <cell r="BP13">
            <v>-35191</v>
          </cell>
          <cell r="BQ13">
            <v>-23189</v>
          </cell>
          <cell r="BR13">
            <v>-10625</v>
          </cell>
          <cell r="BS13">
            <v>-2105</v>
          </cell>
          <cell r="BT13">
            <v>-2141</v>
          </cell>
          <cell r="BU13">
            <v>-7657</v>
          </cell>
          <cell r="BV13">
            <v>-20974</v>
          </cell>
          <cell r="BW13">
            <v>-28122</v>
          </cell>
          <cell r="BX13">
            <v>-21410</v>
          </cell>
          <cell r="BY13">
            <v>-16510</v>
          </cell>
          <cell r="BZ13">
            <v>-17304</v>
          </cell>
          <cell r="CA13">
            <v>-27991</v>
          </cell>
        </row>
        <row r="14">
          <cell r="A14" t="str">
            <v>Frederickson</v>
          </cell>
          <cell r="B14">
            <v>153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153</v>
          </cell>
          <cell r="O14">
            <v>37037</v>
          </cell>
          <cell r="P14">
            <v>341</v>
          </cell>
          <cell r="Q14">
            <v>341</v>
          </cell>
          <cell r="R14">
            <v>358</v>
          </cell>
          <cell r="S14">
            <v>501</v>
          </cell>
          <cell r="T14">
            <v>221</v>
          </cell>
          <cell r="U14">
            <v>129</v>
          </cell>
          <cell r="V14">
            <v>6479</v>
          </cell>
          <cell r="W14">
            <v>9848</v>
          </cell>
          <cell r="X14">
            <v>7005</v>
          </cell>
          <cell r="Y14">
            <v>4899</v>
          </cell>
          <cell r="Z14">
            <v>3054</v>
          </cell>
          <cell r="AA14">
            <v>3863</v>
          </cell>
          <cell r="AB14">
            <v>59954</v>
          </cell>
          <cell r="AC14">
            <v>8060</v>
          </cell>
          <cell r="AD14">
            <v>4912</v>
          </cell>
          <cell r="AE14">
            <v>779</v>
          </cell>
          <cell r="AF14">
            <v>871</v>
          </cell>
          <cell r="AG14">
            <v>785</v>
          </cell>
          <cell r="AH14">
            <v>2535</v>
          </cell>
          <cell r="AI14">
            <v>7967</v>
          </cell>
          <cell r="AJ14">
            <v>10347</v>
          </cell>
          <cell r="AK14">
            <v>7132</v>
          </cell>
          <cell r="AL14">
            <v>4889</v>
          </cell>
          <cell r="AM14">
            <v>4700</v>
          </cell>
          <cell r="AN14">
            <v>6977</v>
          </cell>
          <cell r="AO14">
            <v>-10448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-10448</v>
          </cell>
          <cell r="BB14">
            <v>-3029645</v>
          </cell>
          <cell r="BC14">
            <v>-26322</v>
          </cell>
          <cell r="BD14">
            <v>-29752</v>
          </cell>
          <cell r="BE14">
            <v>-31823</v>
          </cell>
          <cell r="BF14">
            <v>-36513</v>
          </cell>
          <cell r="BG14">
            <v>-14908</v>
          </cell>
          <cell r="BH14">
            <v>-8841</v>
          </cell>
          <cell r="BI14">
            <v>-508300</v>
          </cell>
          <cell r="BJ14">
            <v>-789615</v>
          </cell>
          <cell r="BK14">
            <v>-569079</v>
          </cell>
          <cell r="BL14">
            <v>-394028</v>
          </cell>
          <cell r="BM14">
            <v>-262638</v>
          </cell>
          <cell r="BN14">
            <v>-357826</v>
          </cell>
          <cell r="BO14">
            <v>-4979821</v>
          </cell>
          <cell r="BP14">
            <v>-764547</v>
          </cell>
          <cell r="BQ14">
            <v>-489720</v>
          </cell>
          <cell r="BR14">
            <v>-65380</v>
          </cell>
          <cell r="BS14">
            <v>-60377</v>
          </cell>
          <cell r="BT14">
            <v>-52151</v>
          </cell>
          <cell r="BU14">
            <v>-172399</v>
          </cell>
          <cell r="BV14">
            <v>-587786</v>
          </cell>
          <cell r="BW14">
            <v>-820441</v>
          </cell>
          <cell r="BX14">
            <v>-582822</v>
          </cell>
          <cell r="BY14">
            <v>-402009</v>
          </cell>
          <cell r="BZ14">
            <v>-399157</v>
          </cell>
          <cell r="CA14">
            <v>-583033</v>
          </cell>
        </row>
        <row r="15">
          <cell r="A15" t="str">
            <v>Frederickson</v>
          </cell>
          <cell r="B15">
            <v>153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153</v>
          </cell>
          <cell r="O15">
            <v>37053</v>
          </cell>
          <cell r="P15">
            <v>341</v>
          </cell>
          <cell r="Q15">
            <v>341</v>
          </cell>
          <cell r="R15">
            <v>523</v>
          </cell>
          <cell r="S15">
            <v>346</v>
          </cell>
          <cell r="T15">
            <v>221</v>
          </cell>
          <cell r="U15">
            <v>129</v>
          </cell>
          <cell r="V15">
            <v>6485</v>
          </cell>
          <cell r="W15">
            <v>9845</v>
          </cell>
          <cell r="X15">
            <v>6992</v>
          </cell>
          <cell r="Y15">
            <v>4938</v>
          </cell>
          <cell r="Z15">
            <v>3048</v>
          </cell>
          <cell r="AA15">
            <v>3845</v>
          </cell>
          <cell r="AB15">
            <v>60296</v>
          </cell>
          <cell r="AC15">
            <v>8084</v>
          </cell>
          <cell r="AD15">
            <v>4862</v>
          </cell>
          <cell r="AE15">
            <v>1245</v>
          </cell>
          <cell r="AF15">
            <v>792</v>
          </cell>
          <cell r="AG15">
            <v>795</v>
          </cell>
          <cell r="AH15">
            <v>2558</v>
          </cell>
          <cell r="AI15">
            <v>7953</v>
          </cell>
          <cell r="AJ15">
            <v>10300</v>
          </cell>
          <cell r="AK15">
            <v>7116</v>
          </cell>
          <cell r="AL15">
            <v>4880</v>
          </cell>
          <cell r="AM15">
            <v>4706</v>
          </cell>
          <cell r="AN15">
            <v>7007</v>
          </cell>
          <cell r="AO15">
            <v>-10448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-10448</v>
          </cell>
          <cell r="BB15">
            <v>-3027485</v>
          </cell>
          <cell r="BC15">
            <v>-26322</v>
          </cell>
          <cell r="BD15">
            <v>-29752</v>
          </cell>
          <cell r="BE15">
            <v>-45885</v>
          </cell>
          <cell r="BF15">
            <v>-22446</v>
          </cell>
          <cell r="BG15">
            <v>-14908</v>
          </cell>
          <cell r="BH15">
            <v>-8841</v>
          </cell>
          <cell r="BI15">
            <v>-509145</v>
          </cell>
          <cell r="BJ15">
            <v>-788550</v>
          </cell>
          <cell r="BK15">
            <v>-566084</v>
          </cell>
          <cell r="BL15">
            <v>-397029</v>
          </cell>
          <cell r="BM15">
            <v>-262198</v>
          </cell>
          <cell r="BN15">
            <v>-356326</v>
          </cell>
          <cell r="BO15">
            <v>-5009262</v>
          </cell>
          <cell r="BP15">
            <v>-763665</v>
          </cell>
          <cell r="BQ15">
            <v>-485396</v>
          </cell>
          <cell r="BR15">
            <v>-110359</v>
          </cell>
          <cell r="BS15">
            <v>-53130</v>
          </cell>
          <cell r="BT15">
            <v>-52635</v>
          </cell>
          <cell r="BU15">
            <v>-173627</v>
          </cell>
          <cell r="BV15">
            <v>-586503</v>
          </cell>
          <cell r="BW15">
            <v>-816068</v>
          </cell>
          <cell r="BX15">
            <v>-582343</v>
          </cell>
          <cell r="BY15">
            <v>-400929</v>
          </cell>
          <cell r="BZ15">
            <v>-398869</v>
          </cell>
          <cell r="CA15">
            <v>-585739</v>
          </cell>
        </row>
        <row r="16">
          <cell r="A16" t="str">
            <v>Fredonia 12</v>
          </cell>
          <cell r="B16">
            <v>452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452</v>
          </cell>
          <cell r="O16">
            <v>53378</v>
          </cell>
          <cell r="P16">
            <v>832</v>
          </cell>
          <cell r="Q16">
            <v>1055</v>
          </cell>
          <cell r="R16">
            <v>1288</v>
          </cell>
          <cell r="S16">
            <v>723</v>
          </cell>
          <cell r="T16">
            <v>297</v>
          </cell>
          <cell r="U16">
            <v>170</v>
          </cell>
          <cell r="V16">
            <v>8594</v>
          </cell>
          <cell r="W16">
            <v>13378</v>
          </cell>
          <cell r="X16">
            <v>9249</v>
          </cell>
          <cell r="Y16">
            <v>6589</v>
          </cell>
          <cell r="Z16">
            <v>4865</v>
          </cell>
          <cell r="AA16">
            <v>6339</v>
          </cell>
          <cell r="AB16">
            <v>86031</v>
          </cell>
          <cell r="AC16">
            <v>12926</v>
          </cell>
          <cell r="AD16">
            <v>7638</v>
          </cell>
          <cell r="AE16">
            <v>2278</v>
          </cell>
          <cell r="AF16">
            <v>993</v>
          </cell>
          <cell r="AG16">
            <v>785</v>
          </cell>
          <cell r="AH16">
            <v>3471</v>
          </cell>
          <cell r="AI16">
            <v>10526</v>
          </cell>
          <cell r="AJ16">
            <v>13593</v>
          </cell>
          <cell r="AK16">
            <v>9674</v>
          </cell>
          <cell r="AL16">
            <v>6563</v>
          </cell>
          <cell r="AM16">
            <v>7199</v>
          </cell>
          <cell r="AN16">
            <v>10386</v>
          </cell>
          <cell r="AO16">
            <v>-30830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-30830</v>
          </cell>
          <cell r="BB16">
            <v>-4312523</v>
          </cell>
          <cell r="BC16">
            <v>-61992</v>
          </cell>
          <cell r="BD16">
            <v>-87216</v>
          </cell>
          <cell r="BE16">
            <v>-116514</v>
          </cell>
          <cell r="BF16">
            <v>-55713</v>
          </cell>
          <cell r="BG16">
            <v>-19205</v>
          </cell>
          <cell r="BH16">
            <v>-11144</v>
          </cell>
          <cell r="BI16">
            <v>-668895</v>
          </cell>
          <cell r="BJ16">
            <v>-1033047</v>
          </cell>
          <cell r="BK16">
            <v>-731988</v>
          </cell>
          <cell r="BL16">
            <v>-530137</v>
          </cell>
          <cell r="BM16">
            <v>-416089</v>
          </cell>
          <cell r="BN16">
            <v>-580582</v>
          </cell>
          <cell r="BO16">
            <v>-7046265</v>
          </cell>
          <cell r="BP16">
            <v>-1207639</v>
          </cell>
          <cell r="BQ16">
            <v>-736032</v>
          </cell>
          <cell r="BR16">
            <v>-191095</v>
          </cell>
          <cell r="BS16">
            <v>-66920</v>
          </cell>
          <cell r="BT16">
            <v>-50363</v>
          </cell>
          <cell r="BU16">
            <v>-231816</v>
          </cell>
          <cell r="BV16">
            <v>-769637</v>
          </cell>
          <cell r="BW16">
            <v>-1068876</v>
          </cell>
          <cell r="BX16">
            <v>-780184</v>
          </cell>
          <cell r="BY16">
            <v>-522139</v>
          </cell>
          <cell r="BZ16">
            <v>-590017</v>
          </cell>
          <cell r="CA16">
            <v>-831548</v>
          </cell>
        </row>
        <row r="17">
          <cell r="A17" t="str">
            <v>Fredonia 12</v>
          </cell>
          <cell r="B17">
            <v>468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468</v>
          </cell>
          <cell r="O17">
            <v>53103</v>
          </cell>
          <cell r="P17">
            <v>860</v>
          </cell>
          <cell r="Q17">
            <v>1010</v>
          </cell>
          <cell r="R17">
            <v>1291</v>
          </cell>
          <cell r="S17">
            <v>731</v>
          </cell>
          <cell r="T17">
            <v>140</v>
          </cell>
          <cell r="U17">
            <v>174</v>
          </cell>
          <cell r="V17">
            <v>8590</v>
          </cell>
          <cell r="W17">
            <v>13314</v>
          </cell>
          <cell r="X17">
            <v>9355</v>
          </cell>
          <cell r="Y17">
            <v>6541</v>
          </cell>
          <cell r="Z17">
            <v>4889</v>
          </cell>
          <cell r="AA17">
            <v>6208</v>
          </cell>
          <cell r="AB17">
            <v>85928</v>
          </cell>
          <cell r="AC17">
            <v>12870</v>
          </cell>
          <cell r="AD17">
            <v>7599</v>
          </cell>
          <cell r="AE17">
            <v>2335</v>
          </cell>
          <cell r="AF17">
            <v>1117</v>
          </cell>
          <cell r="AG17">
            <v>670</v>
          </cell>
          <cell r="AH17">
            <v>3424</v>
          </cell>
          <cell r="AI17">
            <v>10495</v>
          </cell>
          <cell r="AJ17">
            <v>13556</v>
          </cell>
          <cell r="AK17">
            <v>9621</v>
          </cell>
          <cell r="AL17">
            <v>6606</v>
          </cell>
          <cell r="AM17">
            <v>7129</v>
          </cell>
          <cell r="AN17">
            <v>10505</v>
          </cell>
          <cell r="AO17">
            <v>-31975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-31975</v>
          </cell>
          <cell r="BB17">
            <v>-4292907</v>
          </cell>
          <cell r="BC17">
            <v>-64133</v>
          </cell>
          <cell r="BD17">
            <v>-83497</v>
          </cell>
          <cell r="BE17">
            <v>-116847</v>
          </cell>
          <cell r="BF17">
            <v>-56173</v>
          </cell>
          <cell r="BG17">
            <v>-9247</v>
          </cell>
          <cell r="BH17">
            <v>-11368</v>
          </cell>
          <cell r="BI17">
            <v>-666500</v>
          </cell>
          <cell r="BJ17">
            <v>-1028280</v>
          </cell>
          <cell r="BK17">
            <v>-742888</v>
          </cell>
          <cell r="BL17">
            <v>-525227</v>
          </cell>
          <cell r="BM17">
            <v>-418353</v>
          </cell>
          <cell r="BN17">
            <v>-570395</v>
          </cell>
          <cell r="BO17">
            <v>-7039042</v>
          </cell>
          <cell r="BP17">
            <v>-1200948</v>
          </cell>
          <cell r="BQ17">
            <v>-733697</v>
          </cell>
          <cell r="BR17">
            <v>-195016</v>
          </cell>
          <cell r="BS17">
            <v>-74133</v>
          </cell>
          <cell r="BT17">
            <v>-42111</v>
          </cell>
          <cell r="BU17">
            <v>-227604</v>
          </cell>
          <cell r="BV17">
            <v>-769677</v>
          </cell>
          <cell r="BW17">
            <v>-1066312</v>
          </cell>
          <cell r="BX17">
            <v>-776275</v>
          </cell>
          <cell r="BY17">
            <v>-525897</v>
          </cell>
          <cell r="BZ17">
            <v>-585729</v>
          </cell>
          <cell r="CA17">
            <v>-841643</v>
          </cell>
        </row>
        <row r="18">
          <cell r="A18" t="str">
            <v>Fredonia 34</v>
          </cell>
          <cell r="B18">
            <v>1065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1065</v>
          </cell>
          <cell r="O18">
            <v>64772</v>
          </cell>
          <cell r="P18">
            <v>1891</v>
          </cell>
          <cell r="Q18">
            <v>2228</v>
          </cell>
          <cell r="R18">
            <v>2454</v>
          </cell>
          <cell r="S18">
            <v>615</v>
          </cell>
          <cell r="T18">
            <v>437</v>
          </cell>
          <cell r="U18">
            <v>308</v>
          </cell>
          <cell r="V18">
            <v>10031</v>
          </cell>
          <cell r="W18">
            <v>13840</v>
          </cell>
          <cell r="X18">
            <v>10671</v>
          </cell>
          <cell r="Y18">
            <v>7992</v>
          </cell>
          <cell r="Z18">
            <v>5648</v>
          </cell>
          <cell r="AA18">
            <v>8658</v>
          </cell>
          <cell r="AB18">
            <v>92027</v>
          </cell>
          <cell r="AC18">
            <v>12701</v>
          </cell>
          <cell r="AD18">
            <v>8677</v>
          </cell>
          <cell r="AE18">
            <v>2607</v>
          </cell>
          <cell r="AF18">
            <v>812</v>
          </cell>
          <cell r="AG18">
            <v>1161</v>
          </cell>
          <cell r="AH18">
            <v>4501</v>
          </cell>
          <cell r="AI18">
            <v>10894</v>
          </cell>
          <cell r="AJ18">
            <v>13363</v>
          </cell>
          <cell r="AK18">
            <v>10561</v>
          </cell>
          <cell r="AL18">
            <v>8144</v>
          </cell>
          <cell r="AM18">
            <v>7246</v>
          </cell>
          <cell r="AN18">
            <v>11361</v>
          </cell>
          <cell r="AO18">
            <v>-72403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-72403</v>
          </cell>
          <cell r="BB18">
            <v>-4650447</v>
          </cell>
          <cell r="BC18">
            <v>-130016</v>
          </cell>
          <cell r="BD18">
            <v>-152382</v>
          </cell>
          <cell r="BE18">
            <v>-169068</v>
          </cell>
          <cell r="BF18">
            <v>-37727</v>
          </cell>
          <cell r="BG18">
            <v>-24636</v>
          </cell>
          <cell r="BH18">
            <v>-17853</v>
          </cell>
          <cell r="BI18">
            <v>-684406</v>
          </cell>
          <cell r="BJ18">
            <v>-959297</v>
          </cell>
          <cell r="BK18">
            <v>-740920</v>
          </cell>
          <cell r="BL18">
            <v>-543694</v>
          </cell>
          <cell r="BM18">
            <v>-444705</v>
          </cell>
          <cell r="BN18">
            <v>-745744</v>
          </cell>
          <cell r="BO18">
            <v>-6825855</v>
          </cell>
          <cell r="BP18">
            <v>-1066415</v>
          </cell>
          <cell r="BQ18">
            <v>-732774</v>
          </cell>
          <cell r="BR18">
            <v>-210485</v>
          </cell>
          <cell r="BS18">
            <v>-46730</v>
          </cell>
          <cell r="BT18">
            <v>-66601</v>
          </cell>
          <cell r="BU18">
            <v>-274590</v>
          </cell>
          <cell r="BV18">
            <v>-739988</v>
          </cell>
          <cell r="BW18">
            <v>-978850</v>
          </cell>
          <cell r="BX18">
            <v>-750901</v>
          </cell>
          <cell r="BY18">
            <v>-569470</v>
          </cell>
          <cell r="BZ18">
            <v>-530187</v>
          </cell>
          <cell r="CA18">
            <v>-858865</v>
          </cell>
        </row>
        <row r="19">
          <cell r="A19" t="str">
            <v>Fredonia 34</v>
          </cell>
          <cell r="B19">
            <v>1079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1079</v>
          </cell>
          <cell r="O19">
            <v>65117</v>
          </cell>
          <cell r="P19">
            <v>1901</v>
          </cell>
          <cell r="Q19">
            <v>2188</v>
          </cell>
          <cell r="R19">
            <v>2447</v>
          </cell>
          <cell r="S19">
            <v>905</v>
          </cell>
          <cell r="T19">
            <v>421</v>
          </cell>
          <cell r="U19">
            <v>310</v>
          </cell>
          <cell r="V19">
            <v>10071</v>
          </cell>
          <cell r="W19">
            <v>13825</v>
          </cell>
          <cell r="X19">
            <v>10667</v>
          </cell>
          <cell r="Y19">
            <v>8049</v>
          </cell>
          <cell r="Z19">
            <v>5678</v>
          </cell>
          <cell r="AA19">
            <v>8656</v>
          </cell>
          <cell r="AB19">
            <v>92080</v>
          </cell>
          <cell r="AC19">
            <v>12759</v>
          </cell>
          <cell r="AD19">
            <v>8638</v>
          </cell>
          <cell r="AE19">
            <v>2660</v>
          </cell>
          <cell r="AF19">
            <v>749</v>
          </cell>
          <cell r="AG19">
            <v>1152</v>
          </cell>
          <cell r="AH19">
            <v>4511</v>
          </cell>
          <cell r="AI19">
            <v>10817</v>
          </cell>
          <cell r="AJ19">
            <v>13448</v>
          </cell>
          <cell r="AK19">
            <v>10529</v>
          </cell>
          <cell r="AL19">
            <v>8191</v>
          </cell>
          <cell r="AM19">
            <v>7249</v>
          </cell>
          <cell r="AN19">
            <v>11378</v>
          </cell>
          <cell r="AO19">
            <v>-73305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-73305</v>
          </cell>
          <cell r="BB19">
            <v>-4683332</v>
          </cell>
          <cell r="BC19">
            <v>-130959</v>
          </cell>
          <cell r="BD19">
            <v>-150367</v>
          </cell>
          <cell r="BE19">
            <v>-168797</v>
          </cell>
          <cell r="BF19">
            <v>-63214</v>
          </cell>
          <cell r="BG19">
            <v>-23641</v>
          </cell>
          <cell r="BH19">
            <v>-17921</v>
          </cell>
          <cell r="BI19">
            <v>-689187</v>
          </cell>
          <cell r="BJ19">
            <v>-958673</v>
          </cell>
          <cell r="BK19">
            <v>-739930</v>
          </cell>
          <cell r="BL19">
            <v>-547457</v>
          </cell>
          <cell r="BM19">
            <v>-448136</v>
          </cell>
          <cell r="BN19">
            <v>-745051</v>
          </cell>
          <cell r="BO19">
            <v>-6829172</v>
          </cell>
          <cell r="BP19">
            <v>-1069749</v>
          </cell>
          <cell r="BQ19">
            <v>-731099</v>
          </cell>
          <cell r="BR19">
            <v>-213213</v>
          </cell>
          <cell r="BS19">
            <v>-45433</v>
          </cell>
          <cell r="BT19">
            <v>-66160</v>
          </cell>
          <cell r="BU19">
            <v>-275360</v>
          </cell>
          <cell r="BV19">
            <v>-736118</v>
          </cell>
          <cell r="BW19">
            <v>-984356</v>
          </cell>
          <cell r="BX19">
            <v>-747061</v>
          </cell>
          <cell r="BY19">
            <v>-571175</v>
          </cell>
          <cell r="BZ19">
            <v>-530713</v>
          </cell>
          <cell r="CA19">
            <v>-858734</v>
          </cell>
        </row>
        <row r="20">
          <cell r="A20" t="str">
            <v>Whitehorn 23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28829</v>
          </cell>
          <cell r="P20">
            <v>93</v>
          </cell>
          <cell r="Q20">
            <v>196</v>
          </cell>
          <cell r="R20">
            <v>285</v>
          </cell>
          <cell r="S20">
            <v>275</v>
          </cell>
          <cell r="T20">
            <v>79</v>
          </cell>
          <cell r="U20">
            <v>102</v>
          </cell>
          <cell r="V20">
            <v>5015</v>
          </cell>
          <cell r="W20">
            <v>7784</v>
          </cell>
          <cell r="X20">
            <v>5804</v>
          </cell>
          <cell r="Y20">
            <v>3789</v>
          </cell>
          <cell r="Z20">
            <v>2415</v>
          </cell>
          <cell r="AA20">
            <v>2994</v>
          </cell>
          <cell r="AB20">
            <v>47991</v>
          </cell>
          <cell r="AC20">
            <v>6164</v>
          </cell>
          <cell r="AD20">
            <v>3720</v>
          </cell>
          <cell r="AE20">
            <v>1236</v>
          </cell>
          <cell r="AF20">
            <v>727</v>
          </cell>
          <cell r="AG20">
            <v>399</v>
          </cell>
          <cell r="AH20">
            <v>2134</v>
          </cell>
          <cell r="AI20">
            <v>6223</v>
          </cell>
          <cell r="AJ20">
            <v>8338</v>
          </cell>
          <cell r="AK20">
            <v>5810</v>
          </cell>
          <cell r="AL20">
            <v>4108</v>
          </cell>
          <cell r="AM20">
            <v>3785</v>
          </cell>
          <cell r="AN20">
            <v>5347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-2461340</v>
          </cell>
          <cell r="BC20">
            <v>-8031</v>
          </cell>
          <cell r="BD20">
            <v>-17431</v>
          </cell>
          <cell r="BE20">
            <v>-27225</v>
          </cell>
          <cell r="BF20">
            <v>-19608</v>
          </cell>
          <cell r="BG20">
            <v>-5678</v>
          </cell>
          <cell r="BH20">
            <v>-7179</v>
          </cell>
          <cell r="BI20">
            <v>-409774</v>
          </cell>
          <cell r="BJ20">
            <v>-657157</v>
          </cell>
          <cell r="BK20">
            <v>-491024</v>
          </cell>
          <cell r="BL20">
            <v>-318746</v>
          </cell>
          <cell r="BM20">
            <v>-213018</v>
          </cell>
          <cell r="BN20">
            <v>-286471</v>
          </cell>
          <cell r="BO20">
            <v>-4183977</v>
          </cell>
          <cell r="BP20">
            <v>-612737</v>
          </cell>
          <cell r="BQ20">
            <v>-383866</v>
          </cell>
          <cell r="BR20">
            <v>-111080</v>
          </cell>
          <cell r="BS20">
            <v>-53593</v>
          </cell>
          <cell r="BT20">
            <v>-27119</v>
          </cell>
          <cell r="BU20">
            <v>-148133</v>
          </cell>
          <cell r="BV20">
            <v>-485723</v>
          </cell>
          <cell r="BW20">
            <v>-689726</v>
          </cell>
          <cell r="BX20">
            <v>-498556</v>
          </cell>
          <cell r="BY20">
            <v>-353214</v>
          </cell>
          <cell r="BZ20">
            <v>-337082</v>
          </cell>
          <cell r="CA20">
            <v>-483147</v>
          </cell>
        </row>
        <row r="21">
          <cell r="A21" t="str">
            <v>Whitehorn 23</v>
          </cell>
          <cell r="B21">
            <v>44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44</v>
          </cell>
          <cell r="O21">
            <v>28816</v>
          </cell>
          <cell r="P21">
            <v>92</v>
          </cell>
          <cell r="Q21">
            <v>204</v>
          </cell>
          <cell r="R21">
            <v>284</v>
          </cell>
          <cell r="S21">
            <v>254</v>
          </cell>
          <cell r="T21">
            <v>118</v>
          </cell>
          <cell r="U21">
            <v>102</v>
          </cell>
          <cell r="V21">
            <v>5063</v>
          </cell>
          <cell r="W21">
            <v>7767</v>
          </cell>
          <cell r="X21">
            <v>5702</v>
          </cell>
          <cell r="Y21">
            <v>3791</v>
          </cell>
          <cell r="Z21">
            <v>2427</v>
          </cell>
          <cell r="AA21">
            <v>3013</v>
          </cell>
          <cell r="AB21">
            <v>47925</v>
          </cell>
          <cell r="AC21">
            <v>6210</v>
          </cell>
          <cell r="AD21">
            <v>3819</v>
          </cell>
          <cell r="AE21">
            <v>1257</v>
          </cell>
          <cell r="AF21">
            <v>704</v>
          </cell>
          <cell r="AG21">
            <v>598</v>
          </cell>
          <cell r="AH21">
            <v>1543</v>
          </cell>
          <cell r="AI21">
            <v>6293</v>
          </cell>
          <cell r="AJ21">
            <v>8408</v>
          </cell>
          <cell r="AK21">
            <v>5860</v>
          </cell>
          <cell r="AL21">
            <v>4143</v>
          </cell>
          <cell r="AM21">
            <v>3786</v>
          </cell>
          <cell r="AN21">
            <v>5303</v>
          </cell>
          <cell r="AO21">
            <v>-3820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-3820</v>
          </cell>
          <cell r="BB21">
            <v>-2466406</v>
          </cell>
          <cell r="BC21">
            <v>-7955</v>
          </cell>
          <cell r="BD21">
            <v>-18208</v>
          </cell>
          <cell r="BE21">
            <v>-27162</v>
          </cell>
          <cell r="BF21">
            <v>-18298</v>
          </cell>
          <cell r="BG21">
            <v>-8351</v>
          </cell>
          <cell r="BH21">
            <v>-7179</v>
          </cell>
          <cell r="BI21">
            <v>-415034</v>
          </cell>
          <cell r="BJ21">
            <v>-659865</v>
          </cell>
          <cell r="BK21">
            <v>-483381</v>
          </cell>
          <cell r="BL21">
            <v>-318954</v>
          </cell>
          <cell r="BM21">
            <v>-213809</v>
          </cell>
          <cell r="BN21">
            <v>-288210</v>
          </cell>
          <cell r="BO21">
            <v>-4189453</v>
          </cell>
          <cell r="BP21">
            <v>-615732</v>
          </cell>
          <cell r="BQ21">
            <v>-393320</v>
          </cell>
          <cell r="BR21">
            <v>-113130</v>
          </cell>
          <cell r="BS21">
            <v>-51731</v>
          </cell>
          <cell r="BT21">
            <v>-41181</v>
          </cell>
          <cell r="BU21">
            <v>-108963</v>
          </cell>
          <cell r="BV21">
            <v>-488462</v>
          </cell>
          <cell r="BW21">
            <v>-697423</v>
          </cell>
          <cell r="BX21">
            <v>-504278</v>
          </cell>
          <cell r="BY21">
            <v>-356775</v>
          </cell>
          <cell r="BZ21">
            <v>-339666</v>
          </cell>
          <cell r="CA21">
            <v>-478794</v>
          </cell>
        </row>
        <row r="22">
          <cell r="A22" t="str">
            <v>NO</v>
          </cell>
          <cell r="B22">
            <v>136991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136991</v>
          </cell>
          <cell r="O22">
            <v>3270391</v>
          </cell>
          <cell r="P22">
            <v>291620</v>
          </cell>
          <cell r="Q22">
            <v>265839</v>
          </cell>
          <cell r="R22">
            <v>284737</v>
          </cell>
          <cell r="S22">
            <v>224074</v>
          </cell>
          <cell r="T22">
            <v>152706</v>
          </cell>
          <cell r="U22">
            <v>173747</v>
          </cell>
          <cell r="V22">
            <v>332669</v>
          </cell>
          <cell r="W22">
            <v>345171</v>
          </cell>
          <cell r="X22">
            <v>312223</v>
          </cell>
          <cell r="Y22">
            <v>299192</v>
          </cell>
          <cell r="Z22">
            <v>280892</v>
          </cell>
          <cell r="AA22">
            <v>307522</v>
          </cell>
          <cell r="AB22">
            <v>3245761</v>
          </cell>
          <cell r="AC22">
            <v>333873</v>
          </cell>
          <cell r="AD22">
            <v>283677</v>
          </cell>
          <cell r="AE22">
            <v>228987</v>
          </cell>
          <cell r="AF22">
            <v>183135</v>
          </cell>
          <cell r="AG22">
            <v>155638</v>
          </cell>
          <cell r="AH22">
            <v>250190</v>
          </cell>
          <cell r="AI22">
            <v>322557</v>
          </cell>
          <cell r="AJ22">
            <v>328101</v>
          </cell>
          <cell r="AK22">
            <v>294648</v>
          </cell>
          <cell r="AL22">
            <v>279088</v>
          </cell>
          <cell r="AM22">
            <v>276880</v>
          </cell>
          <cell r="AN22">
            <v>308986</v>
          </cell>
          <cell r="AO22">
            <v>-13066040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-13066040</v>
          </cell>
          <cell r="BB22">
            <v>-281297886</v>
          </cell>
          <cell r="BC22">
            <v>-26956388</v>
          </cell>
          <cell r="BD22">
            <v>-24394860</v>
          </cell>
          <cell r="BE22">
            <v>-26452127</v>
          </cell>
          <cell r="BF22">
            <v>-19251468</v>
          </cell>
          <cell r="BG22">
            <v>-8421609</v>
          </cell>
          <cell r="BH22">
            <v>-18031311</v>
          </cell>
          <cell r="BI22">
            <v>-24212112</v>
          </cell>
          <cell r="BJ22">
            <v>-24666925</v>
          </cell>
          <cell r="BK22">
            <v>-27170003</v>
          </cell>
          <cell r="BL22">
            <v>-26696120</v>
          </cell>
          <cell r="BM22">
            <v>-26419065</v>
          </cell>
          <cell r="BN22">
            <v>-28625898</v>
          </cell>
          <cell r="BO22">
            <v>-284164871</v>
          </cell>
          <cell r="BP22">
            <v>-30037183</v>
          </cell>
          <cell r="BQ22">
            <v>-26477313</v>
          </cell>
          <cell r="BR22">
            <v>-24715078</v>
          </cell>
          <cell r="BS22">
            <v>-18036639</v>
          </cell>
          <cell r="BT22">
            <v>-8779929</v>
          </cell>
          <cell r="BU22">
            <v>-20586107</v>
          </cell>
          <cell r="BV22">
            <v>-23910884</v>
          </cell>
          <cell r="BW22">
            <v>-24164984</v>
          </cell>
          <cell r="BX22">
            <v>-26719420</v>
          </cell>
          <cell r="BY22">
            <v>-26030625</v>
          </cell>
          <cell r="BZ22">
            <v>-26325609</v>
          </cell>
          <cell r="CA22">
            <v>-28381100</v>
          </cell>
        </row>
        <row r="23">
          <cell r="A23" t="str">
            <v>QF KomaK</v>
          </cell>
          <cell r="B23">
            <v>1302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1302</v>
          </cell>
          <cell r="O23">
            <v>42304</v>
          </cell>
          <cell r="P23">
            <v>2712</v>
          </cell>
          <cell r="Q23">
            <v>1934</v>
          </cell>
          <cell r="R23">
            <v>1818</v>
          </cell>
          <cell r="S23">
            <v>3093</v>
          </cell>
          <cell r="T23">
            <v>6289</v>
          </cell>
          <cell r="U23">
            <v>7397</v>
          </cell>
          <cell r="V23">
            <v>5928</v>
          </cell>
          <cell r="W23">
            <v>2540</v>
          </cell>
          <cell r="X23">
            <v>1346</v>
          </cell>
          <cell r="Y23">
            <v>2655</v>
          </cell>
          <cell r="Z23">
            <v>3289</v>
          </cell>
          <cell r="AA23">
            <v>3303</v>
          </cell>
          <cell r="AB23">
            <v>42371</v>
          </cell>
          <cell r="AC23">
            <v>2712</v>
          </cell>
          <cell r="AD23">
            <v>2001</v>
          </cell>
          <cell r="AE23">
            <v>1818</v>
          </cell>
          <cell r="AF23">
            <v>3093</v>
          </cell>
          <cell r="AG23">
            <v>6284</v>
          </cell>
          <cell r="AH23">
            <v>7403</v>
          </cell>
          <cell r="AI23">
            <v>5928</v>
          </cell>
          <cell r="AJ23">
            <v>2540</v>
          </cell>
          <cell r="AK23">
            <v>1346</v>
          </cell>
          <cell r="AL23">
            <v>2656</v>
          </cell>
          <cell r="AM23">
            <v>3289</v>
          </cell>
          <cell r="AN23">
            <v>3303</v>
          </cell>
          <cell r="AO23">
            <v>-98849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-98849</v>
          </cell>
          <cell r="BB23">
            <v>-3221928</v>
          </cell>
          <cell r="BC23">
            <v>-205891</v>
          </cell>
          <cell r="BD23">
            <v>-146778</v>
          </cell>
          <cell r="BE23">
            <v>-137974</v>
          </cell>
          <cell r="BF23">
            <v>-234792</v>
          </cell>
          <cell r="BG23">
            <v>-477408</v>
          </cell>
          <cell r="BH23">
            <v>-561471</v>
          </cell>
          <cell r="BI23">
            <v>-453315</v>
          </cell>
          <cell r="BJ23">
            <v>-194251</v>
          </cell>
          <cell r="BK23">
            <v>-102919</v>
          </cell>
          <cell r="BL23">
            <v>-203062</v>
          </cell>
          <cell r="BM23">
            <v>-251499</v>
          </cell>
          <cell r="BN23">
            <v>-252569</v>
          </cell>
          <cell r="BO23">
            <v>-3244689</v>
          </cell>
          <cell r="BP23">
            <v>-207419</v>
          </cell>
          <cell r="BQ23">
            <v>-152984</v>
          </cell>
          <cell r="BR23">
            <v>-138998</v>
          </cell>
          <cell r="BS23">
            <v>-236501</v>
          </cell>
          <cell r="BT23">
            <v>-480520</v>
          </cell>
          <cell r="BU23">
            <v>-566070</v>
          </cell>
          <cell r="BV23">
            <v>-454738</v>
          </cell>
          <cell r="BW23">
            <v>-194860</v>
          </cell>
          <cell r="BX23">
            <v>-103242</v>
          </cell>
          <cell r="BY23">
            <v>-203708</v>
          </cell>
          <cell r="BZ23">
            <v>-252288</v>
          </cell>
          <cell r="CA23">
            <v>-253361</v>
          </cell>
        </row>
        <row r="24">
          <cell r="A24" t="str">
            <v>March Point 1</v>
          </cell>
          <cell r="B24">
            <v>26811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26811</v>
          </cell>
          <cell r="O24">
            <v>698894</v>
          </cell>
          <cell r="P24">
            <v>59431</v>
          </cell>
          <cell r="Q24">
            <v>53612</v>
          </cell>
          <cell r="R24">
            <v>59335</v>
          </cell>
          <cell r="S24">
            <v>57422</v>
          </cell>
          <cell r="T24">
            <v>59348</v>
          </cell>
          <cell r="U24">
            <v>57490</v>
          </cell>
          <cell r="V24">
            <v>59355</v>
          </cell>
          <cell r="W24">
            <v>59371</v>
          </cell>
          <cell r="X24">
            <v>57446</v>
          </cell>
          <cell r="Y24">
            <v>59425</v>
          </cell>
          <cell r="Z24">
            <v>57351</v>
          </cell>
          <cell r="AA24">
            <v>59308</v>
          </cell>
          <cell r="AB24">
            <v>700703</v>
          </cell>
          <cell r="AC24">
            <v>59406</v>
          </cell>
          <cell r="AD24">
            <v>55585</v>
          </cell>
          <cell r="AE24">
            <v>59351</v>
          </cell>
          <cell r="AF24">
            <v>57351</v>
          </cell>
          <cell r="AG24">
            <v>59337</v>
          </cell>
          <cell r="AH24">
            <v>57359</v>
          </cell>
          <cell r="AI24">
            <v>59283</v>
          </cell>
          <cell r="AJ24">
            <v>59406</v>
          </cell>
          <cell r="AK24">
            <v>57459</v>
          </cell>
          <cell r="AL24">
            <v>59461</v>
          </cell>
          <cell r="AM24">
            <v>57486</v>
          </cell>
          <cell r="AN24">
            <v>59218</v>
          </cell>
          <cell r="AO24">
            <v>-1659077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-1659077</v>
          </cell>
          <cell r="BB24">
            <v>-38352301</v>
          </cell>
          <cell r="BC24">
            <v>-3694838</v>
          </cell>
          <cell r="BD24">
            <v>-3333058</v>
          </cell>
          <cell r="BE24">
            <v>-3688869</v>
          </cell>
          <cell r="BF24">
            <v>-2570801</v>
          </cell>
          <cell r="BG24">
            <v>-2657010</v>
          </cell>
          <cell r="BH24">
            <v>-2573809</v>
          </cell>
          <cell r="BI24">
            <v>-2657332</v>
          </cell>
          <cell r="BJ24">
            <v>-2658049</v>
          </cell>
          <cell r="BK24">
            <v>-3571393</v>
          </cell>
          <cell r="BL24">
            <v>-3694440</v>
          </cell>
          <cell r="BM24">
            <v>-3565524</v>
          </cell>
          <cell r="BN24">
            <v>-3687178</v>
          </cell>
          <cell r="BO24">
            <v>-38672302</v>
          </cell>
          <cell r="BP24">
            <v>-3710524</v>
          </cell>
          <cell r="BQ24">
            <v>-3471827</v>
          </cell>
          <cell r="BR24">
            <v>-3707076</v>
          </cell>
          <cell r="BS24">
            <v>-2584245</v>
          </cell>
          <cell r="BT24">
            <v>-2673716</v>
          </cell>
          <cell r="BU24">
            <v>-2584606</v>
          </cell>
          <cell r="BV24">
            <v>-2671301</v>
          </cell>
          <cell r="BW24">
            <v>-2676852</v>
          </cell>
          <cell r="BX24">
            <v>-3588902</v>
          </cell>
          <cell r="BY24">
            <v>-3713922</v>
          </cell>
          <cell r="BZ24">
            <v>-3590601</v>
          </cell>
          <cell r="CA24">
            <v>-3698731</v>
          </cell>
        </row>
        <row r="25">
          <cell r="A25" t="str">
            <v>March Point 2</v>
          </cell>
          <cell r="B25">
            <v>18361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18361</v>
          </cell>
          <cell r="O25">
            <v>406151</v>
          </cell>
          <cell r="P25">
            <v>38086</v>
          </cell>
          <cell r="Q25">
            <v>32953</v>
          </cell>
          <cell r="R25">
            <v>35112</v>
          </cell>
          <cell r="S25">
            <v>31137</v>
          </cell>
          <cell r="T25">
            <v>13839</v>
          </cell>
          <cell r="U25">
            <v>29451</v>
          </cell>
          <cell r="V25">
            <v>37514</v>
          </cell>
          <cell r="W25">
            <v>39417</v>
          </cell>
          <cell r="X25">
            <v>36812</v>
          </cell>
          <cell r="Y25">
            <v>38262</v>
          </cell>
          <cell r="Z25">
            <v>36110</v>
          </cell>
          <cell r="AA25">
            <v>37457</v>
          </cell>
          <cell r="AB25">
            <v>403534</v>
          </cell>
          <cell r="AC25">
            <v>37692</v>
          </cell>
          <cell r="AD25">
            <v>33556</v>
          </cell>
          <cell r="AE25">
            <v>32005</v>
          </cell>
          <cell r="AF25">
            <v>29580</v>
          </cell>
          <cell r="AG25">
            <v>14798</v>
          </cell>
          <cell r="AH25">
            <v>33584</v>
          </cell>
          <cell r="AI25">
            <v>37484</v>
          </cell>
          <cell r="AJ25">
            <v>38521</v>
          </cell>
          <cell r="AK25">
            <v>36248</v>
          </cell>
          <cell r="AL25">
            <v>36559</v>
          </cell>
          <cell r="AM25">
            <v>35599</v>
          </cell>
          <cell r="AN25">
            <v>37910</v>
          </cell>
          <cell r="AO25">
            <v>-1312395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-1312395</v>
          </cell>
          <cell r="BB25">
            <v>-27898139</v>
          </cell>
          <cell r="BC25">
            <v>-2787887</v>
          </cell>
          <cell r="BD25">
            <v>-2412598</v>
          </cell>
          <cell r="BE25">
            <v>-2604610</v>
          </cell>
          <cell r="BF25">
            <v>-2002544</v>
          </cell>
          <cell r="BG25">
            <v>-871844</v>
          </cell>
          <cell r="BH25">
            <v>-1975360</v>
          </cell>
          <cell r="BI25">
            <v>-2258262</v>
          </cell>
          <cell r="BJ25">
            <v>-2356863</v>
          </cell>
          <cell r="BK25">
            <v>-2659266</v>
          </cell>
          <cell r="BL25">
            <v>-2762197</v>
          </cell>
          <cell r="BM25">
            <v>-2587916</v>
          </cell>
          <cell r="BN25">
            <v>-2618793</v>
          </cell>
          <cell r="BO25">
            <v>-27451294</v>
          </cell>
          <cell r="BP25">
            <v>-2578179</v>
          </cell>
          <cell r="BQ25">
            <v>-2329130</v>
          </cell>
          <cell r="BR25">
            <v>-2348233</v>
          </cell>
          <cell r="BS25">
            <v>-1978810</v>
          </cell>
          <cell r="BT25">
            <v>-1014893</v>
          </cell>
          <cell r="BU25">
            <v>-2135866</v>
          </cell>
          <cell r="BV25">
            <v>-2298868</v>
          </cell>
          <cell r="BW25">
            <v>-2342707</v>
          </cell>
          <cell r="BX25">
            <v>-2601294</v>
          </cell>
          <cell r="BY25">
            <v>-2631044</v>
          </cell>
          <cell r="BZ25">
            <v>-2554085</v>
          </cell>
          <cell r="CA25">
            <v>-2638186</v>
          </cell>
        </row>
        <row r="26">
          <cell r="A26" t="str">
            <v>QF Nooksack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</row>
        <row r="27">
          <cell r="A27" t="str">
            <v>QF PERC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</row>
        <row r="28">
          <cell r="A28" t="str">
            <v>QF Pt Townsend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</row>
        <row r="29">
          <cell r="A29" t="str">
            <v>QF Spokane MSW</v>
          </cell>
          <cell r="B29">
            <v>4687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4687</v>
          </cell>
          <cell r="O29">
            <v>135499</v>
          </cell>
          <cell r="P29">
            <v>9639</v>
          </cell>
          <cell r="Q29">
            <v>10053</v>
          </cell>
          <cell r="R29">
            <v>12604</v>
          </cell>
          <cell r="S29">
            <v>12181</v>
          </cell>
          <cell r="T29">
            <v>12608</v>
          </cell>
          <cell r="U29">
            <v>12194</v>
          </cell>
          <cell r="V29">
            <v>12594</v>
          </cell>
          <cell r="W29">
            <v>12600</v>
          </cell>
          <cell r="X29">
            <v>12198</v>
          </cell>
          <cell r="Y29">
            <v>6247</v>
          </cell>
          <cell r="Z29">
            <v>12207</v>
          </cell>
          <cell r="AA29">
            <v>10376</v>
          </cell>
          <cell r="AB29">
            <v>135782</v>
          </cell>
          <cell r="AC29">
            <v>9634</v>
          </cell>
          <cell r="AD29">
            <v>10404</v>
          </cell>
          <cell r="AE29">
            <v>12596</v>
          </cell>
          <cell r="AF29">
            <v>12163</v>
          </cell>
          <cell r="AG29">
            <v>12590</v>
          </cell>
          <cell r="AH29">
            <v>12178</v>
          </cell>
          <cell r="AI29">
            <v>12591</v>
          </cell>
          <cell r="AJ29">
            <v>12611</v>
          </cell>
          <cell r="AK29">
            <v>12200</v>
          </cell>
          <cell r="AL29">
            <v>6249</v>
          </cell>
          <cell r="AM29">
            <v>12189</v>
          </cell>
          <cell r="AN29">
            <v>10376</v>
          </cell>
          <cell r="AO29">
            <v>-506499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-506499</v>
          </cell>
          <cell r="BB29">
            <v>-11971843</v>
          </cell>
          <cell r="BC29">
            <v>-1044508</v>
          </cell>
          <cell r="BD29">
            <v>-1089343</v>
          </cell>
          <cell r="BE29">
            <v>-1365785</v>
          </cell>
          <cell r="BF29">
            <v>-788831</v>
          </cell>
          <cell r="BG29">
            <v>-816464</v>
          </cell>
          <cell r="BH29">
            <v>-789679</v>
          </cell>
          <cell r="BI29">
            <v>-815584</v>
          </cell>
          <cell r="BJ29">
            <v>-815969</v>
          </cell>
          <cell r="BK29">
            <v>-1321721</v>
          </cell>
          <cell r="BL29">
            <v>-676878</v>
          </cell>
          <cell r="BM29">
            <v>-1322697</v>
          </cell>
          <cell r="BN29">
            <v>-1124385</v>
          </cell>
          <cell r="BO29">
            <v>-12045010</v>
          </cell>
          <cell r="BP29">
            <v>-1046807</v>
          </cell>
          <cell r="BQ29">
            <v>-1130531</v>
          </cell>
          <cell r="BR29">
            <v>-1368716</v>
          </cell>
          <cell r="BS29">
            <v>-791346</v>
          </cell>
          <cell r="BT29">
            <v>-819074</v>
          </cell>
          <cell r="BU29">
            <v>-792297</v>
          </cell>
          <cell r="BV29">
            <v>-819196</v>
          </cell>
          <cell r="BW29">
            <v>-820490</v>
          </cell>
          <cell r="BX29">
            <v>-1325657</v>
          </cell>
          <cell r="BY29">
            <v>-679024</v>
          </cell>
          <cell r="BZ29">
            <v>-1324420</v>
          </cell>
          <cell r="CA29">
            <v>-1127452</v>
          </cell>
        </row>
        <row r="30">
          <cell r="A30" t="str">
            <v>QF Sygitowicz</v>
          </cell>
          <cell r="B30">
            <v>67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67</v>
          </cell>
          <cell r="O30">
            <v>1529</v>
          </cell>
          <cell r="P30">
            <v>223</v>
          </cell>
          <cell r="Q30">
            <v>202</v>
          </cell>
          <cell r="R30">
            <v>223</v>
          </cell>
          <cell r="S30">
            <v>216</v>
          </cell>
          <cell r="T30">
            <v>220</v>
          </cell>
          <cell r="U30">
            <v>4</v>
          </cell>
          <cell r="V30">
            <v>0</v>
          </cell>
          <cell r="W30">
            <v>0</v>
          </cell>
          <cell r="X30">
            <v>0</v>
          </cell>
          <cell r="Y30">
            <v>149</v>
          </cell>
          <cell r="Z30">
            <v>144</v>
          </cell>
          <cell r="AA30">
            <v>149</v>
          </cell>
          <cell r="AB30">
            <v>1536</v>
          </cell>
          <cell r="AC30">
            <v>223</v>
          </cell>
          <cell r="AD30">
            <v>209</v>
          </cell>
          <cell r="AE30">
            <v>223</v>
          </cell>
          <cell r="AF30">
            <v>216</v>
          </cell>
          <cell r="AG30">
            <v>220</v>
          </cell>
          <cell r="AH30">
            <v>4</v>
          </cell>
          <cell r="AI30">
            <v>0</v>
          </cell>
          <cell r="AJ30">
            <v>0</v>
          </cell>
          <cell r="AK30">
            <v>0</v>
          </cell>
          <cell r="AL30">
            <v>149</v>
          </cell>
          <cell r="AM30">
            <v>144</v>
          </cell>
          <cell r="AN30">
            <v>149</v>
          </cell>
          <cell r="AO30">
            <v>-3949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-3949</v>
          </cell>
          <cell r="BB30">
            <v>-94137</v>
          </cell>
          <cell r="BC30">
            <v>-13745</v>
          </cell>
          <cell r="BD30">
            <v>-12415</v>
          </cell>
          <cell r="BE30">
            <v>-13745</v>
          </cell>
          <cell r="BF30">
            <v>-13283</v>
          </cell>
          <cell r="BG30">
            <v>-13523</v>
          </cell>
          <cell r="BH30">
            <v>-222</v>
          </cell>
          <cell r="BI30">
            <v>0</v>
          </cell>
          <cell r="BJ30">
            <v>0</v>
          </cell>
          <cell r="BK30">
            <v>0</v>
          </cell>
          <cell r="BL30">
            <v>-9175</v>
          </cell>
          <cell r="BM30">
            <v>-8868</v>
          </cell>
          <cell r="BN30">
            <v>-9163</v>
          </cell>
          <cell r="BO30">
            <v>-99127</v>
          </cell>
          <cell r="BP30">
            <v>-14405</v>
          </cell>
          <cell r="BQ30">
            <v>-13476</v>
          </cell>
          <cell r="BR30">
            <v>-14405</v>
          </cell>
          <cell r="BS30">
            <v>-13921</v>
          </cell>
          <cell r="BT30">
            <v>-14173</v>
          </cell>
          <cell r="BU30">
            <v>-232</v>
          </cell>
          <cell r="BV30">
            <v>0</v>
          </cell>
          <cell r="BW30">
            <v>0</v>
          </cell>
          <cell r="BX30">
            <v>0</v>
          </cell>
          <cell r="BY30">
            <v>-9616</v>
          </cell>
          <cell r="BZ30">
            <v>-9294</v>
          </cell>
          <cell r="CA30">
            <v>-9604</v>
          </cell>
        </row>
        <row r="31">
          <cell r="A31" t="str">
            <v>Sumas</v>
          </cell>
          <cell r="B31">
            <v>43510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43510</v>
          </cell>
          <cell r="O31">
            <v>973291</v>
          </cell>
          <cell r="P31">
            <v>96124</v>
          </cell>
          <cell r="Q31">
            <v>86598</v>
          </cell>
          <cell r="R31">
            <v>91926</v>
          </cell>
          <cell r="S31">
            <v>69651</v>
          </cell>
          <cell r="T31">
            <v>46159</v>
          </cell>
          <cell r="U31">
            <v>42803</v>
          </cell>
          <cell r="V31">
            <v>95611</v>
          </cell>
          <cell r="W31">
            <v>96715</v>
          </cell>
          <cell r="X31">
            <v>90780</v>
          </cell>
          <cell r="Y31">
            <v>88075</v>
          </cell>
          <cell r="Z31">
            <v>81532</v>
          </cell>
          <cell r="AA31">
            <v>87317</v>
          </cell>
          <cell r="AB31">
            <v>934284</v>
          </cell>
          <cell r="AC31">
            <v>94334</v>
          </cell>
          <cell r="AD31">
            <v>82789</v>
          </cell>
          <cell r="AE31">
            <v>67365</v>
          </cell>
          <cell r="AF31">
            <v>47855</v>
          </cell>
          <cell r="AG31">
            <v>48166</v>
          </cell>
          <cell r="AH31">
            <v>66946</v>
          </cell>
          <cell r="AI31">
            <v>91516</v>
          </cell>
          <cell r="AJ31">
            <v>93277</v>
          </cell>
          <cell r="AK31">
            <v>86398</v>
          </cell>
          <cell r="AL31">
            <v>83794</v>
          </cell>
          <cell r="AM31">
            <v>81776</v>
          </cell>
          <cell r="AN31">
            <v>90069</v>
          </cell>
          <cell r="AO31">
            <v>-3813959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-3813959</v>
          </cell>
          <cell r="BB31">
            <v>-64487338</v>
          </cell>
          <cell r="BC31">
            <v>-7177928</v>
          </cell>
          <cell r="BD31">
            <v>-6442857</v>
          </cell>
          <cell r="BE31">
            <v>-6882026</v>
          </cell>
          <cell r="BF31">
            <v>-3405232</v>
          </cell>
          <cell r="BG31">
            <v>-2517106</v>
          </cell>
          <cell r="BH31">
            <v>-2330282</v>
          </cell>
          <cell r="BI31">
            <v>-4694142</v>
          </cell>
          <cell r="BJ31">
            <v>-4726195</v>
          </cell>
          <cell r="BK31">
            <v>-6842176</v>
          </cell>
          <cell r="BL31">
            <v>-6783128</v>
          </cell>
          <cell r="BM31">
            <v>-6192822</v>
          </cell>
          <cell r="BN31">
            <v>-6493444</v>
          </cell>
          <cell r="BO31">
            <v>-63056669</v>
          </cell>
          <cell r="BP31">
            <v>-7163603</v>
          </cell>
          <cell r="BQ31">
            <v>-6302655</v>
          </cell>
          <cell r="BR31">
            <v>-5608074</v>
          </cell>
          <cell r="BS31">
            <v>-2635526</v>
          </cell>
          <cell r="BT31">
            <v>-2709207</v>
          </cell>
          <cell r="BU31">
            <v>-3270755</v>
          </cell>
          <cell r="BV31">
            <v>-4467885</v>
          </cell>
          <cell r="BW31">
            <v>-4568234</v>
          </cell>
          <cell r="BX31">
            <v>-6659654</v>
          </cell>
          <cell r="BY31">
            <v>-6557277</v>
          </cell>
          <cell r="BZ31">
            <v>-6322320</v>
          </cell>
          <cell r="CA31">
            <v>-6791479</v>
          </cell>
        </row>
        <row r="32">
          <cell r="A32" t="str">
            <v>Tenaska</v>
          </cell>
          <cell r="B32">
            <v>37929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37929</v>
          </cell>
          <cell r="O32">
            <v>921491</v>
          </cell>
          <cell r="P32">
            <v>76232</v>
          </cell>
          <cell r="Q32">
            <v>72944</v>
          </cell>
          <cell r="R32">
            <v>75514</v>
          </cell>
          <cell r="S32">
            <v>39776</v>
          </cell>
          <cell r="T32">
            <v>0</v>
          </cell>
          <cell r="U32">
            <v>12645</v>
          </cell>
          <cell r="V32">
            <v>116766</v>
          </cell>
          <cell r="W32">
            <v>133641</v>
          </cell>
          <cell r="X32">
            <v>112342</v>
          </cell>
          <cell r="Y32">
            <v>100230</v>
          </cell>
          <cell r="Z32">
            <v>81756</v>
          </cell>
          <cell r="AA32">
            <v>99646</v>
          </cell>
          <cell r="AB32">
            <v>936061</v>
          </cell>
          <cell r="AC32">
            <v>120699</v>
          </cell>
          <cell r="AD32">
            <v>91327</v>
          </cell>
          <cell r="AE32">
            <v>47424</v>
          </cell>
          <cell r="AF32">
            <v>22280</v>
          </cell>
          <cell r="AG32">
            <v>0</v>
          </cell>
          <cell r="AH32">
            <v>60955</v>
          </cell>
          <cell r="AI32">
            <v>110854</v>
          </cell>
          <cell r="AJ32">
            <v>120859</v>
          </cell>
          <cell r="AK32">
            <v>99698</v>
          </cell>
          <cell r="AL32">
            <v>86073</v>
          </cell>
          <cell r="AM32">
            <v>77894</v>
          </cell>
          <cell r="AN32">
            <v>97996</v>
          </cell>
          <cell r="AO32">
            <v>-5347049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-5347049</v>
          </cell>
          <cell r="BB32">
            <v>-128429941</v>
          </cell>
          <cell r="BC32">
            <v>-11343686</v>
          </cell>
          <cell r="BD32">
            <v>-10391954</v>
          </cell>
          <cell r="BE32">
            <v>-11143695</v>
          </cell>
          <cell r="BF32">
            <v>-9441143</v>
          </cell>
          <cell r="BG32">
            <v>0</v>
          </cell>
          <cell r="BH32">
            <v>-8918253</v>
          </cell>
          <cell r="BI32">
            <v>-12965976</v>
          </cell>
          <cell r="BJ32">
            <v>-13849141</v>
          </cell>
          <cell r="BK32">
            <v>-12575089</v>
          </cell>
          <cell r="BL32">
            <v>-12256077</v>
          </cell>
          <cell r="BM32">
            <v>-11851990</v>
          </cell>
          <cell r="BN32">
            <v>-13692938</v>
          </cell>
          <cell r="BO32">
            <v>-132733985</v>
          </cell>
          <cell r="BP32">
            <v>-14628340</v>
          </cell>
          <cell r="BQ32">
            <v>-12491213</v>
          </cell>
          <cell r="BR32">
            <v>-10914151</v>
          </cell>
          <cell r="BS32">
            <v>-9001504</v>
          </cell>
          <cell r="BT32">
            <v>0</v>
          </cell>
          <cell r="BU32">
            <v>-10354136</v>
          </cell>
          <cell r="BV32">
            <v>-12831395</v>
          </cell>
          <cell r="BW32">
            <v>-13495381</v>
          </cell>
          <cell r="BX32">
            <v>-12343232</v>
          </cell>
          <cell r="BY32">
            <v>-11924919</v>
          </cell>
          <cell r="BZ32">
            <v>-11634853</v>
          </cell>
          <cell r="CA32">
            <v>-13114860</v>
          </cell>
        </row>
        <row r="33">
          <cell r="A33" t="str">
            <v>QF Twin</v>
          </cell>
          <cell r="B33">
            <v>3702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3702</v>
          </cell>
          <cell r="O33">
            <v>78081</v>
          </cell>
          <cell r="P33">
            <v>7874</v>
          </cell>
          <cell r="Q33">
            <v>6475</v>
          </cell>
          <cell r="R33">
            <v>7032</v>
          </cell>
          <cell r="S33">
            <v>8996</v>
          </cell>
          <cell r="T33">
            <v>12077</v>
          </cell>
          <cell r="U33">
            <v>10001</v>
          </cell>
          <cell r="V33">
            <v>4248</v>
          </cell>
          <cell r="W33">
            <v>814</v>
          </cell>
          <cell r="X33">
            <v>1145</v>
          </cell>
          <cell r="Y33">
            <v>3592</v>
          </cell>
          <cell r="Z33">
            <v>7293</v>
          </cell>
          <cell r="AA33">
            <v>8535</v>
          </cell>
          <cell r="AB33">
            <v>78304</v>
          </cell>
          <cell r="AC33">
            <v>7874</v>
          </cell>
          <cell r="AD33">
            <v>6699</v>
          </cell>
          <cell r="AE33">
            <v>7032</v>
          </cell>
          <cell r="AF33">
            <v>8995</v>
          </cell>
          <cell r="AG33">
            <v>12077</v>
          </cell>
          <cell r="AH33">
            <v>10001</v>
          </cell>
          <cell r="AI33">
            <v>4248</v>
          </cell>
          <cell r="AJ33">
            <v>814</v>
          </cell>
          <cell r="AK33">
            <v>1145</v>
          </cell>
          <cell r="AL33">
            <v>3591</v>
          </cell>
          <cell r="AM33">
            <v>7293</v>
          </cell>
          <cell r="AN33">
            <v>8535</v>
          </cell>
          <cell r="AO33">
            <v>-277642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-277642</v>
          </cell>
          <cell r="BB33">
            <v>-5856050</v>
          </cell>
          <cell r="BC33">
            <v>-590561</v>
          </cell>
          <cell r="BD33">
            <v>-485617</v>
          </cell>
          <cell r="BE33">
            <v>-527421</v>
          </cell>
          <cell r="BF33">
            <v>-674672</v>
          </cell>
          <cell r="BG33">
            <v>-905783</v>
          </cell>
          <cell r="BH33">
            <v>-750055</v>
          </cell>
          <cell r="BI33">
            <v>-318565</v>
          </cell>
          <cell r="BJ33">
            <v>-61026</v>
          </cell>
          <cell r="BK33">
            <v>-85874</v>
          </cell>
          <cell r="BL33">
            <v>-269396</v>
          </cell>
          <cell r="BM33">
            <v>-546970</v>
          </cell>
          <cell r="BN33">
            <v>-640111</v>
          </cell>
          <cell r="BO33">
            <v>-5872812</v>
          </cell>
          <cell r="BP33">
            <v>-590561</v>
          </cell>
          <cell r="BQ33">
            <v>-502462</v>
          </cell>
          <cell r="BR33">
            <v>-527421</v>
          </cell>
          <cell r="BS33">
            <v>-674627</v>
          </cell>
          <cell r="BT33">
            <v>-905785</v>
          </cell>
          <cell r="BU33">
            <v>-750052</v>
          </cell>
          <cell r="BV33">
            <v>-318565</v>
          </cell>
          <cell r="BW33">
            <v>-61026</v>
          </cell>
          <cell r="BX33">
            <v>-85874</v>
          </cell>
          <cell r="BY33">
            <v>-269356</v>
          </cell>
          <cell r="BZ33">
            <v>-546970</v>
          </cell>
          <cell r="CA33">
            <v>-640111</v>
          </cell>
        </row>
        <row r="34">
          <cell r="A34" t="str">
            <v>QF Weeks</v>
          </cell>
          <cell r="B34">
            <v>622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622</v>
          </cell>
          <cell r="O34">
            <v>13149</v>
          </cell>
          <cell r="P34">
            <v>1298</v>
          </cell>
          <cell r="Q34">
            <v>1070</v>
          </cell>
          <cell r="R34">
            <v>1173</v>
          </cell>
          <cell r="S34">
            <v>1602</v>
          </cell>
          <cell r="T34">
            <v>2166</v>
          </cell>
          <cell r="U34">
            <v>1762</v>
          </cell>
          <cell r="V34">
            <v>652</v>
          </cell>
          <cell r="W34">
            <v>72</v>
          </cell>
          <cell r="X34">
            <v>154</v>
          </cell>
          <cell r="Y34">
            <v>557</v>
          </cell>
          <cell r="Z34">
            <v>1210</v>
          </cell>
          <cell r="AA34">
            <v>1431</v>
          </cell>
          <cell r="AB34">
            <v>13186</v>
          </cell>
          <cell r="AC34">
            <v>1298</v>
          </cell>
          <cell r="AD34">
            <v>1107</v>
          </cell>
          <cell r="AE34">
            <v>1173</v>
          </cell>
          <cell r="AF34">
            <v>1602</v>
          </cell>
          <cell r="AG34">
            <v>2167</v>
          </cell>
          <cell r="AH34">
            <v>1761</v>
          </cell>
          <cell r="AI34">
            <v>652</v>
          </cell>
          <cell r="AJ34">
            <v>72</v>
          </cell>
          <cell r="AK34">
            <v>154</v>
          </cell>
          <cell r="AL34">
            <v>557</v>
          </cell>
          <cell r="AM34">
            <v>1210</v>
          </cell>
          <cell r="AN34">
            <v>1431</v>
          </cell>
          <cell r="AO34">
            <v>-46621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-46621</v>
          </cell>
          <cell r="BB34">
            <v>-986207</v>
          </cell>
          <cell r="BC34">
            <v>-97345</v>
          </cell>
          <cell r="BD34">
            <v>-80241</v>
          </cell>
          <cell r="BE34">
            <v>-88003</v>
          </cell>
          <cell r="BF34">
            <v>-120170</v>
          </cell>
          <cell r="BG34">
            <v>-162472</v>
          </cell>
          <cell r="BH34">
            <v>-132181</v>
          </cell>
          <cell r="BI34">
            <v>-48936</v>
          </cell>
          <cell r="BJ34">
            <v>-5433</v>
          </cell>
          <cell r="BK34">
            <v>-11564</v>
          </cell>
          <cell r="BL34">
            <v>-41767</v>
          </cell>
          <cell r="BM34">
            <v>-90779</v>
          </cell>
          <cell r="BN34">
            <v>-107316</v>
          </cell>
          <cell r="BO34">
            <v>-988983</v>
          </cell>
          <cell r="BP34">
            <v>-97345</v>
          </cell>
          <cell r="BQ34">
            <v>-83035</v>
          </cell>
          <cell r="BR34">
            <v>-88003</v>
          </cell>
          <cell r="BS34">
            <v>-120159</v>
          </cell>
          <cell r="BT34">
            <v>-162561</v>
          </cell>
          <cell r="BU34">
            <v>-132092</v>
          </cell>
          <cell r="BV34">
            <v>-48936</v>
          </cell>
          <cell r="BW34">
            <v>-5433</v>
          </cell>
          <cell r="BX34">
            <v>-11564</v>
          </cell>
          <cell r="BY34">
            <v>-41760</v>
          </cell>
          <cell r="BZ34">
            <v>-90779</v>
          </cell>
          <cell r="CA34">
            <v>-107316</v>
          </cell>
        </row>
        <row r="35">
          <cell r="A35" t="str">
            <v>NO</v>
          </cell>
          <cell r="B35">
            <v>38570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38570</v>
          </cell>
          <cell r="O35">
            <v>976464</v>
          </cell>
          <cell r="P35">
            <v>75723</v>
          </cell>
          <cell r="Q35">
            <v>70388</v>
          </cell>
          <cell r="R35">
            <v>73119</v>
          </cell>
          <cell r="S35">
            <v>42707</v>
          </cell>
          <cell r="T35">
            <v>18127</v>
          </cell>
          <cell r="U35">
            <v>8529</v>
          </cell>
          <cell r="V35">
            <v>123977</v>
          </cell>
          <cell r="W35">
            <v>144750</v>
          </cell>
          <cell r="X35">
            <v>121529</v>
          </cell>
          <cell r="Y35">
            <v>105949</v>
          </cell>
          <cell r="Z35">
            <v>86817</v>
          </cell>
          <cell r="AA35">
            <v>104849</v>
          </cell>
          <cell r="AB35">
            <v>1034189</v>
          </cell>
          <cell r="AC35">
            <v>129754</v>
          </cell>
          <cell r="AD35">
            <v>98870</v>
          </cell>
          <cell r="AE35">
            <v>50626</v>
          </cell>
          <cell r="AF35">
            <v>25573</v>
          </cell>
          <cell r="AG35">
            <v>23568</v>
          </cell>
          <cell r="AH35">
            <v>46880</v>
          </cell>
          <cell r="AI35">
            <v>121092</v>
          </cell>
          <cell r="AJ35">
            <v>134640</v>
          </cell>
          <cell r="AK35">
            <v>111330</v>
          </cell>
          <cell r="AL35">
            <v>93589</v>
          </cell>
          <cell r="AM35">
            <v>86730</v>
          </cell>
          <cell r="AN35">
            <v>111536</v>
          </cell>
          <cell r="AO35">
            <v>-2183453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-2183453</v>
          </cell>
          <cell r="BB35">
            <v>-55677537</v>
          </cell>
          <cell r="BC35">
            <v>-4304194</v>
          </cell>
          <cell r="BD35">
            <v>-3932460</v>
          </cell>
          <cell r="BE35">
            <v>-3924783</v>
          </cell>
          <cell r="BF35">
            <v>-2338084</v>
          </cell>
          <cell r="BG35">
            <v>-1105058</v>
          </cell>
          <cell r="BH35">
            <v>-652604</v>
          </cell>
          <cell r="BI35">
            <v>-6769897</v>
          </cell>
          <cell r="BJ35">
            <v>-8127599</v>
          </cell>
          <cell r="BK35">
            <v>-6704514</v>
          </cell>
          <cell r="BL35">
            <v>-5724960</v>
          </cell>
          <cell r="BM35">
            <v>-5164863</v>
          </cell>
          <cell r="BN35">
            <v>-6928522</v>
          </cell>
          <cell r="BO35">
            <v>-62578001</v>
          </cell>
          <cell r="BP35">
            <v>-8638125</v>
          </cell>
          <cell r="BQ35">
            <v>-6548151</v>
          </cell>
          <cell r="BR35">
            <v>-3286684</v>
          </cell>
          <cell r="BS35">
            <v>-1452054</v>
          </cell>
          <cell r="BT35">
            <v>-1311089</v>
          </cell>
          <cell r="BU35">
            <v>-2660738</v>
          </cell>
          <cell r="BV35">
            <v>-6748577</v>
          </cell>
          <cell r="BW35">
            <v>-7767978</v>
          </cell>
          <cell r="BX35">
            <v>-6474813</v>
          </cell>
          <cell r="BY35">
            <v>-5349163</v>
          </cell>
          <cell r="BZ35">
            <v>-5234343</v>
          </cell>
          <cell r="CA35">
            <v>-7106286</v>
          </cell>
        </row>
        <row r="36">
          <cell r="A36" t="str">
            <v>Encogen</v>
          </cell>
          <cell r="B36">
            <v>13024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13024</v>
          </cell>
          <cell r="O36">
            <v>398022</v>
          </cell>
          <cell r="P36">
            <v>23765</v>
          </cell>
          <cell r="Q36">
            <v>23280</v>
          </cell>
          <cell r="R36">
            <v>23493</v>
          </cell>
          <cell r="S36">
            <v>13244</v>
          </cell>
          <cell r="T36">
            <v>5479</v>
          </cell>
          <cell r="U36">
            <v>3675</v>
          </cell>
          <cell r="V36">
            <v>56911</v>
          </cell>
          <cell r="W36">
            <v>69524</v>
          </cell>
          <cell r="X36">
            <v>54627</v>
          </cell>
          <cell r="Y36">
            <v>44025</v>
          </cell>
          <cell r="Z36">
            <v>35275</v>
          </cell>
          <cell r="AA36">
            <v>44722</v>
          </cell>
          <cell r="AB36">
            <v>461386</v>
          </cell>
          <cell r="AC36">
            <v>60066</v>
          </cell>
          <cell r="AD36">
            <v>44133</v>
          </cell>
          <cell r="AE36">
            <v>18024</v>
          </cell>
          <cell r="AF36">
            <v>7669</v>
          </cell>
          <cell r="AG36">
            <v>8201</v>
          </cell>
          <cell r="AH36">
            <v>27673</v>
          </cell>
          <cell r="AI36">
            <v>55133</v>
          </cell>
          <cell r="AJ36">
            <v>63869</v>
          </cell>
          <cell r="AK36">
            <v>50310</v>
          </cell>
          <cell r="AL36">
            <v>40130</v>
          </cell>
          <cell r="AM36">
            <v>37084</v>
          </cell>
          <cell r="AN36">
            <v>49095</v>
          </cell>
          <cell r="AO36">
            <v>-777887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-777887</v>
          </cell>
          <cell r="BB36">
            <v>-23944025</v>
          </cell>
          <cell r="BC36">
            <v>-1449106</v>
          </cell>
          <cell r="BD36">
            <v>-1385680</v>
          </cell>
          <cell r="BE36">
            <v>-1327146</v>
          </cell>
          <cell r="BF36">
            <v>-735880</v>
          </cell>
          <cell r="BG36">
            <v>-288681</v>
          </cell>
          <cell r="BH36">
            <v>-187296</v>
          </cell>
          <cell r="BI36">
            <v>-3292729</v>
          </cell>
          <cell r="BJ36">
            <v>-4110686</v>
          </cell>
          <cell r="BK36">
            <v>-3189529</v>
          </cell>
          <cell r="BL36">
            <v>-2528792</v>
          </cell>
          <cell r="BM36">
            <v>-2259760</v>
          </cell>
          <cell r="BN36">
            <v>-3188740</v>
          </cell>
          <cell r="BO36">
            <v>-29158057</v>
          </cell>
          <cell r="BP36">
            <v>-4244087</v>
          </cell>
          <cell r="BQ36">
            <v>-3130480</v>
          </cell>
          <cell r="BR36">
            <v>-1244316</v>
          </cell>
          <cell r="BS36">
            <v>-418879</v>
          </cell>
          <cell r="BT36">
            <v>-424599</v>
          </cell>
          <cell r="BU36">
            <v>-1520294</v>
          </cell>
          <cell r="BV36">
            <v>-3238939</v>
          </cell>
          <cell r="BW36">
            <v>-3887888</v>
          </cell>
          <cell r="BX36">
            <v>-3097757</v>
          </cell>
          <cell r="BY36">
            <v>-2381743</v>
          </cell>
          <cell r="BZ36">
            <v>-2330479</v>
          </cell>
          <cell r="CA36">
            <v>-3238598</v>
          </cell>
        </row>
        <row r="37">
          <cell r="A37" t="str">
            <v>Fred1</v>
          </cell>
          <cell r="B37">
            <v>25129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25129</v>
          </cell>
          <cell r="O37">
            <v>559374</v>
          </cell>
          <cell r="P37">
            <v>51188</v>
          </cell>
          <cell r="Q37">
            <v>46314</v>
          </cell>
          <cell r="R37">
            <v>48653</v>
          </cell>
          <cell r="S37">
            <v>28943</v>
          </cell>
          <cell r="T37">
            <v>12472</v>
          </cell>
          <cell r="U37">
            <v>4775</v>
          </cell>
          <cell r="V37">
            <v>64096</v>
          </cell>
          <cell r="W37">
            <v>71290</v>
          </cell>
          <cell r="X37">
            <v>64026</v>
          </cell>
          <cell r="Y37">
            <v>59819</v>
          </cell>
          <cell r="Z37">
            <v>49844</v>
          </cell>
          <cell r="AA37">
            <v>57954</v>
          </cell>
          <cell r="AB37">
            <v>549287</v>
          </cell>
          <cell r="AC37">
            <v>66570</v>
          </cell>
          <cell r="AD37">
            <v>52565</v>
          </cell>
          <cell r="AE37">
            <v>31804</v>
          </cell>
          <cell r="AF37">
            <v>17516</v>
          </cell>
          <cell r="AG37">
            <v>14980</v>
          </cell>
          <cell r="AH37">
            <v>18577</v>
          </cell>
          <cell r="AI37">
            <v>62994</v>
          </cell>
          <cell r="AJ37">
            <v>67331</v>
          </cell>
          <cell r="AK37">
            <v>58292</v>
          </cell>
          <cell r="AL37">
            <v>51308</v>
          </cell>
          <cell r="AM37">
            <v>47670</v>
          </cell>
          <cell r="AN37">
            <v>59680</v>
          </cell>
          <cell r="AO37">
            <v>-1378126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-1378126</v>
          </cell>
          <cell r="BB37">
            <v>-30494083</v>
          </cell>
          <cell r="BC37">
            <v>-2803900</v>
          </cell>
          <cell r="BD37">
            <v>-2498611</v>
          </cell>
          <cell r="BE37">
            <v>-2540194</v>
          </cell>
          <cell r="BF37">
            <v>-1571841</v>
          </cell>
          <cell r="BG37">
            <v>-806952</v>
          </cell>
          <cell r="BH37">
            <v>-460916</v>
          </cell>
          <cell r="BI37">
            <v>-3293500</v>
          </cell>
          <cell r="BJ37">
            <v>-3768142</v>
          </cell>
          <cell r="BK37">
            <v>-3333774</v>
          </cell>
          <cell r="BL37">
            <v>-3062955</v>
          </cell>
          <cell r="BM37">
            <v>-2785024</v>
          </cell>
          <cell r="BN37">
            <v>-3568274</v>
          </cell>
          <cell r="BO37">
            <v>-31810854</v>
          </cell>
          <cell r="BP37">
            <v>-4151520</v>
          </cell>
          <cell r="BQ37">
            <v>-3247989</v>
          </cell>
          <cell r="BR37">
            <v>-1982708</v>
          </cell>
          <cell r="BS37">
            <v>-1010355</v>
          </cell>
          <cell r="BT37">
            <v>-866211</v>
          </cell>
          <cell r="BU37">
            <v>-1104606</v>
          </cell>
          <cell r="BV37">
            <v>-3324184</v>
          </cell>
          <cell r="BW37">
            <v>-3656374</v>
          </cell>
          <cell r="BX37">
            <v>-3199256</v>
          </cell>
          <cell r="BY37">
            <v>-2827333</v>
          </cell>
          <cell r="BZ37">
            <v>-2771504</v>
          </cell>
          <cell r="CA37">
            <v>-3668814</v>
          </cell>
        </row>
        <row r="38">
          <cell r="A38" t="str">
            <v>Fred1 DF</v>
          </cell>
          <cell r="B38">
            <v>417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417</v>
          </cell>
          <cell r="O38">
            <v>19068</v>
          </cell>
          <cell r="P38">
            <v>770</v>
          </cell>
          <cell r="Q38">
            <v>794</v>
          </cell>
          <cell r="R38">
            <v>973</v>
          </cell>
          <cell r="S38">
            <v>519</v>
          </cell>
          <cell r="T38">
            <v>176</v>
          </cell>
          <cell r="U38">
            <v>78</v>
          </cell>
          <cell r="V38">
            <v>2969</v>
          </cell>
          <cell r="W38">
            <v>3937</v>
          </cell>
          <cell r="X38">
            <v>2875</v>
          </cell>
          <cell r="Y38">
            <v>2105</v>
          </cell>
          <cell r="Z38">
            <v>1698</v>
          </cell>
          <cell r="AA38">
            <v>2173</v>
          </cell>
          <cell r="AB38">
            <v>23516</v>
          </cell>
          <cell r="AC38">
            <v>3118</v>
          </cell>
          <cell r="AD38">
            <v>2172</v>
          </cell>
          <cell r="AE38">
            <v>798</v>
          </cell>
          <cell r="AF38">
            <v>388</v>
          </cell>
          <cell r="AG38">
            <v>386</v>
          </cell>
          <cell r="AH38">
            <v>629</v>
          </cell>
          <cell r="AI38">
            <v>2966</v>
          </cell>
          <cell r="AJ38">
            <v>3440</v>
          </cell>
          <cell r="AK38">
            <v>2729</v>
          </cell>
          <cell r="AL38">
            <v>2151</v>
          </cell>
          <cell r="AM38">
            <v>1976</v>
          </cell>
          <cell r="AN38">
            <v>2762</v>
          </cell>
          <cell r="AO38">
            <v>-27440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-27440</v>
          </cell>
          <cell r="BB38">
            <v>-1239428</v>
          </cell>
          <cell r="BC38">
            <v>-51189</v>
          </cell>
          <cell r="BD38">
            <v>-48168</v>
          </cell>
          <cell r="BE38">
            <v>-57443</v>
          </cell>
          <cell r="BF38">
            <v>-30363</v>
          </cell>
          <cell r="BG38">
            <v>-9425</v>
          </cell>
          <cell r="BH38">
            <v>-4392</v>
          </cell>
          <cell r="BI38">
            <v>-183668</v>
          </cell>
          <cell r="BJ38">
            <v>-248772</v>
          </cell>
          <cell r="BK38">
            <v>-181210</v>
          </cell>
          <cell r="BL38">
            <v>-133213</v>
          </cell>
          <cell r="BM38">
            <v>-120079</v>
          </cell>
          <cell r="BN38">
            <v>-171508</v>
          </cell>
          <cell r="BO38">
            <v>-1609090</v>
          </cell>
          <cell r="BP38">
            <v>-242518</v>
          </cell>
          <cell r="BQ38">
            <v>-169682</v>
          </cell>
          <cell r="BR38">
            <v>-59660</v>
          </cell>
          <cell r="BS38">
            <v>-22820</v>
          </cell>
          <cell r="BT38">
            <v>-20280</v>
          </cell>
          <cell r="BU38">
            <v>-35839</v>
          </cell>
          <cell r="BV38">
            <v>-185454</v>
          </cell>
          <cell r="BW38">
            <v>-223716</v>
          </cell>
          <cell r="BX38">
            <v>-177801</v>
          </cell>
          <cell r="BY38">
            <v>-140088</v>
          </cell>
          <cell r="BZ38">
            <v>-132360</v>
          </cell>
          <cell r="CA38">
            <v>-198873</v>
          </cell>
        </row>
        <row r="39">
          <cell r="A39" t="str">
            <v>NO</v>
          </cell>
          <cell r="B39">
            <v>198464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198464</v>
          </cell>
          <cell r="O39">
            <v>4929930</v>
          </cell>
          <cell r="P39">
            <v>436564</v>
          </cell>
          <cell r="Q39">
            <v>396580</v>
          </cell>
          <cell r="R39">
            <v>439115</v>
          </cell>
          <cell r="S39">
            <v>388892</v>
          </cell>
          <cell r="T39">
            <v>336329</v>
          </cell>
          <cell r="U39">
            <v>331365</v>
          </cell>
          <cell r="V39">
            <v>438615</v>
          </cell>
          <cell r="W39">
            <v>440652</v>
          </cell>
          <cell r="X39">
            <v>421480</v>
          </cell>
          <cell r="Y39">
            <v>438909</v>
          </cell>
          <cell r="Z39">
            <v>423149</v>
          </cell>
          <cell r="AA39">
            <v>438279</v>
          </cell>
          <cell r="AB39">
            <v>5036752</v>
          </cell>
          <cell r="AC39">
            <v>439482</v>
          </cell>
          <cell r="AD39">
            <v>413226</v>
          </cell>
          <cell r="AE39">
            <v>441270</v>
          </cell>
          <cell r="AF39">
            <v>421592</v>
          </cell>
          <cell r="AG39">
            <v>342279</v>
          </cell>
          <cell r="AH39">
            <v>354886</v>
          </cell>
          <cell r="AI39">
            <v>442053</v>
          </cell>
          <cell r="AJ39">
            <v>441711</v>
          </cell>
          <cell r="AK39">
            <v>431786</v>
          </cell>
          <cell r="AL39">
            <v>441927</v>
          </cell>
          <cell r="AM39">
            <v>425698</v>
          </cell>
          <cell r="AN39">
            <v>440842</v>
          </cell>
          <cell r="AO39">
            <v>-1636326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-1636326</v>
          </cell>
          <cell r="BB39">
            <v>-43866095</v>
          </cell>
          <cell r="BC39">
            <v>-3786754</v>
          </cell>
          <cell r="BD39">
            <v>-3447766</v>
          </cell>
          <cell r="BE39">
            <v>-3887828</v>
          </cell>
          <cell r="BF39">
            <v>-3430944</v>
          </cell>
          <cell r="BG39">
            <v>-2998303</v>
          </cell>
          <cell r="BH39">
            <v>-2952344</v>
          </cell>
          <cell r="BI39">
            <v>-3883465</v>
          </cell>
          <cell r="BJ39">
            <v>-3914397</v>
          </cell>
          <cell r="BK39">
            <v>-3810992</v>
          </cell>
          <cell r="BL39">
            <v>-3967504</v>
          </cell>
          <cell r="BM39">
            <v>-3824286</v>
          </cell>
          <cell r="BN39">
            <v>-3961512</v>
          </cell>
          <cell r="BO39">
            <v>-45288738</v>
          </cell>
          <cell r="BP39">
            <v>-3972451</v>
          </cell>
          <cell r="BQ39">
            <v>-3734368</v>
          </cell>
          <cell r="BR39">
            <v>-3988798</v>
          </cell>
          <cell r="BS39">
            <v>-3810178</v>
          </cell>
          <cell r="BT39">
            <v>-3039322</v>
          </cell>
          <cell r="BU39">
            <v>-3165377</v>
          </cell>
          <cell r="BV39">
            <v>-3971983</v>
          </cell>
          <cell r="BW39">
            <v>-3969381</v>
          </cell>
          <cell r="BX39">
            <v>-3880200</v>
          </cell>
          <cell r="BY39">
            <v>-3970596</v>
          </cell>
          <cell r="BZ39">
            <v>-3825037</v>
          </cell>
          <cell r="CA39">
            <v>-3961047</v>
          </cell>
        </row>
        <row r="40">
          <cell r="A40" t="str">
            <v>Colstrip 12</v>
          </cell>
          <cell r="B40">
            <v>46573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46573</v>
          </cell>
          <cell r="O40">
            <v>1207305</v>
          </cell>
          <cell r="P40">
            <v>103612</v>
          </cell>
          <cell r="Q40">
            <v>93260</v>
          </cell>
          <cell r="R40">
            <v>103766</v>
          </cell>
          <cell r="S40">
            <v>94726</v>
          </cell>
          <cell r="T40">
            <v>102480</v>
          </cell>
          <cell r="U40">
            <v>99343</v>
          </cell>
          <cell r="V40">
            <v>102396</v>
          </cell>
          <cell r="W40">
            <v>102779</v>
          </cell>
          <cell r="X40">
            <v>99235</v>
          </cell>
          <cell r="Y40">
            <v>103544</v>
          </cell>
          <cell r="Z40">
            <v>99515</v>
          </cell>
          <cell r="AA40">
            <v>102649</v>
          </cell>
          <cell r="AB40">
            <v>1215140</v>
          </cell>
          <cell r="AC40">
            <v>102770</v>
          </cell>
          <cell r="AD40">
            <v>96347</v>
          </cell>
          <cell r="AE40">
            <v>103027</v>
          </cell>
          <cell r="AF40">
            <v>98191</v>
          </cell>
          <cell r="AG40">
            <v>101709</v>
          </cell>
          <cell r="AH40">
            <v>99166</v>
          </cell>
          <cell r="AI40">
            <v>102738</v>
          </cell>
          <cell r="AJ40">
            <v>103001</v>
          </cell>
          <cell r="AK40">
            <v>101339</v>
          </cell>
          <cell r="AL40">
            <v>103470</v>
          </cell>
          <cell r="AM40">
            <v>99760</v>
          </cell>
          <cell r="AN40">
            <v>103622</v>
          </cell>
          <cell r="AO40">
            <v>-400569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-400569</v>
          </cell>
          <cell r="BB40">
            <v>-10939924</v>
          </cell>
          <cell r="BC40">
            <v>-891164</v>
          </cell>
          <cell r="BD40">
            <v>-806013</v>
          </cell>
          <cell r="BE40">
            <v>-931992</v>
          </cell>
          <cell r="BF40">
            <v>-850798</v>
          </cell>
          <cell r="BG40">
            <v>-920445</v>
          </cell>
          <cell r="BH40">
            <v>-892268</v>
          </cell>
          <cell r="BI40">
            <v>-919692</v>
          </cell>
          <cell r="BJ40">
            <v>-929684</v>
          </cell>
          <cell r="BK40">
            <v>-930706</v>
          </cell>
          <cell r="BL40">
            <v>-971113</v>
          </cell>
          <cell r="BM40">
            <v>-933328</v>
          </cell>
          <cell r="BN40">
            <v>-962722</v>
          </cell>
          <cell r="BO40">
            <v>-11396537</v>
          </cell>
          <cell r="BP40">
            <v>-963857</v>
          </cell>
          <cell r="BQ40">
            <v>-903617</v>
          </cell>
          <cell r="BR40">
            <v>-966264</v>
          </cell>
          <cell r="BS40">
            <v>-920915</v>
          </cell>
          <cell r="BT40">
            <v>-953908</v>
          </cell>
          <cell r="BU40">
            <v>-930052</v>
          </cell>
          <cell r="BV40">
            <v>-963556</v>
          </cell>
          <cell r="BW40">
            <v>-966027</v>
          </cell>
          <cell r="BX40">
            <v>-950439</v>
          </cell>
          <cell r="BY40">
            <v>-970423</v>
          </cell>
          <cell r="BZ40">
            <v>-935626</v>
          </cell>
          <cell r="CA40">
            <v>-971853</v>
          </cell>
        </row>
        <row r="41">
          <cell r="A41" t="str">
            <v>Colstrip 12</v>
          </cell>
          <cell r="B41">
            <v>44818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44818</v>
          </cell>
          <cell r="O41">
            <v>1146738</v>
          </cell>
          <cell r="P41">
            <v>99126</v>
          </cell>
          <cell r="Q41">
            <v>90730</v>
          </cell>
          <cell r="R41">
            <v>100527</v>
          </cell>
          <cell r="S41">
            <v>66021</v>
          </cell>
          <cell r="T41">
            <v>99190</v>
          </cell>
          <cell r="U41">
            <v>95711</v>
          </cell>
          <cell r="V41">
            <v>101260</v>
          </cell>
          <cell r="W41">
            <v>101055</v>
          </cell>
          <cell r="X41">
            <v>97214</v>
          </cell>
          <cell r="Y41">
            <v>99973</v>
          </cell>
          <cell r="Z41">
            <v>95845</v>
          </cell>
          <cell r="AA41">
            <v>100086</v>
          </cell>
          <cell r="AB41">
            <v>1032894</v>
          </cell>
          <cell r="AC41">
            <v>100548</v>
          </cell>
          <cell r="AD41">
            <v>93986</v>
          </cell>
          <cell r="AE41">
            <v>101274</v>
          </cell>
          <cell r="AF41">
            <v>96178</v>
          </cell>
          <cell r="AG41">
            <v>6424</v>
          </cell>
          <cell r="AH41">
            <v>25777</v>
          </cell>
          <cell r="AI41">
            <v>103082</v>
          </cell>
          <cell r="AJ41">
            <v>103309</v>
          </cell>
          <cell r="AK41">
            <v>100340</v>
          </cell>
          <cell r="AL41">
            <v>101952</v>
          </cell>
          <cell r="AM41">
            <v>98465</v>
          </cell>
          <cell r="AN41">
            <v>101559</v>
          </cell>
          <cell r="AO41">
            <v>-395508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-395508</v>
          </cell>
          <cell r="BB41">
            <v>-10664129</v>
          </cell>
          <cell r="BC41">
            <v>-874757</v>
          </cell>
          <cell r="BD41">
            <v>-804448</v>
          </cell>
          <cell r="BE41">
            <v>-926388</v>
          </cell>
          <cell r="BF41">
            <v>-608406</v>
          </cell>
          <cell r="BG41">
            <v>-914074</v>
          </cell>
          <cell r="BH41">
            <v>-882010</v>
          </cell>
          <cell r="BI41">
            <v>-933144</v>
          </cell>
          <cell r="BJ41">
            <v>-938020</v>
          </cell>
          <cell r="BK41">
            <v>-935464</v>
          </cell>
          <cell r="BL41">
            <v>-962014</v>
          </cell>
          <cell r="BM41">
            <v>-922297</v>
          </cell>
          <cell r="BN41">
            <v>-963106</v>
          </cell>
          <cell r="BO41">
            <v>-9790786</v>
          </cell>
          <cell r="BP41">
            <v>-967545</v>
          </cell>
          <cell r="BQ41">
            <v>-904403</v>
          </cell>
          <cell r="BR41">
            <v>-974535</v>
          </cell>
          <cell r="BS41">
            <v>-925501</v>
          </cell>
          <cell r="BT41">
            <v>-61813</v>
          </cell>
          <cell r="BU41">
            <v>-248042</v>
          </cell>
          <cell r="BV41">
            <v>-966788</v>
          </cell>
          <cell r="BW41">
            <v>-968914</v>
          </cell>
          <cell r="BX41">
            <v>-941072</v>
          </cell>
          <cell r="BY41">
            <v>-956185</v>
          </cell>
          <cell r="BZ41">
            <v>-923487</v>
          </cell>
          <cell r="CA41">
            <v>-952500</v>
          </cell>
        </row>
        <row r="42">
          <cell r="A42" t="str">
            <v>Colstrip 34</v>
          </cell>
          <cell r="B42">
            <v>53895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53895</v>
          </cell>
          <cell r="O42">
            <v>1187841</v>
          </cell>
          <cell r="P42">
            <v>117540</v>
          </cell>
          <cell r="Q42">
            <v>105274</v>
          </cell>
          <cell r="R42">
            <v>117166</v>
          </cell>
          <cell r="S42">
            <v>114170</v>
          </cell>
          <cell r="T42">
            <v>15273</v>
          </cell>
          <cell r="U42">
            <v>22608</v>
          </cell>
          <cell r="V42">
            <v>117250</v>
          </cell>
          <cell r="W42">
            <v>117504</v>
          </cell>
          <cell r="X42">
            <v>111618</v>
          </cell>
          <cell r="Y42">
            <v>117968</v>
          </cell>
          <cell r="Z42">
            <v>114413</v>
          </cell>
          <cell r="AA42">
            <v>117058</v>
          </cell>
          <cell r="AB42">
            <v>1395005</v>
          </cell>
          <cell r="AC42">
            <v>119064</v>
          </cell>
          <cell r="AD42">
            <v>110742</v>
          </cell>
          <cell r="AE42">
            <v>119509</v>
          </cell>
          <cell r="AF42">
            <v>115353</v>
          </cell>
          <cell r="AG42">
            <v>117471</v>
          </cell>
          <cell r="AH42">
            <v>114842</v>
          </cell>
          <cell r="AI42">
            <v>117263</v>
          </cell>
          <cell r="AJ42">
            <v>118211</v>
          </cell>
          <cell r="AK42">
            <v>114386</v>
          </cell>
          <cell r="AL42">
            <v>118942</v>
          </cell>
          <cell r="AM42">
            <v>112448</v>
          </cell>
          <cell r="AN42">
            <v>116775</v>
          </cell>
          <cell r="AO42">
            <v>-422934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-422934</v>
          </cell>
          <cell r="BB42">
            <v>-10265889</v>
          </cell>
          <cell r="BC42">
            <v>-1015836</v>
          </cell>
          <cell r="BD42">
            <v>-909828</v>
          </cell>
          <cell r="BE42">
            <v>-1012601</v>
          </cell>
          <cell r="BF42">
            <v>-986710</v>
          </cell>
          <cell r="BG42">
            <v>-131993</v>
          </cell>
          <cell r="BH42">
            <v>-195392</v>
          </cell>
          <cell r="BI42">
            <v>-1013332</v>
          </cell>
          <cell r="BJ42">
            <v>-1015525</v>
          </cell>
          <cell r="BK42">
            <v>-964659</v>
          </cell>
          <cell r="BL42">
            <v>-1019537</v>
          </cell>
          <cell r="BM42">
            <v>-988809</v>
          </cell>
          <cell r="BN42">
            <v>-1011668</v>
          </cell>
          <cell r="BO42">
            <v>-12056294</v>
          </cell>
          <cell r="BP42">
            <v>-1029007</v>
          </cell>
          <cell r="BQ42">
            <v>-957086</v>
          </cell>
          <cell r="BR42">
            <v>-1032856</v>
          </cell>
          <cell r="BS42">
            <v>-996934</v>
          </cell>
          <cell r="BT42">
            <v>-1015237</v>
          </cell>
          <cell r="BU42">
            <v>-992518</v>
          </cell>
          <cell r="BV42">
            <v>-1013441</v>
          </cell>
          <cell r="BW42">
            <v>-1021636</v>
          </cell>
          <cell r="BX42">
            <v>-988576</v>
          </cell>
          <cell r="BY42">
            <v>-1027950</v>
          </cell>
          <cell r="BZ42">
            <v>-971828</v>
          </cell>
          <cell r="CA42">
            <v>-1009227</v>
          </cell>
        </row>
        <row r="43">
          <cell r="A43" t="str">
            <v>Colstrip 34</v>
          </cell>
          <cell r="B43">
            <v>53179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53179</v>
          </cell>
          <cell r="O43">
            <v>1388046</v>
          </cell>
          <cell r="P43">
            <v>116286</v>
          </cell>
          <cell r="Q43">
            <v>107316</v>
          </cell>
          <cell r="R43">
            <v>117657</v>
          </cell>
          <cell r="S43">
            <v>113975</v>
          </cell>
          <cell r="T43">
            <v>119386</v>
          </cell>
          <cell r="U43">
            <v>113703</v>
          </cell>
          <cell r="V43">
            <v>117709</v>
          </cell>
          <cell r="W43">
            <v>119314</v>
          </cell>
          <cell r="X43">
            <v>113412</v>
          </cell>
          <cell r="Y43">
            <v>117425</v>
          </cell>
          <cell r="Z43">
            <v>113376</v>
          </cell>
          <cell r="AA43">
            <v>118486</v>
          </cell>
          <cell r="AB43">
            <v>1393712</v>
          </cell>
          <cell r="AC43">
            <v>117101</v>
          </cell>
          <cell r="AD43">
            <v>112151</v>
          </cell>
          <cell r="AE43">
            <v>117460</v>
          </cell>
          <cell r="AF43">
            <v>111869</v>
          </cell>
          <cell r="AG43">
            <v>116675</v>
          </cell>
          <cell r="AH43">
            <v>115102</v>
          </cell>
          <cell r="AI43">
            <v>118970</v>
          </cell>
          <cell r="AJ43">
            <v>117189</v>
          </cell>
          <cell r="AK43">
            <v>115721</v>
          </cell>
          <cell r="AL43">
            <v>117563</v>
          </cell>
          <cell r="AM43">
            <v>115024</v>
          </cell>
          <cell r="AN43">
            <v>118886</v>
          </cell>
          <cell r="AO43">
            <v>-417315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-417315</v>
          </cell>
          <cell r="BB43">
            <v>-11996153</v>
          </cell>
          <cell r="BC43">
            <v>-1004997</v>
          </cell>
          <cell r="BD43">
            <v>-927478</v>
          </cell>
          <cell r="BE43">
            <v>-1016846</v>
          </cell>
          <cell r="BF43">
            <v>-985030</v>
          </cell>
          <cell r="BG43">
            <v>-1031791</v>
          </cell>
          <cell r="BH43">
            <v>-982674</v>
          </cell>
          <cell r="BI43">
            <v>-1017297</v>
          </cell>
          <cell r="BJ43">
            <v>-1031168</v>
          </cell>
          <cell r="BK43">
            <v>-980163</v>
          </cell>
          <cell r="BL43">
            <v>-1014840</v>
          </cell>
          <cell r="BM43">
            <v>-979852</v>
          </cell>
          <cell r="BN43">
            <v>-1024015</v>
          </cell>
          <cell r="BO43">
            <v>-12045121</v>
          </cell>
          <cell r="BP43">
            <v>-1012041</v>
          </cell>
          <cell r="BQ43">
            <v>-969262</v>
          </cell>
          <cell r="BR43">
            <v>-1015144</v>
          </cell>
          <cell r="BS43">
            <v>-966828</v>
          </cell>
          <cell r="BT43">
            <v>-1008364</v>
          </cell>
          <cell r="BU43">
            <v>-994765</v>
          </cell>
          <cell r="BV43">
            <v>-1028198</v>
          </cell>
          <cell r="BW43">
            <v>-1012803</v>
          </cell>
          <cell r="BX43">
            <v>-1000114</v>
          </cell>
          <cell r="BY43">
            <v>-1016038</v>
          </cell>
          <cell r="BZ43">
            <v>-994096</v>
          </cell>
          <cell r="CA43">
            <v>-1027467</v>
          </cell>
        </row>
        <row r="44">
          <cell r="A44" t="str">
            <v>NO</v>
          </cell>
          <cell r="B44">
            <v>162590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162590</v>
          </cell>
          <cell r="O44">
            <v>1983402</v>
          </cell>
          <cell r="P44">
            <v>301740</v>
          </cell>
          <cell r="Q44">
            <v>257367</v>
          </cell>
          <cell r="R44">
            <v>194880</v>
          </cell>
          <cell r="S44">
            <v>171702</v>
          </cell>
          <cell r="T44">
            <v>124947</v>
          </cell>
          <cell r="U44">
            <v>117299</v>
          </cell>
          <cell r="V44">
            <v>11930</v>
          </cell>
          <cell r="W44">
            <v>-17298</v>
          </cell>
          <cell r="X44">
            <v>-8186</v>
          </cell>
          <cell r="Y44">
            <v>137810</v>
          </cell>
          <cell r="Z44">
            <v>315998</v>
          </cell>
          <cell r="AA44">
            <v>375214</v>
          </cell>
          <cell r="AB44">
            <v>2038078</v>
          </cell>
          <cell r="AC44">
            <v>393228</v>
          </cell>
          <cell r="AD44">
            <v>295019</v>
          </cell>
          <cell r="AE44">
            <v>196613</v>
          </cell>
          <cell r="AF44">
            <v>169884</v>
          </cell>
          <cell r="AG44">
            <v>151935</v>
          </cell>
          <cell r="AH44">
            <v>135629</v>
          </cell>
          <cell r="AI44">
            <v>12890</v>
          </cell>
          <cell r="AJ44">
            <v>-13598</v>
          </cell>
          <cell r="AK44">
            <v>-5231</v>
          </cell>
          <cell r="AL44">
            <v>138183</v>
          </cell>
          <cell r="AM44">
            <v>238894</v>
          </cell>
          <cell r="AN44">
            <v>324631</v>
          </cell>
          <cell r="AO44">
            <v>-2892699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-2892699</v>
          </cell>
          <cell r="BB44">
            <v>-62890530</v>
          </cell>
          <cell r="BC44">
            <v>-6922432</v>
          </cell>
          <cell r="BD44">
            <v>-6466735</v>
          </cell>
          <cell r="BE44">
            <v>-5648590</v>
          </cell>
          <cell r="BF44">
            <v>-5378667</v>
          </cell>
          <cell r="BG44">
            <v>-4084030</v>
          </cell>
          <cell r="BH44">
            <v>-4032652</v>
          </cell>
          <cell r="BI44">
            <v>-4169028</v>
          </cell>
          <cell r="BJ44">
            <v>-4122987</v>
          </cell>
          <cell r="BK44">
            <v>-4186451</v>
          </cell>
          <cell r="BL44">
            <v>-4363291</v>
          </cell>
          <cell r="BM44">
            <v>-6734497</v>
          </cell>
          <cell r="BN44">
            <v>-6781168</v>
          </cell>
          <cell r="BO44">
            <v>-64901168</v>
          </cell>
          <cell r="BP44">
            <v>-6935615</v>
          </cell>
          <cell r="BQ44">
            <v>-6657173</v>
          </cell>
          <cell r="BR44">
            <v>-5835708</v>
          </cell>
          <cell r="BS44">
            <v>-5534015</v>
          </cell>
          <cell r="BT44">
            <v>-4427767</v>
          </cell>
          <cell r="BU44">
            <v>-4343439</v>
          </cell>
          <cell r="BV44">
            <v>-4280005</v>
          </cell>
          <cell r="BW44">
            <v>-4232157</v>
          </cell>
          <cell r="BX44">
            <v>-4358745</v>
          </cell>
          <cell r="BY44">
            <v>-4506851</v>
          </cell>
          <cell r="BZ44">
            <v>-6895287</v>
          </cell>
          <cell r="CA44">
            <v>-6894408</v>
          </cell>
        </row>
        <row r="45">
          <cell r="A45" t="str">
            <v>Baker Repl</v>
          </cell>
          <cell r="B45">
            <v>1033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1033</v>
          </cell>
          <cell r="O45">
            <v>7000</v>
          </cell>
          <cell r="P45">
            <v>1750</v>
          </cell>
          <cell r="Q45">
            <v>1750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1750</v>
          </cell>
          <cell r="AA45">
            <v>1750</v>
          </cell>
          <cell r="AB45">
            <v>7062</v>
          </cell>
          <cell r="AC45">
            <v>1750</v>
          </cell>
          <cell r="AD45">
            <v>1812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1750</v>
          </cell>
          <cell r="AN45">
            <v>1750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</row>
        <row r="46">
          <cell r="A46" t="str">
            <v>SnohCons</v>
          </cell>
          <cell r="B46">
            <v>3392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3392</v>
          </cell>
          <cell r="O46">
            <v>92850</v>
          </cell>
          <cell r="P46">
            <v>11346</v>
          </cell>
          <cell r="Q46">
            <v>9100</v>
          </cell>
          <cell r="R46">
            <v>9021</v>
          </cell>
          <cell r="S46">
            <v>7313</v>
          </cell>
          <cell r="T46">
            <v>6469</v>
          </cell>
          <cell r="U46">
            <v>5680</v>
          </cell>
          <cell r="V46">
            <v>5425</v>
          </cell>
          <cell r="W46">
            <v>5487</v>
          </cell>
          <cell r="X46">
            <v>5940</v>
          </cell>
          <cell r="Y46">
            <v>6888</v>
          </cell>
          <cell r="Z46">
            <v>8370</v>
          </cell>
          <cell r="AA46">
            <v>11811</v>
          </cell>
          <cell r="AB46">
            <v>93175</v>
          </cell>
          <cell r="AC46">
            <v>11346</v>
          </cell>
          <cell r="AD46">
            <v>9425</v>
          </cell>
          <cell r="AE46">
            <v>9021</v>
          </cell>
          <cell r="AF46">
            <v>7313</v>
          </cell>
          <cell r="AG46">
            <v>6469</v>
          </cell>
          <cell r="AH46">
            <v>5680</v>
          </cell>
          <cell r="AI46">
            <v>5425</v>
          </cell>
          <cell r="AJ46">
            <v>5487</v>
          </cell>
          <cell r="AK46">
            <v>5940</v>
          </cell>
          <cell r="AL46">
            <v>6888</v>
          </cell>
          <cell r="AM46">
            <v>8370</v>
          </cell>
          <cell r="AN46">
            <v>11811</v>
          </cell>
          <cell r="AO46">
            <v>-141379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-141379</v>
          </cell>
          <cell r="BB46">
            <v>-4425707</v>
          </cell>
          <cell r="BC46">
            <v>-537800</v>
          </cell>
          <cell r="BD46">
            <v>-431340</v>
          </cell>
          <cell r="BE46">
            <v>-430663</v>
          </cell>
          <cell r="BF46">
            <v>-349123</v>
          </cell>
          <cell r="BG46">
            <v>-308830</v>
          </cell>
          <cell r="BH46">
            <v>-271163</v>
          </cell>
          <cell r="BI46">
            <v>-258990</v>
          </cell>
          <cell r="BJ46">
            <v>-261949</v>
          </cell>
          <cell r="BK46">
            <v>-283576</v>
          </cell>
          <cell r="BL46">
            <v>-328833</v>
          </cell>
          <cell r="BM46">
            <v>-399584</v>
          </cell>
          <cell r="BN46">
            <v>-563857</v>
          </cell>
          <cell r="BO46">
            <v>-4471344</v>
          </cell>
          <cell r="BP46">
            <v>-541658</v>
          </cell>
          <cell r="BQ46">
            <v>-449950</v>
          </cell>
          <cell r="BR46">
            <v>-433549</v>
          </cell>
          <cell r="BS46">
            <v>-351463</v>
          </cell>
          <cell r="BT46">
            <v>-310900</v>
          </cell>
          <cell r="BU46">
            <v>-272981</v>
          </cell>
          <cell r="BV46">
            <v>-260726</v>
          </cell>
          <cell r="BW46">
            <v>-263705</v>
          </cell>
          <cell r="BX46">
            <v>-285476</v>
          </cell>
          <cell r="BY46">
            <v>-331037</v>
          </cell>
          <cell r="BZ46">
            <v>-402262</v>
          </cell>
          <cell r="CA46">
            <v>-567637</v>
          </cell>
        </row>
        <row r="47">
          <cell r="A47" t="str">
            <v>CEA-EA</v>
          </cell>
          <cell r="B47">
            <v>-9856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-9856</v>
          </cell>
          <cell r="O47">
            <v>-273024</v>
          </cell>
          <cell r="P47">
            <v>-23296</v>
          </cell>
          <cell r="Q47">
            <v>-21504</v>
          </cell>
          <cell r="R47">
            <v>-24192</v>
          </cell>
          <cell r="S47">
            <v>-22400</v>
          </cell>
          <cell r="T47">
            <v>-23296</v>
          </cell>
          <cell r="U47">
            <v>-23296</v>
          </cell>
          <cell r="V47">
            <v>-22400</v>
          </cell>
          <cell r="W47">
            <v>-23760</v>
          </cell>
          <cell r="X47">
            <v>-21120</v>
          </cell>
          <cell r="Y47">
            <v>-23760</v>
          </cell>
          <cell r="Z47">
            <v>-22000</v>
          </cell>
          <cell r="AA47">
            <v>-22000</v>
          </cell>
          <cell r="AB47">
            <v>-271040</v>
          </cell>
          <cell r="AC47">
            <v>-22880</v>
          </cell>
          <cell r="AD47">
            <v>-22000</v>
          </cell>
          <cell r="AE47">
            <v>-22880</v>
          </cell>
          <cell r="AF47">
            <v>-22880</v>
          </cell>
          <cell r="AG47">
            <v>-22880</v>
          </cell>
          <cell r="AH47">
            <v>-22000</v>
          </cell>
          <cell r="AI47">
            <v>-22880</v>
          </cell>
          <cell r="AJ47">
            <v>-22880</v>
          </cell>
          <cell r="AK47">
            <v>-22000</v>
          </cell>
          <cell r="AL47">
            <v>-23760</v>
          </cell>
          <cell r="AM47">
            <v>-21120</v>
          </cell>
          <cell r="AN47">
            <v>-22880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</row>
        <row r="48">
          <cell r="A48" t="str">
            <v>Hopkins Ridge</v>
          </cell>
          <cell r="B48">
            <v>19822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19822</v>
          </cell>
          <cell r="O48">
            <v>456330</v>
          </cell>
          <cell r="P48">
            <v>43760</v>
          </cell>
          <cell r="Q48">
            <v>29283</v>
          </cell>
          <cell r="R48">
            <v>57050</v>
          </cell>
          <cell r="S48">
            <v>34019</v>
          </cell>
          <cell r="T48">
            <v>43373</v>
          </cell>
          <cell r="U48">
            <v>36369</v>
          </cell>
          <cell r="V48">
            <v>38237</v>
          </cell>
          <cell r="W48">
            <v>31162</v>
          </cell>
          <cell r="X48">
            <v>34538</v>
          </cell>
          <cell r="Y48">
            <v>32444</v>
          </cell>
          <cell r="Z48">
            <v>35652</v>
          </cell>
          <cell r="AA48">
            <v>40443</v>
          </cell>
          <cell r="AB48">
            <v>457384</v>
          </cell>
          <cell r="AC48">
            <v>43773</v>
          </cell>
          <cell r="AD48">
            <v>30335</v>
          </cell>
          <cell r="AE48">
            <v>57043</v>
          </cell>
          <cell r="AF48">
            <v>33990</v>
          </cell>
          <cell r="AG48">
            <v>43130</v>
          </cell>
          <cell r="AH48">
            <v>36631</v>
          </cell>
          <cell r="AI48">
            <v>38224</v>
          </cell>
          <cell r="AJ48">
            <v>31166</v>
          </cell>
          <cell r="AK48">
            <v>34529</v>
          </cell>
          <cell r="AL48">
            <v>32459</v>
          </cell>
          <cell r="AM48">
            <v>35644</v>
          </cell>
          <cell r="AN48">
            <v>40460</v>
          </cell>
          <cell r="AO48">
            <v>-16651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-16651</v>
          </cell>
          <cell r="BB48">
            <v>-392444</v>
          </cell>
          <cell r="BC48">
            <v>-37633</v>
          </cell>
          <cell r="BD48">
            <v>-25183</v>
          </cell>
          <cell r="BE48">
            <v>-49063</v>
          </cell>
          <cell r="BF48">
            <v>-29256</v>
          </cell>
          <cell r="BG48">
            <v>-37301</v>
          </cell>
          <cell r="BH48">
            <v>-31277</v>
          </cell>
          <cell r="BI48">
            <v>-32884</v>
          </cell>
          <cell r="BJ48">
            <v>-26799</v>
          </cell>
          <cell r="BK48">
            <v>-29703</v>
          </cell>
          <cell r="BL48">
            <v>-27902</v>
          </cell>
          <cell r="BM48">
            <v>-30661</v>
          </cell>
          <cell r="BN48">
            <v>-34781</v>
          </cell>
          <cell r="BO48">
            <v>-402498</v>
          </cell>
          <cell r="BP48">
            <v>-38520</v>
          </cell>
          <cell r="BQ48">
            <v>-26695</v>
          </cell>
          <cell r="BR48">
            <v>-50198</v>
          </cell>
          <cell r="BS48">
            <v>-29912</v>
          </cell>
          <cell r="BT48">
            <v>-37954</v>
          </cell>
          <cell r="BU48">
            <v>-32235</v>
          </cell>
          <cell r="BV48">
            <v>-33637</v>
          </cell>
          <cell r="BW48">
            <v>-27426</v>
          </cell>
          <cell r="BX48">
            <v>-30385</v>
          </cell>
          <cell r="BY48">
            <v>-28564</v>
          </cell>
          <cell r="BZ48">
            <v>-31367</v>
          </cell>
          <cell r="CA48">
            <v>-35604</v>
          </cell>
        </row>
        <row r="49">
          <cell r="A49" t="str">
            <v>MPC</v>
          </cell>
          <cell r="B49">
            <v>14527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14527</v>
          </cell>
          <cell r="O49">
            <v>320180</v>
          </cell>
          <cell r="P49">
            <v>31683</v>
          </cell>
          <cell r="Q49">
            <v>28376</v>
          </cell>
          <cell r="R49">
            <v>31582</v>
          </cell>
          <cell r="S49">
            <v>30774</v>
          </cell>
          <cell r="T49">
            <v>4117</v>
          </cell>
          <cell r="U49">
            <v>6094</v>
          </cell>
          <cell r="V49">
            <v>31605</v>
          </cell>
          <cell r="W49">
            <v>31673</v>
          </cell>
          <cell r="X49">
            <v>30086</v>
          </cell>
          <cell r="Y49">
            <v>31798</v>
          </cell>
          <cell r="Z49">
            <v>30840</v>
          </cell>
          <cell r="AA49">
            <v>31553</v>
          </cell>
          <cell r="AB49">
            <v>376021</v>
          </cell>
          <cell r="AC49">
            <v>32093</v>
          </cell>
          <cell r="AD49">
            <v>29850</v>
          </cell>
          <cell r="AE49">
            <v>32213</v>
          </cell>
          <cell r="AF49">
            <v>31093</v>
          </cell>
          <cell r="AG49">
            <v>31664</v>
          </cell>
          <cell r="AH49">
            <v>30955</v>
          </cell>
          <cell r="AI49">
            <v>31608</v>
          </cell>
          <cell r="AJ49">
            <v>31864</v>
          </cell>
          <cell r="AK49">
            <v>30832</v>
          </cell>
          <cell r="AL49">
            <v>32060</v>
          </cell>
          <cell r="AM49">
            <v>30310</v>
          </cell>
          <cell r="AN49">
            <v>31477</v>
          </cell>
          <cell r="AO49">
            <v>-733687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-733687</v>
          </cell>
          <cell r="BB49">
            <v>-19999950</v>
          </cell>
          <cell r="BC49">
            <v>-1699359</v>
          </cell>
          <cell r="BD49">
            <v>-1677746</v>
          </cell>
          <cell r="BE49">
            <v>-1698700</v>
          </cell>
          <cell r="BF49">
            <v>-1691349</v>
          </cell>
          <cell r="BG49">
            <v>-1519963</v>
          </cell>
          <cell r="BH49">
            <v>-1531284</v>
          </cell>
          <cell r="BI49">
            <v>-1698849</v>
          </cell>
          <cell r="BJ49">
            <v>-1699296</v>
          </cell>
          <cell r="BK49">
            <v>-1688925</v>
          </cell>
          <cell r="BL49">
            <v>-1702120</v>
          </cell>
          <cell r="BM49">
            <v>-1693849</v>
          </cell>
          <cell r="BN49">
            <v>-1698510</v>
          </cell>
          <cell r="BO49">
            <v>-21159531</v>
          </cell>
          <cell r="BP49">
            <v>-1768393</v>
          </cell>
          <cell r="BQ49">
            <v>-1753330</v>
          </cell>
          <cell r="BR49">
            <v>-1769199</v>
          </cell>
          <cell r="BS49">
            <v>-1759519</v>
          </cell>
          <cell r="BT49">
            <v>-1766344</v>
          </cell>
          <cell r="BU49">
            <v>-1759916</v>
          </cell>
          <cell r="BV49">
            <v>-1765133</v>
          </cell>
          <cell r="BW49">
            <v>-1766849</v>
          </cell>
          <cell r="BX49">
            <v>-1759925</v>
          </cell>
          <cell r="BY49">
            <v>-1770258</v>
          </cell>
          <cell r="BZ49">
            <v>-1756417</v>
          </cell>
          <cell r="CA49">
            <v>-1764250</v>
          </cell>
        </row>
        <row r="50">
          <cell r="A50" t="str">
            <v>MPC</v>
          </cell>
          <cell r="B50">
            <v>14334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14334</v>
          </cell>
          <cell r="O50">
            <v>374145</v>
          </cell>
          <cell r="P50">
            <v>31345</v>
          </cell>
          <cell r="Q50">
            <v>28927</v>
          </cell>
          <cell r="R50">
            <v>31714</v>
          </cell>
          <cell r="S50">
            <v>30722</v>
          </cell>
          <cell r="T50">
            <v>32180</v>
          </cell>
          <cell r="U50">
            <v>30648</v>
          </cell>
          <cell r="V50">
            <v>31728</v>
          </cell>
          <cell r="W50">
            <v>32161</v>
          </cell>
          <cell r="X50">
            <v>30570</v>
          </cell>
          <cell r="Y50">
            <v>31652</v>
          </cell>
          <cell r="Z50">
            <v>30560</v>
          </cell>
          <cell r="AA50">
            <v>31938</v>
          </cell>
          <cell r="AB50">
            <v>375672</v>
          </cell>
          <cell r="AC50">
            <v>31564</v>
          </cell>
          <cell r="AD50">
            <v>30230</v>
          </cell>
          <cell r="AE50">
            <v>31661</v>
          </cell>
          <cell r="AF50">
            <v>30154</v>
          </cell>
          <cell r="AG50">
            <v>31450</v>
          </cell>
          <cell r="AH50">
            <v>31025</v>
          </cell>
          <cell r="AI50">
            <v>32068</v>
          </cell>
          <cell r="AJ50">
            <v>31588</v>
          </cell>
          <cell r="AK50">
            <v>31192</v>
          </cell>
          <cell r="AL50">
            <v>31689</v>
          </cell>
          <cell r="AM50">
            <v>31005</v>
          </cell>
          <cell r="AN50">
            <v>32045</v>
          </cell>
          <cell r="AO50">
            <v>-732522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-732522</v>
          </cell>
          <cell r="BB50">
            <v>-20352717</v>
          </cell>
          <cell r="BC50">
            <v>-1697150</v>
          </cell>
          <cell r="BD50">
            <v>-1681345</v>
          </cell>
          <cell r="BE50">
            <v>-1699565</v>
          </cell>
          <cell r="BF50">
            <v>-1691006</v>
          </cell>
          <cell r="BG50">
            <v>-1703414</v>
          </cell>
          <cell r="BH50">
            <v>-1691796</v>
          </cell>
          <cell r="BI50">
            <v>-1699657</v>
          </cell>
          <cell r="BJ50">
            <v>-1702485</v>
          </cell>
          <cell r="BK50">
            <v>-1692086</v>
          </cell>
          <cell r="BL50">
            <v>-1701162</v>
          </cell>
          <cell r="BM50">
            <v>-1692023</v>
          </cell>
          <cell r="BN50">
            <v>-1701027</v>
          </cell>
          <cell r="BO50">
            <v>-21157191</v>
          </cell>
          <cell r="BP50">
            <v>-1764839</v>
          </cell>
          <cell r="BQ50">
            <v>-1755880</v>
          </cell>
          <cell r="BR50">
            <v>-1765489</v>
          </cell>
          <cell r="BS50">
            <v>-1753213</v>
          </cell>
          <cell r="BT50">
            <v>-1764904</v>
          </cell>
          <cell r="BU50">
            <v>-1760386</v>
          </cell>
          <cell r="BV50">
            <v>-1768223</v>
          </cell>
          <cell r="BW50">
            <v>-1764999</v>
          </cell>
          <cell r="BX50">
            <v>-1762341</v>
          </cell>
          <cell r="BY50">
            <v>-1767764</v>
          </cell>
          <cell r="BZ50">
            <v>-1761081</v>
          </cell>
          <cell r="CA50">
            <v>-1768070</v>
          </cell>
        </row>
        <row r="51">
          <cell r="A51" t="str">
            <v>North Wasco</v>
          </cell>
          <cell r="B51">
            <v>951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951</v>
          </cell>
          <cell r="O51">
            <v>38646</v>
          </cell>
          <cell r="P51">
            <v>2760</v>
          </cell>
          <cell r="Q51">
            <v>2460</v>
          </cell>
          <cell r="R51">
            <v>3341</v>
          </cell>
          <cell r="S51">
            <v>3293</v>
          </cell>
          <cell r="T51">
            <v>3452</v>
          </cell>
          <cell r="U51">
            <v>3348</v>
          </cell>
          <cell r="V51">
            <v>3586</v>
          </cell>
          <cell r="W51">
            <v>3579</v>
          </cell>
          <cell r="X51">
            <v>3549</v>
          </cell>
          <cell r="Y51">
            <v>3703</v>
          </cell>
          <cell r="Z51">
            <v>3470</v>
          </cell>
          <cell r="AA51">
            <v>2106</v>
          </cell>
          <cell r="AB51">
            <v>38734</v>
          </cell>
          <cell r="AC51">
            <v>2760</v>
          </cell>
          <cell r="AD51">
            <v>2547</v>
          </cell>
          <cell r="AE51">
            <v>3341</v>
          </cell>
          <cell r="AF51">
            <v>3293</v>
          </cell>
          <cell r="AG51">
            <v>3452</v>
          </cell>
          <cell r="AH51">
            <v>3348</v>
          </cell>
          <cell r="AI51">
            <v>3586</v>
          </cell>
          <cell r="AJ51">
            <v>3579</v>
          </cell>
          <cell r="AK51">
            <v>3549</v>
          </cell>
          <cell r="AL51">
            <v>3703</v>
          </cell>
          <cell r="AM51">
            <v>3470</v>
          </cell>
          <cell r="AN51">
            <v>2106</v>
          </cell>
          <cell r="AO51">
            <v>-76603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-76603</v>
          </cell>
          <cell r="BB51">
            <v>-2511580</v>
          </cell>
          <cell r="BC51">
            <v>-223193</v>
          </cell>
          <cell r="BD51">
            <v>-198877</v>
          </cell>
          <cell r="BE51">
            <v>-270118</v>
          </cell>
          <cell r="BF51">
            <v>-149273</v>
          </cell>
          <cell r="BG51">
            <v>-156489</v>
          </cell>
          <cell r="BH51">
            <v>-151759</v>
          </cell>
          <cell r="BI51">
            <v>-162549</v>
          </cell>
          <cell r="BJ51">
            <v>-162220</v>
          </cell>
          <cell r="BK51">
            <v>-286840</v>
          </cell>
          <cell r="BL51">
            <v>-299393</v>
          </cell>
          <cell r="BM51">
            <v>-280617</v>
          </cell>
          <cell r="BN51">
            <v>-170252</v>
          </cell>
          <cell r="BO51">
            <v>-2530303</v>
          </cell>
          <cell r="BP51">
            <v>-224021</v>
          </cell>
          <cell r="BQ51">
            <v>-206744</v>
          </cell>
          <cell r="BR51">
            <v>-271120</v>
          </cell>
          <cell r="BS51">
            <v>-150261</v>
          </cell>
          <cell r="BT51">
            <v>-157525</v>
          </cell>
          <cell r="BU51">
            <v>-152764</v>
          </cell>
          <cell r="BV51">
            <v>-163625</v>
          </cell>
          <cell r="BW51">
            <v>-163294</v>
          </cell>
          <cell r="BX51">
            <v>-287905</v>
          </cell>
          <cell r="BY51">
            <v>-300504</v>
          </cell>
          <cell r="BZ51">
            <v>-281658</v>
          </cell>
          <cell r="CA51">
            <v>-170884</v>
          </cell>
        </row>
        <row r="52">
          <cell r="A52" t="str">
            <v>PG&amp;E</v>
          </cell>
          <cell r="B52">
            <v>70175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70175</v>
          </cell>
          <cell r="O52">
            <v>413000</v>
          </cell>
          <cell r="P52">
            <v>74181</v>
          </cell>
          <cell r="Q52">
            <v>65877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105730</v>
          </cell>
          <cell r="AA52">
            <v>167212</v>
          </cell>
          <cell r="AB52">
            <v>413000</v>
          </cell>
          <cell r="AC52">
            <v>166685</v>
          </cell>
          <cell r="AD52">
            <v>99710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28232</v>
          </cell>
          <cell r="AN52">
            <v>118372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</row>
        <row r="53">
          <cell r="A53" t="str">
            <v>PG&amp;E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-413000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-467</v>
          </cell>
          <cell r="V53">
            <v>-130962</v>
          </cell>
          <cell r="W53">
            <v>-152247</v>
          </cell>
          <cell r="X53">
            <v>-129324</v>
          </cell>
          <cell r="Y53">
            <v>0</v>
          </cell>
          <cell r="Z53">
            <v>0</v>
          </cell>
          <cell r="AA53">
            <v>0</v>
          </cell>
          <cell r="AB53">
            <v>-413000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-8613</v>
          </cell>
          <cell r="AI53">
            <v>-129075</v>
          </cell>
          <cell r="AJ53">
            <v>-148472</v>
          </cell>
          <cell r="AK53">
            <v>-126841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</row>
        <row r="54">
          <cell r="A54" t="str">
            <v>Point Roberts</v>
          </cell>
          <cell r="B54">
            <v>840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840</v>
          </cell>
          <cell r="O54">
            <v>21900</v>
          </cell>
          <cell r="P54">
            <v>1860</v>
          </cell>
          <cell r="Q54">
            <v>1680</v>
          </cell>
          <cell r="R54">
            <v>1860</v>
          </cell>
          <cell r="S54">
            <v>1798</v>
          </cell>
          <cell r="T54">
            <v>1860</v>
          </cell>
          <cell r="U54">
            <v>1800</v>
          </cell>
          <cell r="V54">
            <v>1860</v>
          </cell>
          <cell r="W54">
            <v>1860</v>
          </cell>
          <cell r="X54">
            <v>1800</v>
          </cell>
          <cell r="Y54">
            <v>1863</v>
          </cell>
          <cell r="Z54">
            <v>1800</v>
          </cell>
          <cell r="AA54">
            <v>1860</v>
          </cell>
          <cell r="AB54">
            <v>21960</v>
          </cell>
          <cell r="AC54">
            <v>1860</v>
          </cell>
          <cell r="AD54">
            <v>1740</v>
          </cell>
          <cell r="AE54">
            <v>1860</v>
          </cell>
          <cell r="AF54">
            <v>1798</v>
          </cell>
          <cell r="AG54">
            <v>1860</v>
          </cell>
          <cell r="AH54">
            <v>1800</v>
          </cell>
          <cell r="AI54">
            <v>1860</v>
          </cell>
          <cell r="AJ54">
            <v>1860</v>
          </cell>
          <cell r="AK54">
            <v>1800</v>
          </cell>
          <cell r="AL54">
            <v>1863</v>
          </cell>
          <cell r="AM54">
            <v>1800</v>
          </cell>
          <cell r="AN54">
            <v>1860</v>
          </cell>
          <cell r="AO54">
            <v>-56280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-56280</v>
          </cell>
          <cell r="BB54">
            <v>-1545775</v>
          </cell>
          <cell r="BC54">
            <v>-124620</v>
          </cell>
          <cell r="BD54">
            <v>-112560</v>
          </cell>
          <cell r="BE54">
            <v>-124620</v>
          </cell>
          <cell r="BF54">
            <v>-120433</v>
          </cell>
          <cell r="BG54">
            <v>-124620</v>
          </cell>
          <cell r="BH54">
            <v>-120600</v>
          </cell>
          <cell r="BI54">
            <v>-124620</v>
          </cell>
          <cell r="BJ54">
            <v>-124620</v>
          </cell>
          <cell r="BK54">
            <v>-120600</v>
          </cell>
          <cell r="BL54">
            <v>-151254</v>
          </cell>
          <cell r="BM54">
            <v>-146178</v>
          </cell>
          <cell r="BN54">
            <v>-151051</v>
          </cell>
          <cell r="BO54">
            <v>-1783372</v>
          </cell>
          <cell r="BP54">
            <v>-151051</v>
          </cell>
          <cell r="BQ54">
            <v>-141305</v>
          </cell>
          <cell r="BR54">
            <v>-151051</v>
          </cell>
          <cell r="BS54">
            <v>-145975</v>
          </cell>
          <cell r="BT54">
            <v>-151051</v>
          </cell>
          <cell r="BU54">
            <v>-146178</v>
          </cell>
          <cell r="BV54">
            <v>-151051</v>
          </cell>
          <cell r="BW54">
            <v>-151051</v>
          </cell>
          <cell r="BX54">
            <v>-146178</v>
          </cell>
          <cell r="BY54">
            <v>-151254</v>
          </cell>
          <cell r="BZ54">
            <v>-146178</v>
          </cell>
          <cell r="CA54">
            <v>-151051</v>
          </cell>
        </row>
        <row r="55">
          <cell r="A55" t="str">
            <v>Wild Horse</v>
          </cell>
          <cell r="B55">
            <v>17579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17579</v>
          </cell>
          <cell r="O55">
            <v>630967</v>
          </cell>
          <cell r="P55">
            <v>60380</v>
          </cell>
          <cell r="Q55">
            <v>51831</v>
          </cell>
          <cell r="R55">
            <v>51936</v>
          </cell>
          <cell r="S55">
            <v>54707</v>
          </cell>
          <cell r="T55">
            <v>56791</v>
          </cell>
          <cell r="U55">
            <v>57122</v>
          </cell>
          <cell r="V55">
            <v>53198</v>
          </cell>
          <cell r="W55">
            <v>53661</v>
          </cell>
          <cell r="X55">
            <v>36539</v>
          </cell>
          <cell r="Y55">
            <v>54020</v>
          </cell>
          <cell r="Z55">
            <v>56880</v>
          </cell>
          <cell r="AA55">
            <v>43902</v>
          </cell>
          <cell r="AB55">
            <v>630970</v>
          </cell>
          <cell r="AC55">
            <v>60380</v>
          </cell>
          <cell r="AD55">
            <v>51831</v>
          </cell>
          <cell r="AE55">
            <v>51943</v>
          </cell>
          <cell r="AF55">
            <v>54702</v>
          </cell>
          <cell r="AG55">
            <v>56791</v>
          </cell>
          <cell r="AH55">
            <v>57123</v>
          </cell>
          <cell r="AI55">
            <v>53198</v>
          </cell>
          <cell r="AJ55">
            <v>53661</v>
          </cell>
          <cell r="AK55">
            <v>36539</v>
          </cell>
          <cell r="AL55">
            <v>54013</v>
          </cell>
          <cell r="AM55">
            <v>56886</v>
          </cell>
          <cell r="AN55">
            <v>43902</v>
          </cell>
          <cell r="AO55">
            <v>-72250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-72250</v>
          </cell>
          <cell r="BB55">
            <v>-2593275</v>
          </cell>
          <cell r="BC55">
            <v>-248162</v>
          </cell>
          <cell r="BD55">
            <v>-213025</v>
          </cell>
          <cell r="BE55">
            <v>-213455</v>
          </cell>
          <cell r="BF55">
            <v>-224844</v>
          </cell>
          <cell r="BG55">
            <v>-233413</v>
          </cell>
          <cell r="BH55">
            <v>-234773</v>
          </cell>
          <cell r="BI55">
            <v>-218644</v>
          </cell>
          <cell r="BJ55">
            <v>-220547</v>
          </cell>
          <cell r="BK55">
            <v>-150175</v>
          </cell>
          <cell r="BL55">
            <v>-222023</v>
          </cell>
          <cell r="BM55">
            <v>-233778</v>
          </cell>
          <cell r="BN55">
            <v>-180437</v>
          </cell>
          <cell r="BO55">
            <v>-2656382</v>
          </cell>
          <cell r="BP55">
            <v>-254200</v>
          </cell>
          <cell r="BQ55">
            <v>-218209</v>
          </cell>
          <cell r="BR55">
            <v>-218680</v>
          </cell>
          <cell r="BS55">
            <v>-230297</v>
          </cell>
          <cell r="BT55">
            <v>-239090</v>
          </cell>
          <cell r="BU55">
            <v>-240487</v>
          </cell>
          <cell r="BV55">
            <v>-223964</v>
          </cell>
          <cell r="BW55">
            <v>-225913</v>
          </cell>
          <cell r="BX55">
            <v>-153829</v>
          </cell>
          <cell r="BY55">
            <v>-227397</v>
          </cell>
          <cell r="BZ55">
            <v>-239491</v>
          </cell>
          <cell r="CA55">
            <v>-184827</v>
          </cell>
        </row>
        <row r="56">
          <cell r="A56" t="str">
            <v>WNP-3 Exch</v>
          </cell>
          <cell r="B56">
            <v>29793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29793</v>
          </cell>
          <cell r="O56">
            <v>319418</v>
          </cell>
          <cell r="P56">
            <v>65971</v>
          </cell>
          <cell r="Q56">
            <v>59587</v>
          </cell>
          <cell r="R56">
            <v>32570</v>
          </cell>
          <cell r="S56">
            <v>31476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63843</v>
          </cell>
          <cell r="AA56">
            <v>65971</v>
          </cell>
          <cell r="AB56">
            <v>319413</v>
          </cell>
          <cell r="AC56">
            <v>65971</v>
          </cell>
          <cell r="AD56">
            <v>60637</v>
          </cell>
          <cell r="AE56">
            <v>32570</v>
          </cell>
          <cell r="AF56">
            <v>30420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63843</v>
          </cell>
          <cell r="AN56">
            <v>65971</v>
          </cell>
          <cell r="AO56">
            <v>-1063328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-1063328</v>
          </cell>
          <cell r="BB56">
            <v>-11518169</v>
          </cell>
          <cell r="BC56">
            <v>-2354514</v>
          </cell>
          <cell r="BD56">
            <v>-2126659</v>
          </cell>
          <cell r="BE56">
            <v>-1162407</v>
          </cell>
          <cell r="BF56">
            <v>-1123383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-2336658</v>
          </cell>
          <cell r="BN56">
            <v>-2414548</v>
          </cell>
          <cell r="BO56">
            <v>-11812533</v>
          </cell>
          <cell r="BP56">
            <v>-2414548</v>
          </cell>
          <cell r="BQ56">
            <v>-2219331</v>
          </cell>
          <cell r="BR56">
            <v>-1192045</v>
          </cell>
          <cell r="BS56">
            <v>-1113376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-2396671</v>
          </cell>
          <cell r="CA56">
            <v>-2476561</v>
          </cell>
        </row>
        <row r="57">
          <cell r="A57" t="str">
            <v>WNP-3 Return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-5011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-347</v>
          </cell>
          <cell r="W57">
            <v>-873</v>
          </cell>
          <cell r="X57">
            <v>-766</v>
          </cell>
          <cell r="Y57">
            <v>-797</v>
          </cell>
          <cell r="Z57">
            <v>-898</v>
          </cell>
          <cell r="AA57">
            <v>-1331</v>
          </cell>
          <cell r="AB57">
            <v>-11273</v>
          </cell>
          <cell r="AC57">
            <v>-2075</v>
          </cell>
          <cell r="AD57">
            <v>-1100</v>
          </cell>
          <cell r="AE57">
            <v>-158</v>
          </cell>
          <cell r="AF57">
            <v>0</v>
          </cell>
          <cell r="AG57">
            <v>0</v>
          </cell>
          <cell r="AH57">
            <v>-320</v>
          </cell>
          <cell r="AI57">
            <v>-1125</v>
          </cell>
          <cell r="AJ57">
            <v>-1450</v>
          </cell>
          <cell r="AK57">
            <v>-773</v>
          </cell>
          <cell r="AL57">
            <v>-732</v>
          </cell>
          <cell r="AM57">
            <v>-1297</v>
          </cell>
          <cell r="AN57">
            <v>-2242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449088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27165</v>
          </cell>
          <cell r="BJ57">
            <v>74929</v>
          </cell>
          <cell r="BK57">
            <v>65454</v>
          </cell>
          <cell r="BL57">
            <v>69395</v>
          </cell>
          <cell r="BM57">
            <v>78850</v>
          </cell>
          <cell r="BN57">
            <v>133295</v>
          </cell>
          <cell r="BO57">
            <v>1071984</v>
          </cell>
          <cell r="BP57">
            <v>221614</v>
          </cell>
          <cell r="BQ57">
            <v>114270</v>
          </cell>
          <cell r="BR57">
            <v>15623</v>
          </cell>
          <cell r="BS57">
            <v>0</v>
          </cell>
          <cell r="BT57">
            <v>0</v>
          </cell>
          <cell r="BU57">
            <v>21508</v>
          </cell>
          <cell r="BV57">
            <v>86353</v>
          </cell>
          <cell r="BW57">
            <v>131079</v>
          </cell>
          <cell r="BX57">
            <v>67295</v>
          </cell>
          <cell r="BY57">
            <v>69927</v>
          </cell>
          <cell r="BZ57">
            <v>119838</v>
          </cell>
          <cell r="CA57">
            <v>224477</v>
          </cell>
        </row>
        <row r="58">
          <cell r="A58" t="str">
            <v>Secondary Purch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5200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5200</v>
          </cell>
          <cell r="BB58">
            <v>10660</v>
          </cell>
          <cell r="BC58">
            <v>10660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</row>
        <row r="59">
          <cell r="A59" t="str">
            <v>NO</v>
          </cell>
          <cell r="B59">
            <v>220000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220000</v>
          </cell>
          <cell r="O59">
            <v>2768000</v>
          </cell>
          <cell r="P59">
            <v>447000</v>
          </cell>
          <cell r="Q59">
            <v>415200</v>
          </cell>
          <cell r="R59">
            <v>450425</v>
          </cell>
          <cell r="S59">
            <v>249750</v>
          </cell>
          <cell r="T59">
            <v>238000</v>
          </cell>
          <cell r="U59">
            <v>159200</v>
          </cell>
          <cell r="V59">
            <v>10000</v>
          </cell>
          <cell r="W59">
            <v>21600</v>
          </cell>
          <cell r="X59">
            <v>124800</v>
          </cell>
          <cell r="Y59">
            <v>225625</v>
          </cell>
          <cell r="Z59">
            <v>212000</v>
          </cell>
          <cell r="AA59">
            <v>214400</v>
          </cell>
          <cell r="AB59">
            <v>279900</v>
          </cell>
          <cell r="AC59">
            <v>87000</v>
          </cell>
          <cell r="AD59">
            <v>82200</v>
          </cell>
          <cell r="AE59">
            <v>86925</v>
          </cell>
          <cell r="AF59">
            <v>7575</v>
          </cell>
          <cell r="AG59">
            <v>8200</v>
          </cell>
          <cell r="AH59">
            <v>8000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-14972640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-14972640</v>
          </cell>
          <cell r="BB59">
            <v>-180906369</v>
          </cell>
          <cell r="BC59">
            <v>-32494180</v>
          </cell>
          <cell r="BD59">
            <v>-30331920</v>
          </cell>
          <cell r="BE59">
            <v>-32862435</v>
          </cell>
          <cell r="BF59">
            <v>-11116549</v>
          </cell>
          <cell r="BG59">
            <v>-9933410</v>
          </cell>
          <cell r="BH59">
            <v>-6428380</v>
          </cell>
          <cell r="BI59">
            <v>-720000</v>
          </cell>
          <cell r="BJ59">
            <v>-1603800</v>
          </cell>
          <cell r="BK59">
            <v>-9615360</v>
          </cell>
          <cell r="BL59">
            <v>-15874905</v>
          </cell>
          <cell r="BM59">
            <v>-14888900</v>
          </cell>
          <cell r="BN59">
            <v>-15036530</v>
          </cell>
          <cell r="BO59">
            <v>-19203240</v>
          </cell>
          <cell r="BP59">
            <v>-6244920</v>
          </cell>
          <cell r="BQ59">
            <v>-5909940</v>
          </cell>
          <cell r="BR59">
            <v>-6240030</v>
          </cell>
          <cell r="BS59">
            <v>-257550</v>
          </cell>
          <cell r="BT59">
            <v>-278800</v>
          </cell>
          <cell r="BU59">
            <v>-272000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</row>
        <row r="60">
          <cell r="A60" t="str">
            <v>Secondary Purch</v>
          </cell>
          <cell r="B60">
            <v>224400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224400</v>
          </cell>
          <cell r="O60">
            <v>2768000</v>
          </cell>
          <cell r="P60">
            <v>447000</v>
          </cell>
          <cell r="Q60">
            <v>415200</v>
          </cell>
          <cell r="R60">
            <v>450425</v>
          </cell>
          <cell r="S60">
            <v>249750</v>
          </cell>
          <cell r="T60">
            <v>238000</v>
          </cell>
          <cell r="U60">
            <v>159200</v>
          </cell>
          <cell r="V60">
            <v>10000</v>
          </cell>
          <cell r="W60">
            <v>21600</v>
          </cell>
          <cell r="X60">
            <v>124800</v>
          </cell>
          <cell r="Y60">
            <v>225625</v>
          </cell>
          <cell r="Z60">
            <v>212000</v>
          </cell>
          <cell r="AA60">
            <v>214400</v>
          </cell>
          <cell r="AB60">
            <v>279900</v>
          </cell>
          <cell r="AC60">
            <v>87000</v>
          </cell>
          <cell r="AD60">
            <v>82200</v>
          </cell>
          <cell r="AE60">
            <v>86925</v>
          </cell>
          <cell r="AF60">
            <v>7575</v>
          </cell>
          <cell r="AG60">
            <v>8200</v>
          </cell>
          <cell r="AH60">
            <v>8000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-15364240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-15364240</v>
          </cell>
          <cell r="BB60">
            <v>-180906369</v>
          </cell>
          <cell r="BC60">
            <v>-32494180</v>
          </cell>
          <cell r="BD60">
            <v>-30331920</v>
          </cell>
          <cell r="BE60">
            <v>-32862435</v>
          </cell>
          <cell r="BF60">
            <v>-11116549</v>
          </cell>
          <cell r="BG60">
            <v>-9933410</v>
          </cell>
          <cell r="BH60">
            <v>-6428380</v>
          </cell>
          <cell r="BI60">
            <v>-720000</v>
          </cell>
          <cell r="BJ60">
            <v>-1603800</v>
          </cell>
          <cell r="BK60">
            <v>-9615360</v>
          </cell>
          <cell r="BL60">
            <v>-15874905</v>
          </cell>
          <cell r="BM60">
            <v>-14888900</v>
          </cell>
          <cell r="BN60">
            <v>-15036530</v>
          </cell>
          <cell r="BO60">
            <v>-19203240</v>
          </cell>
          <cell r="BP60">
            <v>-6244920</v>
          </cell>
          <cell r="BQ60">
            <v>-5909940</v>
          </cell>
          <cell r="BR60">
            <v>-6240030</v>
          </cell>
          <cell r="BS60">
            <v>-257550</v>
          </cell>
          <cell r="BT60">
            <v>-278800</v>
          </cell>
          <cell r="BU60">
            <v>-272000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</row>
        <row r="61">
          <cell r="A61" t="str">
            <v>Secondary Sale</v>
          </cell>
          <cell r="B61">
            <v>-4400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-4400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391600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391600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</row>
        <row r="62">
          <cell r="A62" t="str">
            <v>NO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-80077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-80077</v>
          </cell>
          <cell r="BB62">
            <v>-991057</v>
          </cell>
          <cell r="BC62">
            <v>-77725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-913332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</row>
        <row r="63">
          <cell r="A63" t="str">
            <v>Opt. Secondary Pur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 t="str">
            <v>`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-80077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-80077</v>
          </cell>
          <cell r="BB63">
            <v>-991057</v>
          </cell>
          <cell r="BC63">
            <v>-77725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-913332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</row>
        <row r="64">
          <cell r="A64" t="str">
            <v>Opt. Secondary Pur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</row>
        <row r="65">
          <cell r="A65" t="str">
            <v>NO</v>
          </cell>
          <cell r="B65">
            <v>-15939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-15939</v>
          </cell>
          <cell r="O65">
            <v>513470</v>
          </cell>
          <cell r="P65">
            <v>3525</v>
          </cell>
          <cell r="Q65">
            <v>-46102</v>
          </cell>
          <cell r="R65">
            <v>-40904</v>
          </cell>
          <cell r="S65">
            <v>67851</v>
          </cell>
          <cell r="T65">
            <v>147944</v>
          </cell>
          <cell r="U65">
            <v>39740</v>
          </cell>
          <cell r="V65">
            <v>-99430</v>
          </cell>
          <cell r="W65">
            <v>-69529</v>
          </cell>
          <cell r="X65">
            <v>91705</v>
          </cell>
          <cell r="Y65">
            <v>74613</v>
          </cell>
          <cell r="Z65">
            <v>161559</v>
          </cell>
          <cell r="AA65">
            <v>182495</v>
          </cell>
          <cell r="AB65">
            <v>2709886</v>
          </cell>
          <cell r="AC65">
            <v>59489</v>
          </cell>
          <cell r="AD65">
            <v>138818</v>
          </cell>
          <cell r="AE65">
            <v>432966</v>
          </cell>
          <cell r="AF65">
            <v>380521</v>
          </cell>
          <cell r="AG65">
            <v>319167</v>
          </cell>
          <cell r="AH65">
            <v>48499</v>
          </cell>
          <cell r="AI65">
            <v>-61026</v>
          </cell>
          <cell r="AJ65">
            <v>13450</v>
          </cell>
          <cell r="AK65">
            <v>277763</v>
          </cell>
          <cell r="AL65">
            <v>266647</v>
          </cell>
          <cell r="AM65">
            <v>454472</v>
          </cell>
          <cell r="AN65">
            <v>379121</v>
          </cell>
          <cell r="AO65">
            <v>1155415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1155415</v>
          </cell>
          <cell r="BB65">
            <v>-5824815</v>
          </cell>
          <cell r="BC65">
            <v>1210585</v>
          </cell>
          <cell r="BD65">
            <v>3302934</v>
          </cell>
          <cell r="BE65">
            <v>3100871</v>
          </cell>
          <cell r="BF65">
            <v>-1919611</v>
          </cell>
          <cell r="BG65">
            <v>-4811608</v>
          </cell>
          <cell r="BH65">
            <v>-732150</v>
          </cell>
          <cell r="BI65">
            <v>7632829</v>
          </cell>
          <cell r="BJ65">
            <v>6528124</v>
          </cell>
          <cell r="BK65">
            <v>-3330596</v>
          </cell>
          <cell r="BL65">
            <v>-1538885</v>
          </cell>
          <cell r="BM65">
            <v>-6779286</v>
          </cell>
          <cell r="BN65">
            <v>-8488022</v>
          </cell>
          <cell r="BO65">
            <v>-125902653</v>
          </cell>
          <cell r="BP65">
            <v>-2187084</v>
          </cell>
          <cell r="BQ65">
            <v>-6908460</v>
          </cell>
          <cell r="BR65">
            <v>-21100624</v>
          </cell>
          <cell r="BS65">
            <v>-13742542</v>
          </cell>
          <cell r="BT65">
            <v>-10878134</v>
          </cell>
          <cell r="BU65">
            <v>-10996</v>
          </cell>
          <cell r="BV65">
            <v>5978399</v>
          </cell>
          <cell r="BW65">
            <v>1462376</v>
          </cell>
          <cell r="BX65">
            <v>-16480537</v>
          </cell>
          <cell r="BY65">
            <v>-13300299</v>
          </cell>
          <cell r="BZ65">
            <v>-25689141</v>
          </cell>
          <cell r="CA65">
            <v>-23045613</v>
          </cell>
        </row>
        <row r="66">
          <cell r="A66" t="str">
            <v>Spot Open Purchases</v>
          </cell>
          <cell r="B66">
            <v>1058329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1058329</v>
          </cell>
          <cell r="O66">
            <v>22705503</v>
          </cell>
          <cell r="P66">
            <v>2298919</v>
          </cell>
          <cell r="Q66">
            <v>1965417</v>
          </cell>
          <cell r="R66">
            <v>2025049</v>
          </cell>
          <cell r="S66">
            <v>1766986</v>
          </cell>
          <cell r="T66">
            <v>1690029</v>
          </cell>
          <cell r="U66">
            <v>1582154</v>
          </cell>
          <cell r="V66">
            <v>1758270</v>
          </cell>
          <cell r="W66">
            <v>1793907</v>
          </cell>
          <cell r="X66">
            <v>1712880</v>
          </cell>
          <cell r="Y66">
            <v>1822152</v>
          </cell>
          <cell r="Z66">
            <v>1999693</v>
          </cell>
          <cell r="AA66">
            <v>2290047</v>
          </cell>
          <cell r="AB66">
            <v>22746495</v>
          </cell>
          <cell r="AC66">
            <v>2229065</v>
          </cell>
          <cell r="AD66">
            <v>1953400</v>
          </cell>
          <cell r="AE66">
            <v>2034564</v>
          </cell>
          <cell r="AF66">
            <v>1816245</v>
          </cell>
          <cell r="AG66">
            <v>1677096</v>
          </cell>
          <cell r="AH66">
            <v>1621436</v>
          </cell>
          <cell r="AI66">
            <v>1785577</v>
          </cell>
          <cell r="AJ66">
            <v>1822974</v>
          </cell>
          <cell r="AK66">
            <v>1759550</v>
          </cell>
          <cell r="AL66">
            <v>1758301</v>
          </cell>
          <cell r="AM66">
            <v>2015739</v>
          </cell>
          <cell r="AN66">
            <v>2272547</v>
          </cell>
          <cell r="AO66">
            <v>-62001158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-62001158</v>
          </cell>
          <cell r="BB66">
            <v>-1321994676</v>
          </cell>
          <cell r="BC66">
            <v>-130821839</v>
          </cell>
          <cell r="BD66">
            <v>-112064619</v>
          </cell>
          <cell r="BE66">
            <v>-109932442</v>
          </cell>
          <cell r="BF66">
            <v>-79767659</v>
          </cell>
          <cell r="BG66">
            <v>-63568498</v>
          </cell>
          <cell r="BH66">
            <v>-55204070</v>
          </cell>
          <cell r="BI66">
            <v>-115933140</v>
          </cell>
          <cell r="BJ66">
            <v>-130977683</v>
          </cell>
          <cell r="BK66">
            <v>-115871726</v>
          </cell>
          <cell r="BL66">
            <v>-112723788</v>
          </cell>
          <cell r="BM66">
            <v>-128157909</v>
          </cell>
          <cell r="BN66">
            <v>-166971301</v>
          </cell>
          <cell r="BO66">
            <v>-1448416221</v>
          </cell>
          <cell r="BP66">
            <v>-181961925</v>
          </cell>
          <cell r="BQ66">
            <v>-145189066</v>
          </cell>
          <cell r="BR66">
            <v>-112570188</v>
          </cell>
          <cell r="BS66">
            <v>-71703230</v>
          </cell>
          <cell r="BT66">
            <v>-62928433</v>
          </cell>
          <cell r="BU66">
            <v>-81733331</v>
          </cell>
          <cell r="BV66">
            <v>-120573074</v>
          </cell>
          <cell r="BW66">
            <v>-134975390</v>
          </cell>
          <cell r="BX66">
            <v>-122027817</v>
          </cell>
          <cell r="BY66">
            <v>-111372078</v>
          </cell>
          <cell r="BZ66">
            <v>-132045655</v>
          </cell>
          <cell r="CA66">
            <v>-171336034</v>
          </cell>
        </row>
        <row r="67">
          <cell r="A67" t="str">
            <v>Spot Open Sales</v>
          </cell>
          <cell r="B67">
            <v>-1074268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-1074268</v>
          </cell>
          <cell r="O67">
            <v>-22192033</v>
          </cell>
          <cell r="P67">
            <v>-2295394</v>
          </cell>
          <cell r="Q67">
            <v>-2011519</v>
          </cell>
          <cell r="R67">
            <v>-2065953</v>
          </cell>
          <cell r="S67">
            <v>-1699135</v>
          </cell>
          <cell r="T67">
            <v>-1542085</v>
          </cell>
          <cell r="U67">
            <v>-1542414</v>
          </cell>
          <cell r="V67">
            <v>-1857700</v>
          </cell>
          <cell r="W67">
            <v>-1863436</v>
          </cell>
          <cell r="X67">
            <v>-1621175</v>
          </cell>
          <cell r="Y67">
            <v>-1747538</v>
          </cell>
          <cell r="Z67">
            <v>-1838134</v>
          </cell>
          <cell r="AA67">
            <v>-2107552</v>
          </cell>
          <cell r="AB67">
            <v>-20036609</v>
          </cell>
          <cell r="AC67">
            <v>-2169576</v>
          </cell>
          <cell r="AD67">
            <v>-1814582</v>
          </cell>
          <cell r="AE67">
            <v>-1601598</v>
          </cell>
          <cell r="AF67">
            <v>-1435724</v>
          </cell>
          <cell r="AG67">
            <v>-1357929</v>
          </cell>
          <cell r="AH67">
            <v>-1572937</v>
          </cell>
          <cell r="AI67">
            <v>-1846603</v>
          </cell>
          <cell r="AJ67">
            <v>-1809524</v>
          </cell>
          <cell r="AK67">
            <v>-1481787</v>
          </cell>
          <cell r="AL67">
            <v>-1491653</v>
          </cell>
          <cell r="AM67">
            <v>-1561267</v>
          </cell>
          <cell r="AN67">
            <v>-1893426</v>
          </cell>
          <cell r="AO67">
            <v>63156573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63156573</v>
          </cell>
          <cell r="BB67">
            <v>1316169861</v>
          </cell>
          <cell r="BC67">
            <v>132032424</v>
          </cell>
          <cell r="BD67">
            <v>115367554</v>
          </cell>
          <cell r="BE67">
            <v>113033313</v>
          </cell>
          <cell r="BF67">
            <v>77848047</v>
          </cell>
          <cell r="BG67">
            <v>58756890</v>
          </cell>
          <cell r="BH67">
            <v>54471920</v>
          </cell>
          <cell r="BI67">
            <v>123565969</v>
          </cell>
          <cell r="BJ67">
            <v>137505807</v>
          </cell>
          <cell r="BK67">
            <v>112541130</v>
          </cell>
          <cell r="BL67">
            <v>111184903</v>
          </cell>
          <cell r="BM67">
            <v>121378623</v>
          </cell>
          <cell r="BN67">
            <v>158483279</v>
          </cell>
          <cell r="BO67">
            <v>1322513568</v>
          </cell>
          <cell r="BP67">
            <v>179774842</v>
          </cell>
          <cell r="BQ67">
            <v>138280606</v>
          </cell>
          <cell r="BR67">
            <v>91469564</v>
          </cell>
          <cell r="BS67">
            <v>57960688</v>
          </cell>
          <cell r="BT67">
            <v>52050299</v>
          </cell>
          <cell r="BU67">
            <v>81722336</v>
          </cell>
          <cell r="BV67">
            <v>126551473</v>
          </cell>
          <cell r="BW67">
            <v>136437766</v>
          </cell>
          <cell r="BX67">
            <v>105547280</v>
          </cell>
          <cell r="BY67">
            <v>98071780</v>
          </cell>
          <cell r="BZ67">
            <v>106356514</v>
          </cell>
          <cell r="CA67">
            <v>148290421</v>
          </cell>
        </row>
        <row r="68">
          <cell r="A68" t="str">
            <v>Spot Open Purchases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</row>
        <row r="69">
          <cell r="A69" t="str">
            <v>Spot Open Purchases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</row>
        <row r="70">
          <cell r="A70" t="str">
            <v>Spot Open Sales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</row>
        <row r="71">
          <cell r="A71" t="str">
            <v/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63420492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63420492</v>
          </cell>
          <cell r="BB71">
            <v>910919822</v>
          </cell>
          <cell r="BC71">
            <v>135561300</v>
          </cell>
          <cell r="BD71">
            <v>111519832</v>
          </cell>
          <cell r="BE71">
            <v>103706021</v>
          </cell>
          <cell r="BF71">
            <v>72498055</v>
          </cell>
          <cell r="BG71">
            <v>51101540</v>
          </cell>
          <cell r="BH71">
            <v>34641566</v>
          </cell>
          <cell r="BI71">
            <v>27979242</v>
          </cell>
          <cell r="BJ71">
            <v>27804193</v>
          </cell>
          <cell r="BK71">
            <v>34620298</v>
          </cell>
          <cell r="BL71">
            <v>68125721</v>
          </cell>
          <cell r="BM71">
            <v>107260312</v>
          </cell>
          <cell r="BN71">
            <v>136101741</v>
          </cell>
          <cell r="BO71">
            <v>928663541</v>
          </cell>
          <cell r="BP71">
            <v>130013554</v>
          </cell>
          <cell r="BQ71">
            <v>114590725</v>
          </cell>
          <cell r="BR71">
            <v>106924642</v>
          </cell>
          <cell r="BS71">
            <v>78177798</v>
          </cell>
          <cell r="BT71">
            <v>53030185</v>
          </cell>
          <cell r="BU71">
            <v>38376918</v>
          </cell>
          <cell r="BV71">
            <v>31344151</v>
          </cell>
          <cell r="BW71">
            <v>29731775</v>
          </cell>
          <cell r="BX71">
            <v>37061330</v>
          </cell>
          <cell r="BY71">
            <v>63623621</v>
          </cell>
          <cell r="BZ71">
            <v>105184127</v>
          </cell>
          <cell r="CA71">
            <v>140604715</v>
          </cell>
        </row>
        <row r="72">
          <cell r="A72" t="str">
            <v/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-5289463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-5289463</v>
          </cell>
          <cell r="BB72">
            <v>57677423</v>
          </cell>
          <cell r="BC72">
            <v>-3740557</v>
          </cell>
          <cell r="BD72">
            <v>-1398185</v>
          </cell>
          <cell r="BE72">
            <v>1004740</v>
          </cell>
          <cell r="BF72">
            <v>572175</v>
          </cell>
          <cell r="BG72">
            <v>-565147</v>
          </cell>
          <cell r="BH72">
            <v>-395975</v>
          </cell>
          <cell r="BI72">
            <v>11317521</v>
          </cell>
          <cell r="BJ72">
            <v>13470288</v>
          </cell>
          <cell r="BK72">
            <v>7952836</v>
          </cell>
          <cell r="BL72">
            <v>9528687</v>
          </cell>
          <cell r="BM72">
            <v>7825101</v>
          </cell>
          <cell r="BN72">
            <v>12105937</v>
          </cell>
          <cell r="BO72">
            <v>120546782</v>
          </cell>
          <cell r="BP72">
            <v>16556273</v>
          </cell>
          <cell r="BQ72">
            <v>12076553</v>
          </cell>
          <cell r="BR72">
            <v>2908556</v>
          </cell>
          <cell r="BS72">
            <v>-1084638</v>
          </cell>
          <cell r="BT72">
            <v>-2347137</v>
          </cell>
          <cell r="BU72">
            <v>2926494</v>
          </cell>
          <cell r="BV72">
            <v>15680155</v>
          </cell>
          <cell r="BW72">
            <v>19160460</v>
          </cell>
          <cell r="BX72">
            <v>15126877</v>
          </cell>
          <cell r="BY72">
            <v>11772079</v>
          </cell>
          <cell r="BZ72">
            <v>11493349</v>
          </cell>
          <cell r="CA72">
            <v>16277762</v>
          </cell>
        </row>
        <row r="73">
          <cell r="A73" t="str">
            <v/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6185474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6185474</v>
          </cell>
          <cell r="BB73">
            <v>-34707812</v>
          </cell>
          <cell r="BC73">
            <v>4709587</v>
          </cell>
          <cell r="BD73">
            <v>2613554</v>
          </cell>
          <cell r="BE73">
            <v>732244</v>
          </cell>
          <cell r="BF73">
            <v>855703</v>
          </cell>
          <cell r="BG73">
            <v>2145485</v>
          </cell>
          <cell r="BH73">
            <v>1996647</v>
          </cell>
          <cell r="BI73">
            <v>-9622031</v>
          </cell>
          <cell r="BJ73">
            <v>-11745409</v>
          </cell>
          <cell r="BK73">
            <v>-6692797</v>
          </cell>
          <cell r="BL73">
            <v>-7628131</v>
          </cell>
          <cell r="BM73">
            <v>-4162268</v>
          </cell>
          <cell r="BN73">
            <v>-7910396</v>
          </cell>
          <cell r="BO73">
            <v>-104902267</v>
          </cell>
          <cell r="BP73">
            <v>-13302280</v>
          </cell>
          <cell r="BQ73">
            <v>-8908201</v>
          </cell>
          <cell r="BR73">
            <v>147659</v>
          </cell>
          <cell r="BS73">
            <v>2556303</v>
          </cell>
          <cell r="BT73">
            <v>3836690</v>
          </cell>
          <cell r="BU73">
            <v>-1391631</v>
          </cell>
          <cell r="BV73">
            <v>-16016602</v>
          </cell>
          <cell r="BW73">
            <v>-19426642</v>
          </cell>
          <cell r="BX73">
            <v>-15228631</v>
          </cell>
          <cell r="BY73">
            <v>-11703681</v>
          </cell>
          <cell r="BZ73">
            <v>-10391571</v>
          </cell>
          <cell r="CA73">
            <v>-15073679</v>
          </cell>
        </row>
        <row r="74">
          <cell r="A74" t="str">
            <v/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-33816550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-33816550</v>
          </cell>
          <cell r="BB74">
            <v>-204446513</v>
          </cell>
          <cell r="BC74">
            <v>-51965897</v>
          </cell>
          <cell r="BD74">
            <v>-46940897</v>
          </cell>
          <cell r="BE74">
            <v>-51965897</v>
          </cell>
          <cell r="BF74">
            <v>-7177897</v>
          </cell>
          <cell r="BG74">
            <v>-6388147</v>
          </cell>
          <cell r="BH74">
            <v>-6183397</v>
          </cell>
          <cell r="BI74">
            <v>-8503897</v>
          </cell>
          <cell r="BJ74">
            <v>-8503897</v>
          </cell>
          <cell r="BK74">
            <v>-8230897</v>
          </cell>
          <cell r="BL74">
            <v>-8503897</v>
          </cell>
          <cell r="BM74">
            <v>-40897</v>
          </cell>
          <cell r="BN74">
            <v>-40897</v>
          </cell>
          <cell r="BO74">
            <v>728737</v>
          </cell>
          <cell r="BP74">
            <v>-40897</v>
          </cell>
          <cell r="BQ74">
            <v>1178603</v>
          </cell>
          <cell r="BR74">
            <v>-40897</v>
          </cell>
          <cell r="BS74">
            <v>-40897</v>
          </cell>
          <cell r="BT74">
            <v>-61345</v>
          </cell>
          <cell r="BU74">
            <v>-20448</v>
          </cell>
          <cell r="BV74">
            <v>-40897</v>
          </cell>
          <cell r="BW74">
            <v>-40897</v>
          </cell>
          <cell r="BX74">
            <v>-40897</v>
          </cell>
          <cell r="BY74">
            <v>-40897</v>
          </cell>
          <cell r="BZ74">
            <v>-40897</v>
          </cell>
          <cell r="CA74">
            <v>-40897</v>
          </cell>
        </row>
        <row r="75">
          <cell r="A75" t="str">
            <v/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3303195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3303195</v>
          </cell>
          <cell r="BB75">
            <v>-338955024</v>
          </cell>
          <cell r="BC75">
            <v>-26501267</v>
          </cell>
          <cell r="BD75">
            <v>-15039266</v>
          </cell>
          <cell r="BE75">
            <v>-7798357</v>
          </cell>
          <cell r="BF75">
            <v>-36259197</v>
          </cell>
          <cell r="BG75">
            <v>-24115497</v>
          </cell>
          <cell r="BH75">
            <v>-14791560</v>
          </cell>
          <cell r="BI75">
            <v>-6578172</v>
          </cell>
          <cell r="BJ75">
            <v>-10493444</v>
          </cell>
          <cell r="BK75">
            <v>-16351841</v>
          </cell>
          <cell r="BL75">
            <v>-31470254</v>
          </cell>
          <cell r="BM75">
            <v>-66464839</v>
          </cell>
          <cell r="BN75">
            <v>-83091329</v>
          </cell>
          <cell r="BO75">
            <v>-594602665</v>
          </cell>
          <cell r="BP75">
            <v>-75187172</v>
          </cell>
          <cell r="BQ75">
            <v>-61669781</v>
          </cell>
          <cell r="BR75">
            <v>-60125097</v>
          </cell>
          <cell r="BS75">
            <v>-59688271</v>
          </cell>
          <cell r="BT75">
            <v>-44386149</v>
          </cell>
          <cell r="BU75">
            <v>-31970756</v>
          </cell>
          <cell r="BV75">
            <v>-24118028</v>
          </cell>
          <cell r="BW75">
            <v>-24120378</v>
          </cell>
          <cell r="BX75">
            <v>-27782314</v>
          </cell>
          <cell r="BY75">
            <v>-36857497</v>
          </cell>
          <cell r="BZ75">
            <v>-65712703</v>
          </cell>
          <cell r="CA75">
            <v>-82984519</v>
          </cell>
        </row>
        <row r="76">
          <cell r="A76" t="str">
            <v/>
          </cell>
          <cell r="AQ76">
            <v>0</v>
          </cell>
        </row>
        <row r="82">
          <cell r="A82" t="str">
            <v>Check Function</v>
          </cell>
        </row>
        <row r="83">
          <cell r="A83" t="str">
            <v>NO</v>
          </cell>
          <cell r="B83">
            <v>1024872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1024872</v>
          </cell>
          <cell r="O83">
            <v>21972349</v>
          </cell>
          <cell r="P83">
            <v>2233503</v>
          </cell>
          <cell r="Q83">
            <v>1943913</v>
          </cell>
          <cell r="R83">
            <v>2000856</v>
          </cell>
          <cell r="S83">
            <v>1744587</v>
          </cell>
          <cell r="T83">
            <v>1666733</v>
          </cell>
          <cell r="U83">
            <v>1558391</v>
          </cell>
          <cell r="V83">
            <v>1604561</v>
          </cell>
          <cell r="W83">
            <v>1617027</v>
          </cell>
          <cell r="X83">
            <v>1561671</v>
          </cell>
          <cell r="Y83">
            <v>1797594</v>
          </cell>
          <cell r="Z83">
            <v>1976795</v>
          </cell>
          <cell r="AA83">
            <v>2266717</v>
          </cell>
          <cell r="AB83">
            <v>22051183</v>
          </cell>
          <cell r="AC83">
            <v>2204110</v>
          </cell>
          <cell r="AD83">
            <v>1930301</v>
          </cell>
          <cell r="AE83">
            <v>2011525</v>
          </cell>
          <cell r="AF83">
            <v>1793365</v>
          </cell>
          <cell r="AG83">
            <v>1654216</v>
          </cell>
          <cell r="AH83">
            <v>1590502</v>
          </cell>
          <cell r="AI83">
            <v>1632498</v>
          </cell>
          <cell r="AJ83">
            <v>1650172</v>
          </cell>
          <cell r="AK83">
            <v>1609937</v>
          </cell>
          <cell r="AL83">
            <v>1733808</v>
          </cell>
          <cell r="AM83">
            <v>1993323</v>
          </cell>
          <cell r="AN83">
            <v>2247424</v>
          </cell>
          <cell r="AO83">
            <v>-34237677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-34237677</v>
          </cell>
          <cell r="BB83">
            <v>-669046642</v>
          </cell>
          <cell r="BC83">
            <v>-74407210</v>
          </cell>
          <cell r="BD83">
            <v>-66382265</v>
          </cell>
          <cell r="BE83">
            <v>-70913922</v>
          </cell>
          <cell r="BF83">
            <v>-44335767</v>
          </cell>
          <cell r="BG83">
            <v>-32163624</v>
          </cell>
          <cell r="BH83">
            <v>-33733424</v>
          </cell>
          <cell r="BI83">
            <v>-37678779</v>
          </cell>
          <cell r="BJ83">
            <v>-43763610</v>
          </cell>
          <cell r="BK83">
            <v>-60656933</v>
          </cell>
          <cell r="BL83">
            <v>-62311617</v>
          </cell>
          <cell r="BM83">
            <v>-67244912</v>
          </cell>
          <cell r="BN83">
            <v>-75454580</v>
          </cell>
          <cell r="BO83">
            <v>-657480501</v>
          </cell>
          <cell r="BP83">
            <v>-66002680</v>
          </cell>
          <cell r="BQ83">
            <v>-61533745</v>
          </cell>
          <cell r="BR83">
            <v>-66945229</v>
          </cell>
          <cell r="BS83">
            <v>-43911590</v>
          </cell>
          <cell r="BT83">
            <v>-29841148</v>
          </cell>
          <cell r="BU83">
            <v>-33507853</v>
          </cell>
          <cell r="BV83">
            <v>-39166643</v>
          </cell>
          <cell r="BW83">
            <v>-46821686</v>
          </cell>
          <cell r="BX83">
            <v>-63955967</v>
          </cell>
          <cell r="BY83">
            <v>-57492387</v>
          </cell>
          <cell r="BZ83">
            <v>-72514852</v>
          </cell>
          <cell r="CA83">
            <v>-75786723</v>
          </cell>
        </row>
        <row r="84">
          <cell r="A84" t="str">
            <v>Total</v>
          </cell>
          <cell r="B84">
            <v>1024872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1024872</v>
          </cell>
          <cell r="O84">
            <v>21972349</v>
          </cell>
          <cell r="P84">
            <v>2233503</v>
          </cell>
          <cell r="Q84">
            <v>1943913</v>
          </cell>
          <cell r="R84">
            <v>2000856</v>
          </cell>
          <cell r="S84">
            <v>1744587</v>
          </cell>
          <cell r="T84">
            <v>1666733</v>
          </cell>
          <cell r="U84">
            <v>1558391</v>
          </cell>
          <cell r="V84">
            <v>1604561</v>
          </cell>
          <cell r="W84">
            <v>1617027</v>
          </cell>
          <cell r="X84">
            <v>1561671</v>
          </cell>
          <cell r="Y84">
            <v>1797594</v>
          </cell>
          <cell r="Z84">
            <v>1976795</v>
          </cell>
          <cell r="AA84">
            <v>2266717</v>
          </cell>
          <cell r="AB84">
            <v>22051183</v>
          </cell>
          <cell r="AC84">
            <v>2204110</v>
          </cell>
          <cell r="AD84">
            <v>1930301</v>
          </cell>
          <cell r="AE84">
            <v>2011525</v>
          </cell>
          <cell r="AF84">
            <v>1793365</v>
          </cell>
          <cell r="AG84">
            <v>1654216</v>
          </cell>
          <cell r="AH84">
            <v>1590502</v>
          </cell>
          <cell r="AI84">
            <v>1632498</v>
          </cell>
          <cell r="AJ84">
            <v>1650172</v>
          </cell>
          <cell r="AK84">
            <v>1609937</v>
          </cell>
          <cell r="AL84">
            <v>1733808</v>
          </cell>
          <cell r="AM84">
            <v>1993323</v>
          </cell>
          <cell r="AN84">
            <v>2247424</v>
          </cell>
          <cell r="AO84">
            <v>-34237677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-34237677</v>
          </cell>
          <cell r="BB84">
            <v>-669046642</v>
          </cell>
          <cell r="BC84">
            <v>-74407210</v>
          </cell>
          <cell r="BD84">
            <v>-66382265</v>
          </cell>
          <cell r="BE84">
            <v>-70913922</v>
          </cell>
          <cell r="BF84">
            <v>-44335767</v>
          </cell>
          <cell r="BG84">
            <v>-32163624</v>
          </cell>
          <cell r="BH84">
            <v>-33733424</v>
          </cell>
          <cell r="BI84">
            <v>-37678779</v>
          </cell>
          <cell r="BJ84">
            <v>-43763610</v>
          </cell>
          <cell r="BK84">
            <v>-60656933</v>
          </cell>
          <cell r="BL84">
            <v>-62311617</v>
          </cell>
          <cell r="BM84">
            <v>-67244912</v>
          </cell>
          <cell r="BN84">
            <v>-75454580</v>
          </cell>
          <cell r="BO84">
            <v>-657480501</v>
          </cell>
          <cell r="BP84">
            <v>-66002680</v>
          </cell>
          <cell r="BQ84">
            <v>-61533745</v>
          </cell>
          <cell r="BR84">
            <v>-66945229</v>
          </cell>
          <cell r="BS84">
            <v>-43911590</v>
          </cell>
          <cell r="BT84">
            <v>-29841148</v>
          </cell>
          <cell r="BU84">
            <v>-33507853</v>
          </cell>
          <cell r="BV84">
            <v>-39166643</v>
          </cell>
          <cell r="BW84">
            <v>-46821686</v>
          </cell>
          <cell r="BX84">
            <v>-63955967</v>
          </cell>
          <cell r="BY84">
            <v>-57492387</v>
          </cell>
          <cell r="BZ84">
            <v>-72514852</v>
          </cell>
          <cell r="CA84">
            <v>-75786723</v>
          </cell>
        </row>
        <row r="85">
          <cell r="A85" t="str">
            <v>Fm OL Tab</v>
          </cell>
          <cell r="B85">
            <v>-22538289.675999999</v>
          </cell>
          <cell r="C85">
            <v>-2190233.89</v>
          </cell>
          <cell r="D85">
            <v>-2031682</v>
          </cell>
          <cell r="E85">
            <v>-2072177.82</v>
          </cell>
          <cell r="F85">
            <v>-1765433.878</v>
          </cell>
          <cell r="G85">
            <v>-1697516.672</v>
          </cell>
          <cell r="H85">
            <v>-1606549.5619999999</v>
          </cell>
          <cell r="I85">
            <v>-1686624.5220000001</v>
          </cell>
          <cell r="J85">
            <v>-1680861.86</v>
          </cell>
          <cell r="K85">
            <v>-1628039.2220000001</v>
          </cell>
          <cell r="L85">
            <v>-1845736.936</v>
          </cell>
          <cell r="M85">
            <v>-2117926.3139999998</v>
          </cell>
          <cell r="N85">
            <v>-2215507</v>
          </cell>
          <cell r="O85">
            <v>-21972350</v>
          </cell>
          <cell r="P85">
            <v>-2233503</v>
          </cell>
          <cell r="Q85">
            <v>-1943913</v>
          </cell>
          <cell r="R85">
            <v>-2000857</v>
          </cell>
          <cell r="S85">
            <v>-1744586</v>
          </cell>
          <cell r="T85">
            <v>-1666733</v>
          </cell>
          <cell r="U85">
            <v>-1558391</v>
          </cell>
          <cell r="V85">
            <v>-1604562</v>
          </cell>
          <cell r="W85">
            <v>-1617027</v>
          </cell>
          <cell r="X85">
            <v>-1561671</v>
          </cell>
          <cell r="Y85">
            <v>-1797594</v>
          </cell>
          <cell r="Z85">
            <v>-1976796</v>
          </cell>
          <cell r="AA85">
            <v>-2266717</v>
          </cell>
          <cell r="AO85">
            <v>-755184442.00406957</v>
          </cell>
          <cell r="AP85">
            <v>-72990889.549999997</v>
          </cell>
          <cell r="AQ85">
            <v>-69173051.528050989</v>
          </cell>
          <cell r="AR85">
            <v>-79025531.853366002</v>
          </cell>
          <cell r="AS85">
            <v>-48771792.549999997</v>
          </cell>
          <cell r="AT85">
            <v>-34607711.549999997</v>
          </cell>
          <cell r="AU85">
            <v>-41795576.850000001</v>
          </cell>
          <cell r="AV85">
            <v>-47520494.950000003</v>
          </cell>
          <cell r="AW85">
            <v>-58227065.539999999</v>
          </cell>
          <cell r="AX85">
            <v>-71369104.549999997</v>
          </cell>
          <cell r="AY85">
            <v>-76952542.060000002</v>
          </cell>
          <cell r="AZ85">
            <v>-74885087.909999996</v>
          </cell>
          <cell r="BA85">
            <v>-79865593.11265251</v>
          </cell>
          <cell r="BB85">
            <v>-669035992</v>
          </cell>
          <cell r="BC85">
            <v>-74396552</v>
          </cell>
          <cell r="BD85">
            <v>-66382267</v>
          </cell>
          <cell r="BE85">
            <v>-70913924</v>
          </cell>
          <cell r="BF85">
            <v>-44335768</v>
          </cell>
          <cell r="BG85">
            <v>-32163626</v>
          </cell>
          <cell r="BH85">
            <v>-33733426</v>
          </cell>
          <cell r="BI85">
            <v>-37678778</v>
          </cell>
          <cell r="BJ85">
            <v>-43763612</v>
          </cell>
          <cell r="BK85">
            <v>-60656929</v>
          </cell>
          <cell r="BL85">
            <v>-62311618</v>
          </cell>
          <cell r="BM85">
            <v>-67244914</v>
          </cell>
          <cell r="BN85">
            <v>-75454578</v>
          </cell>
        </row>
        <row r="86">
          <cell r="A86" t="str">
            <v>this ln should be 0 except current and actual months</v>
          </cell>
          <cell r="B86">
            <v>-21513417.675999999</v>
          </cell>
          <cell r="C86">
            <v>-2190233.89</v>
          </cell>
          <cell r="D86">
            <v>-2031682</v>
          </cell>
          <cell r="E86">
            <v>-2072177.82</v>
          </cell>
          <cell r="F86">
            <v>-1765433.878</v>
          </cell>
          <cell r="G86">
            <v>-1697516.672</v>
          </cell>
          <cell r="H86">
            <v>-1606549.5619999999</v>
          </cell>
          <cell r="I86">
            <v>-1686624.5220000001</v>
          </cell>
          <cell r="J86">
            <v>-1680861.86</v>
          </cell>
          <cell r="K86">
            <v>-1628039.2220000001</v>
          </cell>
          <cell r="L86">
            <v>-1845736.936</v>
          </cell>
          <cell r="M86">
            <v>-2117926.3139999998</v>
          </cell>
          <cell r="N86">
            <v>-1190635</v>
          </cell>
          <cell r="O86">
            <v>-1</v>
          </cell>
          <cell r="P86">
            <v>0</v>
          </cell>
          <cell r="Q86">
            <v>0</v>
          </cell>
          <cell r="R86">
            <v>-1</v>
          </cell>
          <cell r="S86">
            <v>1</v>
          </cell>
          <cell r="T86">
            <v>0</v>
          </cell>
          <cell r="U86">
            <v>0</v>
          </cell>
          <cell r="V86">
            <v>-1</v>
          </cell>
          <cell r="W86">
            <v>0</v>
          </cell>
          <cell r="X86">
            <v>0</v>
          </cell>
          <cell r="Y86">
            <v>0</v>
          </cell>
          <cell r="Z86">
            <v>-1</v>
          </cell>
          <cell r="AA86">
            <v>0</v>
          </cell>
          <cell r="AB86">
            <v>22051183</v>
          </cell>
          <cell r="AC86">
            <v>2204110</v>
          </cell>
          <cell r="AD86">
            <v>1930301</v>
          </cell>
          <cell r="AE86">
            <v>2011525</v>
          </cell>
          <cell r="AF86">
            <v>1793365</v>
          </cell>
          <cell r="AG86">
            <v>1654216</v>
          </cell>
          <cell r="AH86">
            <v>1590502</v>
          </cell>
          <cell r="AI86">
            <v>1632498</v>
          </cell>
          <cell r="AJ86">
            <v>1650172</v>
          </cell>
          <cell r="AK86">
            <v>1609937</v>
          </cell>
          <cell r="AL86">
            <v>1733808</v>
          </cell>
          <cell r="AM86">
            <v>1993323</v>
          </cell>
          <cell r="AN86">
            <v>2247424</v>
          </cell>
          <cell r="AO86">
            <v>720946765.00406957</v>
          </cell>
          <cell r="AP86">
            <v>72990889.549999997</v>
          </cell>
          <cell r="AQ86">
            <v>69173051.528050989</v>
          </cell>
          <cell r="AR86">
            <v>79025531.853366002</v>
          </cell>
          <cell r="AS86">
            <v>48771792.549999997</v>
          </cell>
          <cell r="AT86">
            <v>34607711.549999997</v>
          </cell>
          <cell r="AU86">
            <v>41795576.850000001</v>
          </cell>
          <cell r="AV86">
            <v>47520494.950000003</v>
          </cell>
          <cell r="AW86">
            <v>58227065.539999999</v>
          </cell>
          <cell r="AX86">
            <v>71369104.549999997</v>
          </cell>
          <cell r="AY86">
            <v>76952542.060000002</v>
          </cell>
          <cell r="AZ86">
            <v>74885087.909999996</v>
          </cell>
          <cell r="BA86">
            <v>45627916.11265251</v>
          </cell>
          <cell r="BB86">
            <v>-10650</v>
          </cell>
          <cell r="BC86">
            <v>-10658</v>
          </cell>
          <cell r="BD86">
            <v>2</v>
          </cell>
          <cell r="BE86">
            <v>2</v>
          </cell>
          <cell r="BF86">
            <v>1</v>
          </cell>
          <cell r="BG86">
            <v>2</v>
          </cell>
          <cell r="BH86">
            <v>2</v>
          </cell>
          <cell r="BI86">
            <v>-1</v>
          </cell>
          <cell r="BJ86">
            <v>2</v>
          </cell>
          <cell r="BK86">
            <v>-4</v>
          </cell>
          <cell r="BL86">
            <v>1</v>
          </cell>
          <cell r="BM86">
            <v>2</v>
          </cell>
          <cell r="BN86">
            <v>-2</v>
          </cell>
          <cell r="BO86">
            <v>657480501</v>
          </cell>
          <cell r="BP86">
            <v>66002680</v>
          </cell>
          <cell r="BQ86">
            <v>61533745</v>
          </cell>
          <cell r="BS86">
            <v>43911590</v>
          </cell>
          <cell r="BT86">
            <v>29841148</v>
          </cell>
          <cell r="BV86">
            <v>39166643</v>
          </cell>
          <cell r="BW86">
            <v>46821686</v>
          </cell>
          <cell r="BY86">
            <v>57492387</v>
          </cell>
          <cell r="BZ86">
            <v>72514852</v>
          </cell>
        </row>
        <row r="87">
          <cell r="AD87" t="str">
            <v>Represents</v>
          </cell>
        </row>
        <row r="100">
          <cell r="A100" t="str">
            <v>Name</v>
          </cell>
          <cell r="B100">
            <v>2004</v>
          </cell>
          <cell r="E100" t="str">
            <v>2004/Jan</v>
          </cell>
          <cell r="H100" t="str">
            <v>2004/Feb</v>
          </cell>
          <cell r="K100" t="str">
            <v>2004/Mar</v>
          </cell>
          <cell r="N100" t="str">
            <v>2004/Apr</v>
          </cell>
          <cell r="Q100" t="str">
            <v>2004/May</v>
          </cell>
          <cell r="T100" t="str">
            <v>2004/Jun</v>
          </cell>
          <cell r="W100" t="str">
            <v>2004/Jul</v>
          </cell>
          <cell r="Z100" t="str">
            <v>2004/Aug</v>
          </cell>
          <cell r="AC100" t="str">
            <v>2004/Sep</v>
          </cell>
          <cell r="AF100" t="str">
            <v>2004/Oct</v>
          </cell>
          <cell r="AI100" t="str">
            <v>2004/Nov</v>
          </cell>
          <cell r="AL100" t="str">
            <v>2004/Dec</v>
          </cell>
          <cell r="AO100">
            <v>2005</v>
          </cell>
          <cell r="AR100" t="str">
            <v>2005/Jan</v>
          </cell>
          <cell r="AU100" t="str">
            <v>2005/Feb</v>
          </cell>
          <cell r="AX100" t="str">
            <v>2005/Mar</v>
          </cell>
          <cell r="BA100" t="str">
            <v>2005/Apr</v>
          </cell>
          <cell r="BD100" t="str">
            <v>2005/May</v>
          </cell>
          <cell r="BG100" t="str">
            <v>2005/Jun</v>
          </cell>
          <cell r="BJ100" t="str">
            <v>2005/Jul</v>
          </cell>
          <cell r="BM100" t="str">
            <v>2005/Aug</v>
          </cell>
          <cell r="BP100" t="str">
            <v>2005/Sep</v>
          </cell>
          <cell r="BS100" t="str">
            <v>2005/Oct</v>
          </cell>
          <cell r="BV100" t="str">
            <v>2005/Nov</v>
          </cell>
          <cell r="BY100" t="str">
            <v>2005/Dec</v>
          </cell>
        </row>
        <row r="101">
          <cell r="B101" t="str">
            <v>MWh</v>
          </cell>
          <cell r="C101" t="str">
            <v>Contract $</v>
          </cell>
          <cell r="D101" t="str">
            <v>MTM $</v>
          </cell>
          <cell r="E101" t="str">
            <v>MWh</v>
          </cell>
          <cell r="F101" t="str">
            <v>Contract $</v>
          </cell>
          <cell r="G101" t="str">
            <v>MTM $</v>
          </cell>
          <cell r="H101" t="str">
            <v>MWh</v>
          </cell>
          <cell r="I101" t="str">
            <v>Contract $</v>
          </cell>
          <cell r="J101" t="str">
            <v>MTM $</v>
          </cell>
          <cell r="K101" t="str">
            <v>MWh</v>
          </cell>
          <cell r="L101" t="str">
            <v>Contract $</v>
          </cell>
          <cell r="M101" t="str">
            <v>MTM $</v>
          </cell>
          <cell r="N101" t="str">
            <v>MWh</v>
          </cell>
          <cell r="O101" t="str">
            <v>Contract $</v>
          </cell>
          <cell r="P101" t="str">
            <v>MTM $</v>
          </cell>
          <cell r="Q101" t="str">
            <v>MWh</v>
          </cell>
          <cell r="R101" t="str">
            <v>Contract $</v>
          </cell>
          <cell r="S101" t="str">
            <v>MTM $</v>
          </cell>
          <cell r="T101" t="str">
            <v>MWh</v>
          </cell>
          <cell r="U101" t="str">
            <v>Contract $</v>
          </cell>
          <cell r="V101" t="str">
            <v>MTM $</v>
          </cell>
          <cell r="W101" t="str">
            <v>MWh</v>
          </cell>
          <cell r="X101" t="str">
            <v>Contract $</v>
          </cell>
          <cell r="Y101" t="str">
            <v>MTM $</v>
          </cell>
          <cell r="Z101" t="str">
            <v>MWh</v>
          </cell>
          <cell r="AA101" t="str">
            <v>Contract $</v>
          </cell>
          <cell r="AB101" t="str">
            <v>MTM $</v>
          </cell>
          <cell r="AC101" t="str">
            <v>MWh</v>
          </cell>
          <cell r="AD101" t="str">
            <v>Contract $</v>
          </cell>
          <cell r="AE101" t="str">
            <v>MTM $</v>
          </cell>
          <cell r="AF101" t="str">
            <v>MWh</v>
          </cell>
          <cell r="AG101" t="str">
            <v>Contract $</v>
          </cell>
          <cell r="AH101" t="str">
            <v>MTM $</v>
          </cell>
          <cell r="AI101" t="str">
            <v>MWh</v>
          </cell>
          <cell r="AJ101" t="str">
            <v>Contract $</v>
          </cell>
          <cell r="AK101" t="str">
            <v>MTM $</v>
          </cell>
          <cell r="AL101" t="str">
            <v>MWh</v>
          </cell>
          <cell r="AM101" t="str">
            <v>Contract $</v>
          </cell>
          <cell r="AN101" t="str">
            <v>MTM $</v>
          </cell>
          <cell r="AO101" t="str">
            <v>MWh</v>
          </cell>
          <cell r="AP101" t="str">
            <v>Contract $</v>
          </cell>
          <cell r="AQ101" t="str">
            <v>MTM $</v>
          </cell>
          <cell r="AR101" t="str">
            <v>MWh</v>
          </cell>
          <cell r="AS101" t="str">
            <v>Contract $</v>
          </cell>
          <cell r="AT101" t="str">
            <v>MTM $</v>
          </cell>
          <cell r="AU101" t="str">
            <v>MWh</v>
          </cell>
          <cell r="AV101" t="str">
            <v>Contract $</v>
          </cell>
          <cell r="AW101" t="str">
            <v>MTM $</v>
          </cell>
          <cell r="AX101" t="str">
            <v>MWh</v>
          </cell>
          <cell r="AY101" t="str">
            <v>Contract $</v>
          </cell>
          <cell r="AZ101" t="str">
            <v>MTM $</v>
          </cell>
          <cell r="BA101" t="str">
            <v>MWh</v>
          </cell>
          <cell r="BB101" t="str">
            <v>Contract $</v>
          </cell>
          <cell r="BC101" t="str">
            <v>MTM $</v>
          </cell>
          <cell r="BD101" t="str">
            <v>MWh</v>
          </cell>
          <cell r="BE101" t="str">
            <v>Contract $</v>
          </cell>
          <cell r="BF101" t="str">
            <v>MTM $</v>
          </cell>
          <cell r="BG101" t="str">
            <v>MWh</v>
          </cell>
          <cell r="BH101" t="str">
            <v>Contract $</v>
          </cell>
          <cell r="BI101" t="str">
            <v>MTM $</v>
          </cell>
          <cell r="BJ101" t="str">
            <v>MWh</v>
          </cell>
          <cell r="BK101" t="str">
            <v>Contract $</v>
          </cell>
          <cell r="BL101" t="str">
            <v>MTM $</v>
          </cell>
          <cell r="BM101" t="str">
            <v>MWh</v>
          </cell>
          <cell r="BN101" t="str">
            <v>Contract $</v>
          </cell>
          <cell r="BO101" t="str">
            <v>MTM $</v>
          </cell>
          <cell r="BP101" t="str">
            <v>MWh</v>
          </cell>
          <cell r="BQ101" t="str">
            <v>Contract $</v>
          </cell>
          <cell r="BR101" t="str">
            <v>MTM $</v>
          </cell>
          <cell r="BS101" t="str">
            <v>MWh</v>
          </cell>
          <cell r="BT101" t="str">
            <v>Contract $</v>
          </cell>
          <cell r="BU101" t="str">
            <v>MTM $</v>
          </cell>
          <cell r="BV101" t="str">
            <v>MWh</v>
          </cell>
          <cell r="BW101" t="str">
            <v>Contract $</v>
          </cell>
          <cell r="BX101" t="str">
            <v>MTM $</v>
          </cell>
          <cell r="BY101" t="str">
            <v>MWh</v>
          </cell>
          <cell r="BZ101" t="str">
            <v>Contract $</v>
          </cell>
          <cell r="CA101" t="str">
            <v>MTM $</v>
          </cell>
        </row>
        <row r="102">
          <cell r="A102" t="e">
            <v>#REF!</v>
          </cell>
          <cell r="B102" t="e">
            <v>#REF!</v>
          </cell>
          <cell r="C102" t="e">
            <v>#REF!</v>
          </cell>
          <cell r="D102" t="e">
            <v>#REF!</v>
          </cell>
          <cell r="E102" t="e">
            <v>#REF!</v>
          </cell>
          <cell r="F102" t="e">
            <v>#REF!</v>
          </cell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  <cell r="U102" t="e">
            <v>#REF!</v>
          </cell>
          <cell r="V102" t="e">
            <v>#REF!</v>
          </cell>
          <cell r="W102" t="e">
            <v>#REF!</v>
          </cell>
          <cell r="X102" t="e">
            <v>#REF!</v>
          </cell>
          <cell r="Y102" t="e">
            <v>#REF!</v>
          </cell>
          <cell r="Z102" t="e">
            <v>#REF!</v>
          </cell>
          <cell r="AA102" t="e">
            <v>#REF!</v>
          </cell>
          <cell r="AB102" t="e">
            <v>#REF!</v>
          </cell>
          <cell r="AC102" t="e">
            <v>#REF!</v>
          </cell>
          <cell r="AD102" t="e">
            <v>#REF!</v>
          </cell>
          <cell r="AE102" t="e">
            <v>#REF!</v>
          </cell>
          <cell r="AF102" t="e">
            <v>#REF!</v>
          </cell>
          <cell r="AG102" t="e">
            <v>#REF!</v>
          </cell>
          <cell r="AH102" t="e">
            <v>#REF!</v>
          </cell>
          <cell r="AI102" t="e">
            <v>#REF!</v>
          </cell>
          <cell r="AJ102" t="e">
            <v>#REF!</v>
          </cell>
          <cell r="AK102" t="e">
            <v>#REF!</v>
          </cell>
          <cell r="AL102" t="e">
            <v>#REF!</v>
          </cell>
          <cell r="AM102" t="e">
            <v>#REF!</v>
          </cell>
          <cell r="AN102" t="e">
            <v>#REF!</v>
          </cell>
          <cell r="AO102" t="e">
            <v>#REF!</v>
          </cell>
          <cell r="AP102" t="e">
            <v>#REF!</v>
          </cell>
          <cell r="AQ102" t="e">
            <v>#REF!</v>
          </cell>
          <cell r="AR102" t="e">
            <v>#REF!</v>
          </cell>
          <cell r="AS102" t="e">
            <v>#REF!</v>
          </cell>
          <cell r="AT102" t="e">
            <v>#REF!</v>
          </cell>
          <cell r="AU102" t="e">
            <v>#REF!</v>
          </cell>
          <cell r="AV102" t="e">
            <v>#REF!</v>
          </cell>
          <cell r="AW102" t="e">
            <v>#REF!</v>
          </cell>
          <cell r="AX102" t="e">
            <v>#REF!</v>
          </cell>
          <cell r="AY102" t="e">
            <v>#REF!</v>
          </cell>
          <cell r="AZ102" t="e">
            <v>#REF!</v>
          </cell>
          <cell r="BA102" t="e">
            <v>#REF!</v>
          </cell>
          <cell r="BB102" t="e">
            <v>#REF!</v>
          </cell>
          <cell r="BC102" t="e">
            <v>#REF!</v>
          </cell>
          <cell r="BD102" t="e">
            <v>#REF!</v>
          </cell>
          <cell r="BE102" t="e">
            <v>#REF!</v>
          </cell>
          <cell r="BF102" t="e">
            <v>#REF!</v>
          </cell>
          <cell r="BG102" t="e">
            <v>#REF!</v>
          </cell>
          <cell r="BH102" t="e">
            <v>#REF!</v>
          </cell>
          <cell r="BI102" t="e">
            <v>#REF!</v>
          </cell>
          <cell r="BJ102" t="e">
            <v>#REF!</v>
          </cell>
          <cell r="BK102" t="e">
            <v>#REF!</v>
          </cell>
          <cell r="BL102" t="e">
            <v>#REF!</v>
          </cell>
          <cell r="BM102" t="e">
            <v>#REF!</v>
          </cell>
          <cell r="BN102" t="e">
            <v>#REF!</v>
          </cell>
          <cell r="BO102" t="e">
            <v>#REF!</v>
          </cell>
          <cell r="BP102" t="e">
            <v>#REF!</v>
          </cell>
          <cell r="BQ102" t="e">
            <v>#REF!</v>
          </cell>
          <cell r="BR102" t="e">
            <v>#REF!</v>
          </cell>
          <cell r="BS102" t="e">
            <v>#REF!</v>
          </cell>
          <cell r="BT102" t="e">
            <v>#REF!</v>
          </cell>
          <cell r="BU102" t="e">
            <v>#REF!</v>
          </cell>
          <cell r="BV102" t="e">
            <v>#REF!</v>
          </cell>
          <cell r="BW102" t="e">
            <v>#REF!</v>
          </cell>
          <cell r="BX102" t="e">
            <v>#REF!</v>
          </cell>
          <cell r="BY102" t="e">
            <v>#REF!</v>
          </cell>
          <cell r="BZ102" t="e">
            <v>#REF!</v>
          </cell>
          <cell r="CA102" t="e">
            <v>#REF!</v>
          </cell>
        </row>
        <row r="103">
          <cell r="A103" t="e">
            <v>#REF!</v>
          </cell>
          <cell r="B103" t="e">
            <v>#REF!</v>
          </cell>
          <cell r="C103" t="e">
            <v>#REF!</v>
          </cell>
          <cell r="D103" t="e">
            <v>#REF!</v>
          </cell>
          <cell r="E103" t="e">
            <v>#REF!</v>
          </cell>
          <cell r="F103" t="e">
            <v>#REF!</v>
          </cell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  <cell r="X103" t="e">
            <v>#REF!</v>
          </cell>
          <cell r="Y103" t="e">
            <v>#REF!</v>
          </cell>
          <cell r="Z103" t="e">
            <v>#REF!</v>
          </cell>
          <cell r="AA103" t="e">
            <v>#REF!</v>
          </cell>
          <cell r="AB103" t="e">
            <v>#REF!</v>
          </cell>
          <cell r="AC103" t="e">
            <v>#REF!</v>
          </cell>
          <cell r="AD103" t="e">
            <v>#REF!</v>
          </cell>
          <cell r="AE103" t="e">
            <v>#REF!</v>
          </cell>
          <cell r="AF103" t="e">
            <v>#REF!</v>
          </cell>
          <cell r="AG103" t="e">
            <v>#REF!</v>
          </cell>
          <cell r="AH103" t="e">
            <v>#REF!</v>
          </cell>
          <cell r="AI103" t="e">
            <v>#REF!</v>
          </cell>
          <cell r="AJ103" t="e">
            <v>#REF!</v>
          </cell>
          <cell r="AK103" t="e">
            <v>#REF!</v>
          </cell>
          <cell r="AL103" t="e">
            <v>#REF!</v>
          </cell>
          <cell r="AM103" t="e">
            <v>#REF!</v>
          </cell>
          <cell r="AN103" t="e">
            <v>#REF!</v>
          </cell>
          <cell r="AO103" t="e">
            <v>#REF!</v>
          </cell>
          <cell r="AP103" t="e">
            <v>#REF!</v>
          </cell>
          <cell r="AQ103" t="e">
            <v>#REF!</v>
          </cell>
          <cell r="AR103" t="e">
            <v>#REF!</v>
          </cell>
          <cell r="AS103" t="e">
            <v>#REF!</v>
          </cell>
          <cell r="AT103" t="e">
            <v>#REF!</v>
          </cell>
          <cell r="AU103" t="e">
            <v>#REF!</v>
          </cell>
          <cell r="AV103" t="e">
            <v>#REF!</v>
          </cell>
          <cell r="AW103" t="e">
            <v>#REF!</v>
          </cell>
          <cell r="AX103" t="e">
            <v>#REF!</v>
          </cell>
          <cell r="AY103" t="e">
            <v>#REF!</v>
          </cell>
          <cell r="AZ103" t="e">
            <v>#REF!</v>
          </cell>
          <cell r="BA103" t="e">
            <v>#REF!</v>
          </cell>
          <cell r="BB103" t="e">
            <v>#REF!</v>
          </cell>
          <cell r="BC103" t="e">
            <v>#REF!</v>
          </cell>
          <cell r="BD103" t="e">
            <v>#REF!</v>
          </cell>
          <cell r="BE103" t="e">
            <v>#REF!</v>
          </cell>
          <cell r="BF103" t="e">
            <v>#REF!</v>
          </cell>
          <cell r="BG103" t="e">
            <v>#REF!</v>
          </cell>
          <cell r="BH103" t="e">
            <v>#REF!</v>
          </cell>
          <cell r="BI103" t="e">
            <v>#REF!</v>
          </cell>
          <cell r="BJ103" t="e">
            <v>#REF!</v>
          </cell>
          <cell r="BK103" t="e">
            <v>#REF!</v>
          </cell>
          <cell r="BL103" t="e">
            <v>#REF!</v>
          </cell>
          <cell r="BM103" t="e">
            <v>#REF!</v>
          </cell>
          <cell r="BN103" t="e">
            <v>#REF!</v>
          </cell>
          <cell r="BO103" t="e">
            <v>#REF!</v>
          </cell>
          <cell r="BP103" t="e">
            <v>#REF!</v>
          </cell>
          <cell r="BQ103" t="e">
            <v>#REF!</v>
          </cell>
          <cell r="BR103" t="e">
            <v>#REF!</v>
          </cell>
          <cell r="BS103" t="e">
            <v>#REF!</v>
          </cell>
          <cell r="BT103" t="e">
            <v>#REF!</v>
          </cell>
          <cell r="BU103" t="e">
            <v>#REF!</v>
          </cell>
          <cell r="BV103" t="e">
            <v>#REF!</v>
          </cell>
          <cell r="BW103" t="e">
            <v>#REF!</v>
          </cell>
          <cell r="BX103" t="e">
            <v>#REF!</v>
          </cell>
          <cell r="BY103" t="e">
            <v>#REF!</v>
          </cell>
          <cell r="BZ103" t="e">
            <v>#REF!</v>
          </cell>
          <cell r="CA103" t="e">
            <v>#REF!</v>
          </cell>
        </row>
        <row r="104">
          <cell r="A104" t="e">
            <v>#REF!</v>
          </cell>
          <cell r="B104" t="e">
            <v>#REF!</v>
          </cell>
          <cell r="C104" t="e">
            <v>#REF!</v>
          </cell>
          <cell r="D104" t="e">
            <v>#REF!</v>
          </cell>
          <cell r="E104" t="e">
            <v>#REF!</v>
          </cell>
          <cell r="F104" t="e">
            <v>#REF!</v>
          </cell>
          <cell r="G104" t="e">
            <v>#REF!</v>
          </cell>
          <cell r="H104" t="e">
            <v>#REF!</v>
          </cell>
          <cell r="I104" t="e">
            <v>#REF!</v>
          </cell>
          <cell r="J104" t="e">
            <v>#REF!</v>
          </cell>
          <cell r="K104" t="e">
            <v>#REF!</v>
          </cell>
          <cell r="L104" t="e">
            <v>#REF!</v>
          </cell>
          <cell r="M104" t="e">
            <v>#REF!</v>
          </cell>
          <cell r="N104" t="e">
            <v>#REF!</v>
          </cell>
          <cell r="O104" t="e">
            <v>#REF!</v>
          </cell>
          <cell r="P104" t="e">
            <v>#REF!</v>
          </cell>
          <cell r="Q104" t="e">
            <v>#REF!</v>
          </cell>
          <cell r="R104" t="e">
            <v>#REF!</v>
          </cell>
          <cell r="S104" t="e">
            <v>#REF!</v>
          </cell>
          <cell r="T104" t="e">
            <v>#REF!</v>
          </cell>
          <cell r="U104" t="e">
            <v>#REF!</v>
          </cell>
          <cell r="V104" t="e">
            <v>#REF!</v>
          </cell>
          <cell r="W104" t="e">
            <v>#REF!</v>
          </cell>
          <cell r="X104" t="e">
            <v>#REF!</v>
          </cell>
          <cell r="Y104" t="e">
            <v>#REF!</v>
          </cell>
          <cell r="Z104" t="e">
            <v>#REF!</v>
          </cell>
          <cell r="AA104" t="e">
            <v>#REF!</v>
          </cell>
          <cell r="AB104" t="e">
            <v>#REF!</v>
          </cell>
          <cell r="AC104" t="e">
            <v>#REF!</v>
          </cell>
          <cell r="AD104" t="e">
            <v>#REF!</v>
          </cell>
          <cell r="AE104" t="e">
            <v>#REF!</v>
          </cell>
          <cell r="AF104" t="e">
            <v>#REF!</v>
          </cell>
          <cell r="AG104" t="e">
            <v>#REF!</v>
          </cell>
          <cell r="AH104" t="e">
            <v>#REF!</v>
          </cell>
          <cell r="AI104" t="e">
            <v>#REF!</v>
          </cell>
          <cell r="AJ104" t="e">
            <v>#REF!</v>
          </cell>
          <cell r="AK104" t="e">
            <v>#REF!</v>
          </cell>
          <cell r="AL104" t="e">
            <v>#REF!</v>
          </cell>
          <cell r="AM104" t="e">
            <v>#REF!</v>
          </cell>
          <cell r="AN104" t="e">
            <v>#REF!</v>
          </cell>
          <cell r="AO104" t="e">
            <v>#REF!</v>
          </cell>
          <cell r="AP104" t="e">
            <v>#REF!</v>
          </cell>
          <cell r="AQ104" t="e">
            <v>#REF!</v>
          </cell>
          <cell r="AR104" t="e">
            <v>#REF!</v>
          </cell>
          <cell r="AS104" t="e">
            <v>#REF!</v>
          </cell>
          <cell r="AT104" t="e">
            <v>#REF!</v>
          </cell>
          <cell r="AU104" t="e">
            <v>#REF!</v>
          </cell>
          <cell r="AV104" t="e">
            <v>#REF!</v>
          </cell>
          <cell r="AW104" t="e">
            <v>#REF!</v>
          </cell>
          <cell r="AX104" t="e">
            <v>#REF!</v>
          </cell>
          <cell r="AY104" t="e">
            <v>#REF!</v>
          </cell>
          <cell r="AZ104" t="e">
            <v>#REF!</v>
          </cell>
          <cell r="BA104" t="e">
            <v>#REF!</v>
          </cell>
          <cell r="BB104" t="e">
            <v>#REF!</v>
          </cell>
          <cell r="BC104" t="e">
            <v>#REF!</v>
          </cell>
          <cell r="BD104" t="e">
            <v>#REF!</v>
          </cell>
          <cell r="BE104" t="e">
            <v>#REF!</v>
          </cell>
          <cell r="BF104" t="e">
            <v>#REF!</v>
          </cell>
          <cell r="BG104" t="e">
            <v>#REF!</v>
          </cell>
          <cell r="BH104" t="e">
            <v>#REF!</v>
          </cell>
          <cell r="BI104" t="e">
            <v>#REF!</v>
          </cell>
          <cell r="BJ104" t="e">
            <v>#REF!</v>
          </cell>
          <cell r="BK104" t="e">
            <v>#REF!</v>
          </cell>
          <cell r="BL104" t="e">
            <v>#REF!</v>
          </cell>
          <cell r="BM104" t="e">
            <v>#REF!</v>
          </cell>
          <cell r="BN104" t="e">
            <v>#REF!</v>
          </cell>
          <cell r="BO104" t="e">
            <v>#REF!</v>
          </cell>
          <cell r="BP104" t="e">
            <v>#REF!</v>
          </cell>
          <cell r="BQ104" t="e">
            <v>#REF!</v>
          </cell>
          <cell r="BR104" t="e">
            <v>#REF!</v>
          </cell>
          <cell r="BS104" t="e">
            <v>#REF!</v>
          </cell>
          <cell r="BT104" t="e">
            <v>#REF!</v>
          </cell>
          <cell r="BU104" t="e">
            <v>#REF!</v>
          </cell>
          <cell r="BV104" t="e">
            <v>#REF!</v>
          </cell>
          <cell r="BW104" t="e">
            <v>#REF!</v>
          </cell>
          <cell r="BX104" t="e">
            <v>#REF!</v>
          </cell>
          <cell r="BY104" t="e">
            <v>#REF!</v>
          </cell>
          <cell r="BZ104" t="e">
            <v>#REF!</v>
          </cell>
          <cell r="CA104" t="e">
            <v>#REF!</v>
          </cell>
        </row>
        <row r="105">
          <cell r="A105" t="e">
            <v>#REF!</v>
          </cell>
          <cell r="B105" t="e">
            <v>#REF!</v>
          </cell>
          <cell r="C105" t="e">
            <v>#REF!</v>
          </cell>
          <cell r="D105" t="e">
            <v>#REF!</v>
          </cell>
          <cell r="E105" t="e">
            <v>#REF!</v>
          </cell>
          <cell r="F105" t="e">
            <v>#REF!</v>
          </cell>
          <cell r="G105" t="e">
            <v>#REF!</v>
          </cell>
          <cell r="H105" t="e">
            <v>#REF!</v>
          </cell>
          <cell r="I105" t="e">
            <v>#REF!</v>
          </cell>
          <cell r="J105" t="e">
            <v>#REF!</v>
          </cell>
          <cell r="K105" t="e">
            <v>#REF!</v>
          </cell>
          <cell r="L105" t="e">
            <v>#REF!</v>
          </cell>
          <cell r="M105" t="e">
            <v>#REF!</v>
          </cell>
          <cell r="N105" t="e">
            <v>#REF!</v>
          </cell>
          <cell r="O105" t="e">
            <v>#REF!</v>
          </cell>
          <cell r="P105" t="e">
            <v>#REF!</v>
          </cell>
          <cell r="Q105" t="e">
            <v>#REF!</v>
          </cell>
          <cell r="R105" t="e">
            <v>#REF!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  <cell r="X105" t="e">
            <v>#REF!</v>
          </cell>
          <cell r="Y105" t="e">
            <v>#REF!</v>
          </cell>
          <cell r="Z105" t="e">
            <v>#REF!</v>
          </cell>
          <cell r="AA105" t="e">
            <v>#REF!</v>
          </cell>
          <cell r="AB105" t="e">
            <v>#REF!</v>
          </cell>
          <cell r="AC105" t="e">
            <v>#REF!</v>
          </cell>
          <cell r="AD105" t="e">
            <v>#REF!</v>
          </cell>
          <cell r="AE105" t="e">
            <v>#REF!</v>
          </cell>
          <cell r="AF105" t="e">
            <v>#REF!</v>
          </cell>
          <cell r="AG105" t="e">
            <v>#REF!</v>
          </cell>
          <cell r="AH105" t="e">
            <v>#REF!</v>
          </cell>
          <cell r="AI105" t="e">
            <v>#REF!</v>
          </cell>
          <cell r="AJ105" t="e">
            <v>#REF!</v>
          </cell>
          <cell r="AK105" t="e">
            <v>#REF!</v>
          </cell>
          <cell r="AL105" t="e">
            <v>#REF!</v>
          </cell>
          <cell r="AM105" t="e">
            <v>#REF!</v>
          </cell>
          <cell r="AN105" t="e">
            <v>#REF!</v>
          </cell>
          <cell r="AO105" t="e">
            <v>#REF!</v>
          </cell>
          <cell r="AP105" t="e">
            <v>#REF!</v>
          </cell>
          <cell r="AQ105" t="e">
            <v>#REF!</v>
          </cell>
          <cell r="AR105" t="e">
            <v>#REF!</v>
          </cell>
          <cell r="AS105" t="e">
            <v>#REF!</v>
          </cell>
          <cell r="AT105" t="e">
            <v>#REF!</v>
          </cell>
          <cell r="AU105" t="e">
            <v>#REF!</v>
          </cell>
          <cell r="AV105" t="e">
            <v>#REF!</v>
          </cell>
          <cell r="AW105" t="e">
            <v>#REF!</v>
          </cell>
          <cell r="AX105" t="e">
            <v>#REF!</v>
          </cell>
          <cell r="AY105" t="e">
            <v>#REF!</v>
          </cell>
          <cell r="AZ105" t="e">
            <v>#REF!</v>
          </cell>
          <cell r="BA105" t="e">
            <v>#REF!</v>
          </cell>
          <cell r="BB105" t="e">
            <v>#REF!</v>
          </cell>
          <cell r="BC105" t="e">
            <v>#REF!</v>
          </cell>
          <cell r="BD105" t="e">
            <v>#REF!</v>
          </cell>
          <cell r="BE105" t="e">
            <v>#REF!</v>
          </cell>
          <cell r="BF105" t="e">
            <v>#REF!</v>
          </cell>
          <cell r="BG105" t="e">
            <v>#REF!</v>
          </cell>
          <cell r="BH105" t="e">
            <v>#REF!</v>
          </cell>
          <cell r="BI105" t="e">
            <v>#REF!</v>
          </cell>
          <cell r="BJ105" t="e">
            <v>#REF!</v>
          </cell>
          <cell r="BK105" t="e">
            <v>#REF!</v>
          </cell>
          <cell r="BL105" t="e">
            <v>#REF!</v>
          </cell>
          <cell r="BM105" t="e">
            <v>#REF!</v>
          </cell>
          <cell r="BN105" t="e">
            <v>#REF!</v>
          </cell>
          <cell r="BO105" t="e">
            <v>#REF!</v>
          </cell>
          <cell r="BP105" t="e">
            <v>#REF!</v>
          </cell>
          <cell r="BQ105" t="e">
            <v>#REF!</v>
          </cell>
          <cell r="BR105" t="e">
            <v>#REF!</v>
          </cell>
          <cell r="BS105" t="e">
            <v>#REF!</v>
          </cell>
          <cell r="BT105" t="e">
            <v>#REF!</v>
          </cell>
          <cell r="BU105" t="e">
            <v>#REF!</v>
          </cell>
          <cell r="BV105" t="e">
            <v>#REF!</v>
          </cell>
          <cell r="BW105" t="e">
            <v>#REF!</v>
          </cell>
          <cell r="BX105" t="e">
            <v>#REF!</v>
          </cell>
          <cell r="BY105" t="e">
            <v>#REF!</v>
          </cell>
          <cell r="BZ105" t="e">
            <v>#REF!</v>
          </cell>
          <cell r="CA105" t="e">
            <v>#REF!</v>
          </cell>
        </row>
        <row r="106">
          <cell r="A106" t="e">
            <v>#REF!</v>
          </cell>
          <cell r="B106" t="e">
            <v>#REF!</v>
          </cell>
          <cell r="C106" t="e">
            <v>#REF!</v>
          </cell>
          <cell r="D106" t="e">
            <v>#REF!</v>
          </cell>
          <cell r="E106" t="e">
            <v>#REF!</v>
          </cell>
          <cell r="F106" t="e">
            <v>#REF!</v>
          </cell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  <cell r="U106" t="e">
            <v>#REF!</v>
          </cell>
          <cell r="V106" t="e">
            <v>#REF!</v>
          </cell>
          <cell r="W106" t="e">
            <v>#REF!</v>
          </cell>
          <cell r="X106" t="e">
            <v>#REF!</v>
          </cell>
          <cell r="Y106" t="e">
            <v>#REF!</v>
          </cell>
          <cell r="Z106" t="e">
            <v>#REF!</v>
          </cell>
          <cell r="AA106" t="e">
            <v>#REF!</v>
          </cell>
          <cell r="AB106" t="e">
            <v>#REF!</v>
          </cell>
          <cell r="AC106" t="e">
            <v>#REF!</v>
          </cell>
          <cell r="AD106" t="e">
            <v>#REF!</v>
          </cell>
          <cell r="AE106" t="e">
            <v>#REF!</v>
          </cell>
          <cell r="AF106" t="e">
            <v>#REF!</v>
          </cell>
          <cell r="AG106" t="e">
            <v>#REF!</v>
          </cell>
          <cell r="AH106" t="e">
            <v>#REF!</v>
          </cell>
          <cell r="AI106" t="e">
            <v>#REF!</v>
          </cell>
          <cell r="AJ106" t="e">
            <v>#REF!</v>
          </cell>
          <cell r="AK106" t="e">
            <v>#REF!</v>
          </cell>
          <cell r="AL106" t="e">
            <v>#REF!</v>
          </cell>
          <cell r="AM106" t="e">
            <v>#REF!</v>
          </cell>
          <cell r="AN106" t="e">
            <v>#REF!</v>
          </cell>
          <cell r="AO106" t="e">
            <v>#REF!</v>
          </cell>
          <cell r="AP106" t="e">
            <v>#REF!</v>
          </cell>
          <cell r="AQ106" t="e">
            <v>#REF!</v>
          </cell>
          <cell r="AR106" t="e">
            <v>#REF!</v>
          </cell>
          <cell r="AS106" t="e">
            <v>#REF!</v>
          </cell>
          <cell r="AT106" t="e">
            <v>#REF!</v>
          </cell>
          <cell r="AU106" t="e">
            <v>#REF!</v>
          </cell>
          <cell r="AV106" t="e">
            <v>#REF!</v>
          </cell>
          <cell r="AW106" t="e">
            <v>#REF!</v>
          </cell>
          <cell r="AX106" t="e">
            <v>#REF!</v>
          </cell>
          <cell r="AY106" t="e">
            <v>#REF!</v>
          </cell>
          <cell r="AZ106" t="e">
            <v>#REF!</v>
          </cell>
          <cell r="BA106" t="e">
            <v>#REF!</v>
          </cell>
          <cell r="BB106" t="e">
            <v>#REF!</v>
          </cell>
          <cell r="BC106" t="e">
            <v>#REF!</v>
          </cell>
          <cell r="BD106" t="e">
            <v>#REF!</v>
          </cell>
          <cell r="BE106" t="e">
            <v>#REF!</v>
          </cell>
          <cell r="BF106" t="e">
            <v>#REF!</v>
          </cell>
          <cell r="BG106" t="e">
            <v>#REF!</v>
          </cell>
          <cell r="BH106" t="e">
            <v>#REF!</v>
          </cell>
          <cell r="BI106" t="e">
            <v>#REF!</v>
          </cell>
          <cell r="BJ106" t="e">
            <v>#REF!</v>
          </cell>
          <cell r="BK106" t="e">
            <v>#REF!</v>
          </cell>
          <cell r="BL106" t="e">
            <v>#REF!</v>
          </cell>
          <cell r="BM106" t="e">
            <v>#REF!</v>
          </cell>
          <cell r="BN106" t="e">
            <v>#REF!</v>
          </cell>
          <cell r="BO106" t="e">
            <v>#REF!</v>
          </cell>
          <cell r="BP106" t="e">
            <v>#REF!</v>
          </cell>
          <cell r="BQ106" t="e">
            <v>#REF!</v>
          </cell>
          <cell r="BR106" t="e">
            <v>#REF!</v>
          </cell>
          <cell r="BS106" t="e">
            <v>#REF!</v>
          </cell>
          <cell r="BT106" t="e">
            <v>#REF!</v>
          </cell>
          <cell r="BU106" t="e">
            <v>#REF!</v>
          </cell>
          <cell r="BV106" t="e">
            <v>#REF!</v>
          </cell>
          <cell r="BW106" t="e">
            <v>#REF!</v>
          </cell>
          <cell r="BX106" t="e">
            <v>#REF!</v>
          </cell>
          <cell r="BY106" t="e">
            <v>#REF!</v>
          </cell>
          <cell r="BZ106" t="e">
            <v>#REF!</v>
          </cell>
          <cell r="CA106" t="e">
            <v>#REF!</v>
          </cell>
        </row>
        <row r="107">
          <cell r="A107" t="e">
            <v>#REF!</v>
          </cell>
          <cell r="B107" t="e">
            <v>#REF!</v>
          </cell>
          <cell r="C107" t="e">
            <v>#REF!</v>
          </cell>
          <cell r="D107" t="e">
            <v>#REF!</v>
          </cell>
          <cell r="E107" t="e">
            <v>#REF!</v>
          </cell>
          <cell r="F107" t="e">
            <v>#REF!</v>
          </cell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  <cell r="X107" t="e">
            <v>#REF!</v>
          </cell>
          <cell r="Y107" t="e">
            <v>#REF!</v>
          </cell>
          <cell r="Z107" t="e">
            <v>#REF!</v>
          </cell>
          <cell r="AA107" t="e">
            <v>#REF!</v>
          </cell>
          <cell r="AB107" t="e">
            <v>#REF!</v>
          </cell>
          <cell r="AC107" t="e">
            <v>#REF!</v>
          </cell>
          <cell r="AD107" t="e">
            <v>#REF!</v>
          </cell>
          <cell r="AE107" t="e">
            <v>#REF!</v>
          </cell>
          <cell r="AF107" t="e">
            <v>#REF!</v>
          </cell>
          <cell r="AG107" t="e">
            <v>#REF!</v>
          </cell>
          <cell r="AH107" t="e">
            <v>#REF!</v>
          </cell>
          <cell r="AI107" t="e">
            <v>#REF!</v>
          </cell>
          <cell r="AJ107" t="e">
            <v>#REF!</v>
          </cell>
          <cell r="AK107" t="e">
            <v>#REF!</v>
          </cell>
          <cell r="AL107" t="e">
            <v>#REF!</v>
          </cell>
          <cell r="AM107" t="e">
            <v>#REF!</v>
          </cell>
          <cell r="AN107" t="e">
            <v>#REF!</v>
          </cell>
          <cell r="AO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 t="e">
            <v>#REF!</v>
          </cell>
          <cell r="AT107" t="e">
            <v>#REF!</v>
          </cell>
          <cell r="AU107" t="e">
            <v>#REF!</v>
          </cell>
          <cell r="AV107" t="e">
            <v>#REF!</v>
          </cell>
          <cell r="AW107" t="e">
            <v>#REF!</v>
          </cell>
          <cell r="AX107" t="e">
            <v>#REF!</v>
          </cell>
          <cell r="AY107" t="e">
            <v>#REF!</v>
          </cell>
          <cell r="AZ107" t="e">
            <v>#REF!</v>
          </cell>
          <cell r="BA107" t="e">
            <v>#REF!</v>
          </cell>
          <cell r="BB107" t="e">
            <v>#REF!</v>
          </cell>
          <cell r="BC107" t="e">
            <v>#REF!</v>
          </cell>
          <cell r="BD107" t="e">
            <v>#REF!</v>
          </cell>
          <cell r="BE107" t="e">
            <v>#REF!</v>
          </cell>
          <cell r="BF107" t="e">
            <v>#REF!</v>
          </cell>
          <cell r="BG107" t="e">
            <v>#REF!</v>
          </cell>
          <cell r="BH107" t="e">
            <v>#REF!</v>
          </cell>
          <cell r="BI107" t="e">
            <v>#REF!</v>
          </cell>
          <cell r="BJ107" t="e">
            <v>#REF!</v>
          </cell>
          <cell r="BK107" t="e">
            <v>#REF!</v>
          </cell>
          <cell r="BL107" t="e">
            <v>#REF!</v>
          </cell>
          <cell r="BM107" t="e">
            <v>#REF!</v>
          </cell>
          <cell r="BN107" t="e">
            <v>#REF!</v>
          </cell>
          <cell r="BO107" t="e">
            <v>#REF!</v>
          </cell>
          <cell r="BP107" t="e">
            <v>#REF!</v>
          </cell>
          <cell r="BQ107" t="e">
            <v>#REF!</v>
          </cell>
          <cell r="BR107" t="e">
            <v>#REF!</v>
          </cell>
          <cell r="BS107" t="e">
            <v>#REF!</v>
          </cell>
          <cell r="BT107" t="e">
            <v>#REF!</v>
          </cell>
          <cell r="BU107" t="e">
            <v>#REF!</v>
          </cell>
          <cell r="BV107" t="e">
            <v>#REF!</v>
          </cell>
          <cell r="BW107" t="e">
            <v>#REF!</v>
          </cell>
          <cell r="BX107" t="e">
            <v>#REF!</v>
          </cell>
          <cell r="BY107" t="e">
            <v>#REF!</v>
          </cell>
          <cell r="BZ107" t="e">
            <v>#REF!</v>
          </cell>
          <cell r="CA107" t="e">
            <v>#REF!</v>
          </cell>
        </row>
        <row r="108">
          <cell r="A108" t="e">
            <v>#REF!</v>
          </cell>
          <cell r="B108" t="e">
            <v>#REF!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  <cell r="X108" t="e">
            <v>#REF!</v>
          </cell>
          <cell r="Y108" t="e">
            <v>#REF!</v>
          </cell>
          <cell r="Z108" t="e">
            <v>#REF!</v>
          </cell>
          <cell r="AA108" t="e">
            <v>#REF!</v>
          </cell>
          <cell r="AB108" t="e">
            <v>#REF!</v>
          </cell>
          <cell r="AC108" t="e">
            <v>#REF!</v>
          </cell>
          <cell r="AD108" t="e">
            <v>#REF!</v>
          </cell>
          <cell r="AE108" t="e">
            <v>#REF!</v>
          </cell>
          <cell r="AF108" t="e">
            <v>#REF!</v>
          </cell>
          <cell r="AG108" t="e">
            <v>#REF!</v>
          </cell>
          <cell r="AH108" t="e">
            <v>#REF!</v>
          </cell>
          <cell r="AI108" t="e">
            <v>#REF!</v>
          </cell>
          <cell r="AJ108" t="e">
            <v>#REF!</v>
          </cell>
          <cell r="AK108" t="e">
            <v>#REF!</v>
          </cell>
          <cell r="AL108" t="e">
            <v>#REF!</v>
          </cell>
          <cell r="AM108" t="e">
            <v>#REF!</v>
          </cell>
          <cell r="AN108" t="e">
            <v>#REF!</v>
          </cell>
          <cell r="AO108" t="e">
            <v>#REF!</v>
          </cell>
          <cell r="AP108" t="e">
            <v>#REF!</v>
          </cell>
          <cell r="AQ108" t="e">
            <v>#REF!</v>
          </cell>
          <cell r="AR108" t="e">
            <v>#REF!</v>
          </cell>
          <cell r="AS108" t="e">
            <v>#REF!</v>
          </cell>
          <cell r="AT108" t="e">
            <v>#REF!</v>
          </cell>
          <cell r="AU108" t="e">
            <v>#REF!</v>
          </cell>
          <cell r="AV108" t="e">
            <v>#REF!</v>
          </cell>
          <cell r="AW108" t="e">
            <v>#REF!</v>
          </cell>
          <cell r="AX108" t="e">
            <v>#REF!</v>
          </cell>
          <cell r="AY108" t="e">
            <v>#REF!</v>
          </cell>
          <cell r="AZ108" t="e">
            <v>#REF!</v>
          </cell>
          <cell r="BA108" t="e">
            <v>#REF!</v>
          </cell>
          <cell r="BB108" t="e">
            <v>#REF!</v>
          </cell>
          <cell r="BC108" t="e">
            <v>#REF!</v>
          </cell>
          <cell r="BD108" t="e">
            <v>#REF!</v>
          </cell>
          <cell r="BE108" t="e">
            <v>#REF!</v>
          </cell>
          <cell r="BF108" t="e">
            <v>#REF!</v>
          </cell>
          <cell r="BG108" t="e">
            <v>#REF!</v>
          </cell>
          <cell r="BH108" t="e">
            <v>#REF!</v>
          </cell>
          <cell r="BI108" t="e">
            <v>#REF!</v>
          </cell>
          <cell r="BJ108" t="e">
            <v>#REF!</v>
          </cell>
          <cell r="BK108" t="e">
            <v>#REF!</v>
          </cell>
          <cell r="BL108" t="e">
            <v>#REF!</v>
          </cell>
          <cell r="BM108" t="e">
            <v>#REF!</v>
          </cell>
          <cell r="BN108" t="e">
            <v>#REF!</v>
          </cell>
          <cell r="BO108" t="e">
            <v>#REF!</v>
          </cell>
          <cell r="BP108" t="e">
            <v>#REF!</v>
          </cell>
          <cell r="BQ108" t="e">
            <v>#REF!</v>
          </cell>
          <cell r="BR108" t="e">
            <v>#REF!</v>
          </cell>
          <cell r="BS108" t="e">
            <v>#REF!</v>
          </cell>
          <cell r="BT108" t="e">
            <v>#REF!</v>
          </cell>
          <cell r="BU108" t="e">
            <v>#REF!</v>
          </cell>
          <cell r="BV108" t="e">
            <v>#REF!</v>
          </cell>
          <cell r="BW108" t="e">
            <v>#REF!</v>
          </cell>
          <cell r="BX108" t="e">
            <v>#REF!</v>
          </cell>
          <cell r="BY108" t="e">
            <v>#REF!</v>
          </cell>
          <cell r="BZ108" t="e">
            <v>#REF!</v>
          </cell>
          <cell r="CA108" t="e">
            <v>#REF!</v>
          </cell>
        </row>
        <row r="109">
          <cell r="A109" t="e">
            <v>#REF!</v>
          </cell>
          <cell r="B109" t="e">
            <v>#REF!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  <cell r="X109" t="e">
            <v>#REF!</v>
          </cell>
          <cell r="Y109" t="e">
            <v>#REF!</v>
          </cell>
          <cell r="Z109" t="e">
            <v>#REF!</v>
          </cell>
          <cell r="AA109" t="e">
            <v>#REF!</v>
          </cell>
          <cell r="AB109" t="e">
            <v>#REF!</v>
          </cell>
          <cell r="AC109" t="e">
            <v>#REF!</v>
          </cell>
          <cell r="AD109" t="e">
            <v>#REF!</v>
          </cell>
          <cell r="AE109" t="e">
            <v>#REF!</v>
          </cell>
          <cell r="AF109" t="e">
            <v>#REF!</v>
          </cell>
          <cell r="AG109" t="e">
            <v>#REF!</v>
          </cell>
          <cell r="AH109" t="e">
            <v>#REF!</v>
          </cell>
          <cell r="AI109" t="e">
            <v>#REF!</v>
          </cell>
          <cell r="AJ109" t="e">
            <v>#REF!</v>
          </cell>
          <cell r="AK109" t="e">
            <v>#REF!</v>
          </cell>
          <cell r="AL109" t="e">
            <v>#REF!</v>
          </cell>
          <cell r="AM109" t="e">
            <v>#REF!</v>
          </cell>
          <cell r="AN109" t="e">
            <v>#REF!</v>
          </cell>
          <cell r="AO109" t="e">
            <v>#REF!</v>
          </cell>
          <cell r="AP109" t="e">
            <v>#REF!</v>
          </cell>
          <cell r="AQ109" t="e">
            <v>#REF!</v>
          </cell>
          <cell r="AR109" t="e">
            <v>#REF!</v>
          </cell>
          <cell r="AS109" t="e">
            <v>#REF!</v>
          </cell>
          <cell r="AT109" t="e">
            <v>#REF!</v>
          </cell>
          <cell r="AU109" t="e">
            <v>#REF!</v>
          </cell>
          <cell r="AV109" t="e">
            <v>#REF!</v>
          </cell>
          <cell r="AW109" t="e">
            <v>#REF!</v>
          </cell>
          <cell r="AX109" t="e">
            <v>#REF!</v>
          </cell>
          <cell r="AY109" t="e">
            <v>#REF!</v>
          </cell>
          <cell r="AZ109" t="e">
            <v>#REF!</v>
          </cell>
          <cell r="BA109" t="e">
            <v>#REF!</v>
          </cell>
          <cell r="BB109" t="e">
            <v>#REF!</v>
          </cell>
          <cell r="BC109" t="e">
            <v>#REF!</v>
          </cell>
          <cell r="BD109" t="e">
            <v>#REF!</v>
          </cell>
          <cell r="BE109" t="e">
            <v>#REF!</v>
          </cell>
          <cell r="BF109" t="e">
            <v>#REF!</v>
          </cell>
          <cell r="BG109" t="e">
            <v>#REF!</v>
          </cell>
          <cell r="BH109" t="e">
            <v>#REF!</v>
          </cell>
          <cell r="BI109" t="e">
            <v>#REF!</v>
          </cell>
          <cell r="BJ109" t="e">
            <v>#REF!</v>
          </cell>
          <cell r="BK109" t="e">
            <v>#REF!</v>
          </cell>
          <cell r="BL109" t="e">
            <v>#REF!</v>
          </cell>
          <cell r="BM109" t="e">
            <v>#REF!</v>
          </cell>
          <cell r="BN109" t="e">
            <v>#REF!</v>
          </cell>
          <cell r="BO109" t="e">
            <v>#REF!</v>
          </cell>
          <cell r="BP109" t="e">
            <v>#REF!</v>
          </cell>
          <cell r="BQ109" t="e">
            <v>#REF!</v>
          </cell>
          <cell r="BR109" t="e">
            <v>#REF!</v>
          </cell>
          <cell r="BS109" t="e">
            <v>#REF!</v>
          </cell>
          <cell r="BT109" t="e">
            <v>#REF!</v>
          </cell>
          <cell r="BU109" t="e">
            <v>#REF!</v>
          </cell>
          <cell r="BV109" t="e">
            <v>#REF!</v>
          </cell>
          <cell r="BW109" t="e">
            <v>#REF!</v>
          </cell>
          <cell r="BX109" t="e">
            <v>#REF!</v>
          </cell>
          <cell r="BY109" t="e">
            <v>#REF!</v>
          </cell>
          <cell r="BZ109" t="e">
            <v>#REF!</v>
          </cell>
          <cell r="CA109" t="e">
            <v>#REF!</v>
          </cell>
        </row>
        <row r="110">
          <cell r="A110" t="e">
            <v>#REF!</v>
          </cell>
          <cell r="B110" t="e">
            <v>#REF!</v>
          </cell>
          <cell r="C110" t="e">
            <v>#REF!</v>
          </cell>
          <cell r="D110" t="e">
            <v>#REF!</v>
          </cell>
          <cell r="E110" t="e">
            <v>#REF!</v>
          </cell>
          <cell r="F110" t="e">
            <v>#REF!</v>
          </cell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  <cell r="U110" t="e">
            <v>#REF!</v>
          </cell>
          <cell r="V110" t="e">
            <v>#REF!</v>
          </cell>
          <cell r="W110" t="e">
            <v>#REF!</v>
          </cell>
          <cell r="X110" t="e">
            <v>#REF!</v>
          </cell>
          <cell r="Y110" t="e">
            <v>#REF!</v>
          </cell>
          <cell r="Z110" t="e">
            <v>#REF!</v>
          </cell>
          <cell r="AA110" t="e">
            <v>#REF!</v>
          </cell>
          <cell r="AB110" t="e">
            <v>#REF!</v>
          </cell>
          <cell r="AC110" t="e">
            <v>#REF!</v>
          </cell>
          <cell r="AD110" t="e">
            <v>#REF!</v>
          </cell>
          <cell r="AE110" t="e">
            <v>#REF!</v>
          </cell>
          <cell r="AF110" t="e">
            <v>#REF!</v>
          </cell>
          <cell r="AG110" t="e">
            <v>#REF!</v>
          </cell>
          <cell r="AH110" t="e">
            <v>#REF!</v>
          </cell>
          <cell r="AI110" t="e">
            <v>#REF!</v>
          </cell>
          <cell r="AJ110" t="e">
            <v>#REF!</v>
          </cell>
          <cell r="AK110" t="e">
            <v>#REF!</v>
          </cell>
          <cell r="AL110" t="e">
            <v>#REF!</v>
          </cell>
          <cell r="AM110" t="e">
            <v>#REF!</v>
          </cell>
          <cell r="AN110" t="e">
            <v>#REF!</v>
          </cell>
          <cell r="AO110" t="e">
            <v>#REF!</v>
          </cell>
          <cell r="AP110" t="e">
            <v>#REF!</v>
          </cell>
          <cell r="AQ110" t="e">
            <v>#REF!</v>
          </cell>
          <cell r="AR110" t="e">
            <v>#REF!</v>
          </cell>
          <cell r="AS110" t="e">
            <v>#REF!</v>
          </cell>
          <cell r="AT110" t="e">
            <v>#REF!</v>
          </cell>
          <cell r="AU110" t="e">
            <v>#REF!</v>
          </cell>
          <cell r="AV110" t="e">
            <v>#REF!</v>
          </cell>
          <cell r="AW110" t="e">
            <v>#REF!</v>
          </cell>
          <cell r="AX110" t="e">
            <v>#REF!</v>
          </cell>
          <cell r="AY110" t="e">
            <v>#REF!</v>
          </cell>
          <cell r="AZ110" t="e">
            <v>#REF!</v>
          </cell>
          <cell r="BA110" t="e">
            <v>#REF!</v>
          </cell>
          <cell r="BB110" t="e">
            <v>#REF!</v>
          </cell>
          <cell r="BC110" t="e">
            <v>#REF!</v>
          </cell>
          <cell r="BD110" t="e">
            <v>#REF!</v>
          </cell>
          <cell r="BE110" t="e">
            <v>#REF!</v>
          </cell>
          <cell r="BF110" t="e">
            <v>#REF!</v>
          </cell>
          <cell r="BG110" t="e">
            <v>#REF!</v>
          </cell>
          <cell r="BH110" t="e">
            <v>#REF!</v>
          </cell>
          <cell r="BI110" t="e">
            <v>#REF!</v>
          </cell>
          <cell r="BJ110" t="e">
            <v>#REF!</v>
          </cell>
          <cell r="BK110" t="e">
            <v>#REF!</v>
          </cell>
          <cell r="BL110" t="e">
            <v>#REF!</v>
          </cell>
          <cell r="BM110" t="e">
            <v>#REF!</v>
          </cell>
          <cell r="BN110" t="e">
            <v>#REF!</v>
          </cell>
          <cell r="BO110" t="e">
            <v>#REF!</v>
          </cell>
          <cell r="BP110" t="e">
            <v>#REF!</v>
          </cell>
          <cell r="BQ110" t="e">
            <v>#REF!</v>
          </cell>
          <cell r="BR110" t="e">
            <v>#REF!</v>
          </cell>
          <cell r="BS110" t="e">
            <v>#REF!</v>
          </cell>
          <cell r="BT110" t="e">
            <v>#REF!</v>
          </cell>
          <cell r="BU110" t="e">
            <v>#REF!</v>
          </cell>
          <cell r="BV110" t="e">
            <v>#REF!</v>
          </cell>
          <cell r="BW110" t="e">
            <v>#REF!</v>
          </cell>
          <cell r="BX110" t="e">
            <v>#REF!</v>
          </cell>
          <cell r="BY110" t="e">
            <v>#REF!</v>
          </cell>
          <cell r="BZ110" t="e">
            <v>#REF!</v>
          </cell>
          <cell r="CA110" t="e">
            <v>#REF!</v>
          </cell>
        </row>
        <row r="111">
          <cell r="A111" t="e">
            <v>#REF!</v>
          </cell>
          <cell r="B111" t="e">
            <v>#REF!</v>
          </cell>
          <cell r="C111" t="e">
            <v>#REF!</v>
          </cell>
          <cell r="D111" t="e">
            <v>#REF!</v>
          </cell>
          <cell r="E111" t="e">
            <v>#REF!</v>
          </cell>
          <cell r="F111" t="e">
            <v>#REF!</v>
          </cell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  <cell r="U111" t="e">
            <v>#REF!</v>
          </cell>
          <cell r="V111" t="e">
            <v>#REF!</v>
          </cell>
          <cell r="W111" t="e">
            <v>#REF!</v>
          </cell>
          <cell r="X111" t="e">
            <v>#REF!</v>
          </cell>
          <cell r="Y111" t="e">
            <v>#REF!</v>
          </cell>
          <cell r="Z111" t="e">
            <v>#REF!</v>
          </cell>
          <cell r="AA111" t="e">
            <v>#REF!</v>
          </cell>
          <cell r="AB111" t="e">
            <v>#REF!</v>
          </cell>
          <cell r="AC111" t="e">
            <v>#REF!</v>
          </cell>
          <cell r="AD111" t="e">
            <v>#REF!</v>
          </cell>
          <cell r="AE111" t="e">
            <v>#REF!</v>
          </cell>
          <cell r="AF111" t="e">
            <v>#REF!</v>
          </cell>
          <cell r="AG111" t="e">
            <v>#REF!</v>
          </cell>
          <cell r="AH111" t="e">
            <v>#REF!</v>
          </cell>
          <cell r="AI111" t="e">
            <v>#REF!</v>
          </cell>
          <cell r="AJ111" t="e">
            <v>#REF!</v>
          </cell>
          <cell r="AK111" t="e">
            <v>#REF!</v>
          </cell>
          <cell r="AL111" t="e">
            <v>#REF!</v>
          </cell>
          <cell r="AM111" t="e">
            <v>#REF!</v>
          </cell>
          <cell r="AN111" t="e">
            <v>#REF!</v>
          </cell>
          <cell r="AO111" t="e">
            <v>#REF!</v>
          </cell>
          <cell r="AP111" t="e">
            <v>#REF!</v>
          </cell>
          <cell r="AQ111" t="e">
            <v>#REF!</v>
          </cell>
          <cell r="AR111" t="e">
            <v>#REF!</v>
          </cell>
          <cell r="AS111" t="e">
            <v>#REF!</v>
          </cell>
          <cell r="AT111" t="e">
            <v>#REF!</v>
          </cell>
          <cell r="AU111" t="e">
            <v>#REF!</v>
          </cell>
          <cell r="AV111" t="e">
            <v>#REF!</v>
          </cell>
          <cell r="AW111" t="e">
            <v>#REF!</v>
          </cell>
          <cell r="AX111" t="e">
            <v>#REF!</v>
          </cell>
          <cell r="AY111" t="e">
            <v>#REF!</v>
          </cell>
          <cell r="AZ111" t="e">
            <v>#REF!</v>
          </cell>
          <cell r="BA111" t="e">
            <v>#REF!</v>
          </cell>
          <cell r="BB111" t="e">
            <v>#REF!</v>
          </cell>
          <cell r="BC111" t="e">
            <v>#REF!</v>
          </cell>
          <cell r="BD111" t="e">
            <v>#REF!</v>
          </cell>
          <cell r="BE111" t="e">
            <v>#REF!</v>
          </cell>
          <cell r="BF111" t="e">
            <v>#REF!</v>
          </cell>
          <cell r="BG111" t="e">
            <v>#REF!</v>
          </cell>
          <cell r="BH111" t="e">
            <v>#REF!</v>
          </cell>
          <cell r="BI111" t="e">
            <v>#REF!</v>
          </cell>
          <cell r="BJ111" t="e">
            <v>#REF!</v>
          </cell>
          <cell r="BK111" t="e">
            <v>#REF!</v>
          </cell>
          <cell r="BL111" t="e">
            <v>#REF!</v>
          </cell>
          <cell r="BM111" t="e">
            <v>#REF!</v>
          </cell>
          <cell r="BN111" t="e">
            <v>#REF!</v>
          </cell>
          <cell r="BO111" t="e">
            <v>#REF!</v>
          </cell>
          <cell r="BP111" t="e">
            <v>#REF!</v>
          </cell>
          <cell r="BQ111" t="e">
            <v>#REF!</v>
          </cell>
          <cell r="BR111" t="e">
            <v>#REF!</v>
          </cell>
          <cell r="BS111" t="e">
            <v>#REF!</v>
          </cell>
          <cell r="BT111" t="e">
            <v>#REF!</v>
          </cell>
          <cell r="BU111" t="e">
            <v>#REF!</v>
          </cell>
          <cell r="BV111" t="e">
            <v>#REF!</v>
          </cell>
          <cell r="BW111" t="e">
            <v>#REF!</v>
          </cell>
          <cell r="BX111" t="e">
            <v>#REF!</v>
          </cell>
          <cell r="BY111" t="e">
            <v>#REF!</v>
          </cell>
          <cell r="BZ111" t="e">
            <v>#REF!</v>
          </cell>
          <cell r="CA111" t="e">
            <v>#REF!</v>
          </cell>
        </row>
        <row r="112">
          <cell r="A112" t="e">
            <v>#REF!</v>
          </cell>
          <cell r="B112" t="e">
            <v>#REF!</v>
          </cell>
          <cell r="C112" t="e">
            <v>#REF!</v>
          </cell>
          <cell r="D112" t="e">
            <v>#REF!</v>
          </cell>
          <cell r="E112" t="e">
            <v>#REF!</v>
          </cell>
          <cell r="F112" t="e">
            <v>#REF!</v>
          </cell>
          <cell r="G112" t="e">
            <v>#REF!</v>
          </cell>
          <cell r="H112" t="e">
            <v>#REF!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M112" t="e">
            <v>#REF!</v>
          </cell>
          <cell r="N112" t="e">
            <v>#REF!</v>
          </cell>
          <cell r="O112" t="e">
            <v>#REF!</v>
          </cell>
          <cell r="P112" t="e">
            <v>#REF!</v>
          </cell>
          <cell r="Q112" t="e">
            <v>#REF!</v>
          </cell>
          <cell r="R112" t="e">
            <v>#REF!</v>
          </cell>
          <cell r="S112" t="e">
            <v>#REF!</v>
          </cell>
          <cell r="T112" t="e">
            <v>#REF!</v>
          </cell>
          <cell r="U112" t="e">
            <v>#REF!</v>
          </cell>
          <cell r="V112" t="e">
            <v>#REF!</v>
          </cell>
          <cell r="W112" t="e">
            <v>#REF!</v>
          </cell>
          <cell r="X112" t="e">
            <v>#REF!</v>
          </cell>
          <cell r="Y112" t="e">
            <v>#REF!</v>
          </cell>
          <cell r="Z112" t="e">
            <v>#REF!</v>
          </cell>
          <cell r="AA112" t="e">
            <v>#REF!</v>
          </cell>
          <cell r="AB112" t="e">
            <v>#REF!</v>
          </cell>
          <cell r="AC112" t="e">
            <v>#REF!</v>
          </cell>
          <cell r="AD112" t="e">
            <v>#REF!</v>
          </cell>
          <cell r="AE112" t="e">
            <v>#REF!</v>
          </cell>
          <cell r="AF112" t="e">
            <v>#REF!</v>
          </cell>
          <cell r="AG112" t="e">
            <v>#REF!</v>
          </cell>
          <cell r="AH112" t="e">
            <v>#REF!</v>
          </cell>
          <cell r="AI112" t="e">
            <v>#REF!</v>
          </cell>
          <cell r="AJ112" t="e">
            <v>#REF!</v>
          </cell>
          <cell r="AK112" t="e">
            <v>#REF!</v>
          </cell>
          <cell r="AL112" t="e">
            <v>#REF!</v>
          </cell>
          <cell r="AM112" t="e">
            <v>#REF!</v>
          </cell>
          <cell r="AN112" t="e">
            <v>#REF!</v>
          </cell>
          <cell r="AO112" t="e">
            <v>#REF!</v>
          </cell>
          <cell r="AP112" t="e">
            <v>#REF!</v>
          </cell>
          <cell r="AQ112" t="e">
            <v>#REF!</v>
          </cell>
          <cell r="AR112" t="e">
            <v>#REF!</v>
          </cell>
          <cell r="AS112" t="e">
            <v>#REF!</v>
          </cell>
          <cell r="AT112" t="e">
            <v>#REF!</v>
          </cell>
          <cell r="AU112" t="e">
            <v>#REF!</v>
          </cell>
          <cell r="AV112" t="e">
            <v>#REF!</v>
          </cell>
          <cell r="AW112" t="e">
            <v>#REF!</v>
          </cell>
          <cell r="AX112" t="e">
            <v>#REF!</v>
          </cell>
          <cell r="AY112" t="e">
            <v>#REF!</v>
          </cell>
          <cell r="AZ112" t="e">
            <v>#REF!</v>
          </cell>
          <cell r="BA112" t="e">
            <v>#REF!</v>
          </cell>
          <cell r="BB112" t="e">
            <v>#REF!</v>
          </cell>
          <cell r="BC112" t="e">
            <v>#REF!</v>
          </cell>
          <cell r="BD112" t="e">
            <v>#REF!</v>
          </cell>
          <cell r="BE112" t="e">
            <v>#REF!</v>
          </cell>
          <cell r="BF112" t="e">
            <v>#REF!</v>
          </cell>
          <cell r="BG112" t="e">
            <v>#REF!</v>
          </cell>
          <cell r="BH112" t="e">
            <v>#REF!</v>
          </cell>
          <cell r="BI112" t="e">
            <v>#REF!</v>
          </cell>
          <cell r="BJ112" t="e">
            <v>#REF!</v>
          </cell>
          <cell r="BK112" t="e">
            <v>#REF!</v>
          </cell>
          <cell r="BL112" t="e">
            <v>#REF!</v>
          </cell>
          <cell r="BM112" t="e">
            <v>#REF!</v>
          </cell>
          <cell r="BN112" t="e">
            <v>#REF!</v>
          </cell>
          <cell r="BO112" t="e">
            <v>#REF!</v>
          </cell>
          <cell r="BP112" t="e">
            <v>#REF!</v>
          </cell>
          <cell r="BQ112" t="e">
            <v>#REF!</v>
          </cell>
          <cell r="BR112" t="e">
            <v>#REF!</v>
          </cell>
          <cell r="BS112" t="e">
            <v>#REF!</v>
          </cell>
          <cell r="BT112" t="e">
            <v>#REF!</v>
          </cell>
          <cell r="BU112" t="e">
            <v>#REF!</v>
          </cell>
          <cell r="BV112" t="e">
            <v>#REF!</v>
          </cell>
          <cell r="BW112" t="e">
            <v>#REF!</v>
          </cell>
          <cell r="BX112" t="e">
            <v>#REF!</v>
          </cell>
          <cell r="BY112" t="e">
            <v>#REF!</v>
          </cell>
          <cell r="BZ112" t="e">
            <v>#REF!</v>
          </cell>
          <cell r="CA112" t="e">
            <v>#REF!</v>
          </cell>
        </row>
        <row r="113">
          <cell r="A113" t="e">
            <v>#REF!</v>
          </cell>
          <cell r="B113" t="e">
            <v>#REF!</v>
          </cell>
          <cell r="C113" t="e">
            <v>#REF!</v>
          </cell>
          <cell r="D113" t="e">
            <v>#REF!</v>
          </cell>
          <cell r="E113" t="e">
            <v>#REF!</v>
          </cell>
          <cell r="F113" t="e">
            <v>#REF!</v>
          </cell>
          <cell r="G113" t="e">
            <v>#REF!</v>
          </cell>
          <cell r="H113" t="e">
            <v>#REF!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M113" t="e">
            <v>#REF!</v>
          </cell>
          <cell r="N113" t="e">
            <v>#REF!</v>
          </cell>
          <cell r="O113" t="e">
            <v>#REF!</v>
          </cell>
          <cell r="P113" t="e">
            <v>#REF!</v>
          </cell>
          <cell r="Q113" t="e">
            <v>#REF!</v>
          </cell>
          <cell r="R113" t="e">
            <v>#REF!</v>
          </cell>
          <cell r="S113" t="e">
            <v>#REF!</v>
          </cell>
          <cell r="T113" t="e">
            <v>#REF!</v>
          </cell>
          <cell r="U113" t="e">
            <v>#REF!</v>
          </cell>
          <cell r="V113" t="e">
            <v>#REF!</v>
          </cell>
          <cell r="W113" t="e">
            <v>#REF!</v>
          </cell>
          <cell r="X113" t="e">
            <v>#REF!</v>
          </cell>
          <cell r="Y113" t="e">
            <v>#REF!</v>
          </cell>
          <cell r="Z113" t="e">
            <v>#REF!</v>
          </cell>
          <cell r="AA113" t="e">
            <v>#REF!</v>
          </cell>
          <cell r="AB113" t="e">
            <v>#REF!</v>
          </cell>
          <cell r="AC113" t="e">
            <v>#REF!</v>
          </cell>
          <cell r="AD113" t="e">
            <v>#REF!</v>
          </cell>
          <cell r="AE113" t="e">
            <v>#REF!</v>
          </cell>
          <cell r="AF113" t="e">
            <v>#REF!</v>
          </cell>
          <cell r="AG113" t="e">
            <v>#REF!</v>
          </cell>
          <cell r="AH113" t="e">
            <v>#REF!</v>
          </cell>
          <cell r="AI113" t="e">
            <v>#REF!</v>
          </cell>
          <cell r="AJ113" t="e">
            <v>#REF!</v>
          </cell>
          <cell r="AK113" t="e">
            <v>#REF!</v>
          </cell>
          <cell r="AL113" t="e">
            <v>#REF!</v>
          </cell>
          <cell r="AM113" t="e">
            <v>#REF!</v>
          </cell>
          <cell r="AN113" t="e">
            <v>#REF!</v>
          </cell>
          <cell r="AO113" t="e">
            <v>#REF!</v>
          </cell>
          <cell r="AP113" t="e">
            <v>#REF!</v>
          </cell>
          <cell r="AQ113" t="e">
            <v>#REF!</v>
          </cell>
          <cell r="AR113" t="e">
            <v>#REF!</v>
          </cell>
          <cell r="AS113" t="e">
            <v>#REF!</v>
          </cell>
          <cell r="AT113" t="e">
            <v>#REF!</v>
          </cell>
          <cell r="AU113" t="e">
            <v>#REF!</v>
          </cell>
          <cell r="AV113" t="e">
            <v>#REF!</v>
          </cell>
          <cell r="AW113" t="e">
            <v>#REF!</v>
          </cell>
          <cell r="AX113" t="e">
            <v>#REF!</v>
          </cell>
          <cell r="AY113" t="e">
            <v>#REF!</v>
          </cell>
          <cell r="AZ113" t="e">
            <v>#REF!</v>
          </cell>
          <cell r="BA113" t="e">
            <v>#REF!</v>
          </cell>
          <cell r="BB113" t="e">
            <v>#REF!</v>
          </cell>
          <cell r="BC113" t="e">
            <v>#REF!</v>
          </cell>
          <cell r="BD113" t="e">
            <v>#REF!</v>
          </cell>
          <cell r="BE113" t="e">
            <v>#REF!</v>
          </cell>
          <cell r="BF113" t="e">
            <v>#REF!</v>
          </cell>
          <cell r="BG113" t="e">
            <v>#REF!</v>
          </cell>
          <cell r="BH113" t="e">
            <v>#REF!</v>
          </cell>
          <cell r="BI113" t="e">
            <v>#REF!</v>
          </cell>
          <cell r="BJ113" t="e">
            <v>#REF!</v>
          </cell>
          <cell r="BK113" t="e">
            <v>#REF!</v>
          </cell>
          <cell r="BL113" t="e">
            <v>#REF!</v>
          </cell>
          <cell r="BM113" t="e">
            <v>#REF!</v>
          </cell>
          <cell r="BN113" t="e">
            <v>#REF!</v>
          </cell>
          <cell r="BO113" t="e">
            <v>#REF!</v>
          </cell>
          <cell r="BP113" t="e">
            <v>#REF!</v>
          </cell>
          <cell r="BQ113" t="e">
            <v>#REF!</v>
          </cell>
          <cell r="BR113" t="e">
            <v>#REF!</v>
          </cell>
          <cell r="BS113" t="e">
            <v>#REF!</v>
          </cell>
          <cell r="BT113" t="e">
            <v>#REF!</v>
          </cell>
          <cell r="BU113" t="e">
            <v>#REF!</v>
          </cell>
          <cell r="BV113" t="e">
            <v>#REF!</v>
          </cell>
          <cell r="BW113" t="e">
            <v>#REF!</v>
          </cell>
          <cell r="BX113" t="e">
            <v>#REF!</v>
          </cell>
          <cell r="BY113" t="e">
            <v>#REF!</v>
          </cell>
          <cell r="BZ113" t="e">
            <v>#REF!</v>
          </cell>
          <cell r="CA113" t="e">
            <v>#REF!</v>
          </cell>
        </row>
        <row r="114">
          <cell r="A114" t="e">
            <v>#REF!</v>
          </cell>
          <cell r="B114" t="e">
            <v>#REF!</v>
          </cell>
          <cell r="C114" t="e">
            <v>#REF!</v>
          </cell>
          <cell r="D114" t="e">
            <v>#REF!</v>
          </cell>
          <cell r="E114" t="e">
            <v>#REF!</v>
          </cell>
          <cell r="F114" t="e">
            <v>#REF!</v>
          </cell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  <cell r="U114" t="e">
            <v>#REF!</v>
          </cell>
          <cell r="V114" t="e">
            <v>#REF!</v>
          </cell>
          <cell r="W114" t="e">
            <v>#REF!</v>
          </cell>
          <cell r="X114" t="e">
            <v>#REF!</v>
          </cell>
          <cell r="Y114" t="e">
            <v>#REF!</v>
          </cell>
          <cell r="Z114" t="e">
            <v>#REF!</v>
          </cell>
          <cell r="AA114" t="e">
            <v>#REF!</v>
          </cell>
          <cell r="AB114" t="e">
            <v>#REF!</v>
          </cell>
          <cell r="AC114" t="e">
            <v>#REF!</v>
          </cell>
          <cell r="AD114" t="e">
            <v>#REF!</v>
          </cell>
          <cell r="AE114" t="e">
            <v>#REF!</v>
          </cell>
          <cell r="AF114" t="e">
            <v>#REF!</v>
          </cell>
          <cell r="AG114" t="e">
            <v>#REF!</v>
          </cell>
          <cell r="AH114" t="e">
            <v>#REF!</v>
          </cell>
          <cell r="AI114" t="e">
            <v>#REF!</v>
          </cell>
          <cell r="AJ114" t="e">
            <v>#REF!</v>
          </cell>
          <cell r="AK114" t="e">
            <v>#REF!</v>
          </cell>
          <cell r="AL114" t="e">
            <v>#REF!</v>
          </cell>
          <cell r="AM114" t="e">
            <v>#REF!</v>
          </cell>
          <cell r="AN114" t="e">
            <v>#REF!</v>
          </cell>
          <cell r="AO114" t="e">
            <v>#REF!</v>
          </cell>
          <cell r="AP114" t="e">
            <v>#REF!</v>
          </cell>
          <cell r="AQ114" t="e">
            <v>#REF!</v>
          </cell>
          <cell r="AR114" t="e">
            <v>#REF!</v>
          </cell>
          <cell r="AS114" t="e">
            <v>#REF!</v>
          </cell>
          <cell r="AT114" t="e">
            <v>#REF!</v>
          </cell>
          <cell r="AU114" t="e">
            <v>#REF!</v>
          </cell>
          <cell r="AV114" t="e">
            <v>#REF!</v>
          </cell>
          <cell r="AW114" t="e">
            <v>#REF!</v>
          </cell>
          <cell r="AX114" t="e">
            <v>#REF!</v>
          </cell>
          <cell r="AY114" t="e">
            <v>#REF!</v>
          </cell>
          <cell r="AZ114" t="e">
            <v>#REF!</v>
          </cell>
          <cell r="BA114" t="e">
            <v>#REF!</v>
          </cell>
          <cell r="BB114" t="e">
            <v>#REF!</v>
          </cell>
          <cell r="BC114" t="e">
            <v>#REF!</v>
          </cell>
          <cell r="BD114" t="e">
            <v>#REF!</v>
          </cell>
          <cell r="BE114" t="e">
            <v>#REF!</v>
          </cell>
          <cell r="BF114" t="e">
            <v>#REF!</v>
          </cell>
          <cell r="BG114" t="e">
            <v>#REF!</v>
          </cell>
          <cell r="BH114" t="e">
            <v>#REF!</v>
          </cell>
          <cell r="BI114" t="e">
            <v>#REF!</v>
          </cell>
          <cell r="BJ114" t="e">
            <v>#REF!</v>
          </cell>
          <cell r="BK114" t="e">
            <v>#REF!</v>
          </cell>
          <cell r="BL114" t="e">
            <v>#REF!</v>
          </cell>
          <cell r="BM114" t="e">
            <v>#REF!</v>
          </cell>
          <cell r="BN114" t="e">
            <v>#REF!</v>
          </cell>
          <cell r="BO114" t="e">
            <v>#REF!</v>
          </cell>
          <cell r="BP114" t="e">
            <v>#REF!</v>
          </cell>
          <cell r="BQ114" t="e">
            <v>#REF!</v>
          </cell>
          <cell r="BR114" t="e">
            <v>#REF!</v>
          </cell>
          <cell r="BS114" t="e">
            <v>#REF!</v>
          </cell>
          <cell r="BT114" t="e">
            <v>#REF!</v>
          </cell>
          <cell r="BU114" t="e">
            <v>#REF!</v>
          </cell>
          <cell r="BV114" t="e">
            <v>#REF!</v>
          </cell>
          <cell r="BW114" t="e">
            <v>#REF!</v>
          </cell>
          <cell r="BX114" t="e">
            <v>#REF!</v>
          </cell>
          <cell r="BY114" t="e">
            <v>#REF!</v>
          </cell>
          <cell r="BZ114" t="e">
            <v>#REF!</v>
          </cell>
          <cell r="CA114" t="e">
            <v>#REF!</v>
          </cell>
        </row>
        <row r="115">
          <cell r="A115" t="e">
            <v>#REF!</v>
          </cell>
          <cell r="B115" t="e">
            <v>#REF!</v>
          </cell>
          <cell r="C115" t="e">
            <v>#REF!</v>
          </cell>
          <cell r="D115" t="e">
            <v>#REF!</v>
          </cell>
          <cell r="E115" t="e">
            <v>#REF!</v>
          </cell>
          <cell r="F115" t="e">
            <v>#REF!</v>
          </cell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  <cell r="U115" t="e">
            <v>#REF!</v>
          </cell>
          <cell r="V115" t="e">
            <v>#REF!</v>
          </cell>
          <cell r="W115" t="e">
            <v>#REF!</v>
          </cell>
          <cell r="X115" t="e">
            <v>#REF!</v>
          </cell>
          <cell r="Y115" t="e">
            <v>#REF!</v>
          </cell>
          <cell r="Z115" t="e">
            <v>#REF!</v>
          </cell>
          <cell r="AA115" t="e">
            <v>#REF!</v>
          </cell>
          <cell r="AB115" t="e">
            <v>#REF!</v>
          </cell>
          <cell r="AC115" t="e">
            <v>#REF!</v>
          </cell>
          <cell r="AD115" t="e">
            <v>#REF!</v>
          </cell>
          <cell r="AE115" t="e">
            <v>#REF!</v>
          </cell>
          <cell r="AF115" t="e">
            <v>#REF!</v>
          </cell>
          <cell r="AG115" t="e">
            <v>#REF!</v>
          </cell>
          <cell r="AH115" t="e">
            <v>#REF!</v>
          </cell>
          <cell r="AI115" t="e">
            <v>#REF!</v>
          </cell>
          <cell r="AJ115" t="e">
            <v>#REF!</v>
          </cell>
          <cell r="AK115" t="e">
            <v>#REF!</v>
          </cell>
          <cell r="AL115" t="e">
            <v>#REF!</v>
          </cell>
          <cell r="AM115" t="e">
            <v>#REF!</v>
          </cell>
          <cell r="AN115" t="e">
            <v>#REF!</v>
          </cell>
          <cell r="AO115" t="e">
            <v>#REF!</v>
          </cell>
          <cell r="AP115" t="e">
            <v>#REF!</v>
          </cell>
          <cell r="AQ115" t="e">
            <v>#REF!</v>
          </cell>
          <cell r="AR115" t="e">
            <v>#REF!</v>
          </cell>
          <cell r="AS115" t="e">
            <v>#REF!</v>
          </cell>
          <cell r="AT115" t="e">
            <v>#REF!</v>
          </cell>
          <cell r="AU115" t="e">
            <v>#REF!</v>
          </cell>
          <cell r="AV115" t="e">
            <v>#REF!</v>
          </cell>
          <cell r="AW115" t="e">
            <v>#REF!</v>
          </cell>
          <cell r="AX115" t="e">
            <v>#REF!</v>
          </cell>
          <cell r="AY115" t="e">
            <v>#REF!</v>
          </cell>
          <cell r="AZ115" t="e">
            <v>#REF!</v>
          </cell>
          <cell r="BA115" t="e">
            <v>#REF!</v>
          </cell>
          <cell r="BB115" t="e">
            <v>#REF!</v>
          </cell>
          <cell r="BC115" t="e">
            <v>#REF!</v>
          </cell>
          <cell r="BD115" t="e">
            <v>#REF!</v>
          </cell>
          <cell r="BE115" t="e">
            <v>#REF!</v>
          </cell>
          <cell r="BF115" t="e">
            <v>#REF!</v>
          </cell>
          <cell r="BG115" t="e">
            <v>#REF!</v>
          </cell>
          <cell r="BH115" t="e">
            <v>#REF!</v>
          </cell>
          <cell r="BI115" t="e">
            <v>#REF!</v>
          </cell>
          <cell r="BJ115" t="e">
            <v>#REF!</v>
          </cell>
          <cell r="BK115" t="e">
            <v>#REF!</v>
          </cell>
          <cell r="BL115" t="e">
            <v>#REF!</v>
          </cell>
          <cell r="BM115" t="e">
            <v>#REF!</v>
          </cell>
          <cell r="BN115" t="e">
            <v>#REF!</v>
          </cell>
          <cell r="BO115" t="e">
            <v>#REF!</v>
          </cell>
          <cell r="BP115" t="e">
            <v>#REF!</v>
          </cell>
          <cell r="BQ115" t="e">
            <v>#REF!</v>
          </cell>
          <cell r="BR115" t="e">
            <v>#REF!</v>
          </cell>
          <cell r="BS115" t="e">
            <v>#REF!</v>
          </cell>
          <cell r="BT115" t="e">
            <v>#REF!</v>
          </cell>
          <cell r="BU115" t="e">
            <v>#REF!</v>
          </cell>
          <cell r="BV115" t="e">
            <v>#REF!</v>
          </cell>
          <cell r="BW115" t="e">
            <v>#REF!</v>
          </cell>
          <cell r="BX115" t="e">
            <v>#REF!</v>
          </cell>
          <cell r="BY115" t="e">
            <v>#REF!</v>
          </cell>
          <cell r="BZ115" t="e">
            <v>#REF!</v>
          </cell>
          <cell r="CA115" t="e">
            <v>#REF!</v>
          </cell>
        </row>
        <row r="116">
          <cell r="A116" t="e">
            <v>#REF!</v>
          </cell>
          <cell r="B116" t="e">
            <v>#REF!</v>
          </cell>
          <cell r="C116" t="e">
            <v>#REF!</v>
          </cell>
          <cell r="D116" t="e">
            <v>#REF!</v>
          </cell>
          <cell r="E116" t="e">
            <v>#REF!</v>
          </cell>
          <cell r="F116" t="e">
            <v>#REF!</v>
          </cell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  <cell r="U116" t="e">
            <v>#REF!</v>
          </cell>
          <cell r="V116" t="e">
            <v>#REF!</v>
          </cell>
          <cell r="W116" t="e">
            <v>#REF!</v>
          </cell>
          <cell r="X116" t="e">
            <v>#REF!</v>
          </cell>
          <cell r="Y116" t="e">
            <v>#REF!</v>
          </cell>
          <cell r="Z116" t="e">
            <v>#REF!</v>
          </cell>
          <cell r="AA116" t="e">
            <v>#REF!</v>
          </cell>
          <cell r="AB116" t="e">
            <v>#REF!</v>
          </cell>
          <cell r="AC116" t="e">
            <v>#REF!</v>
          </cell>
          <cell r="AD116" t="e">
            <v>#REF!</v>
          </cell>
          <cell r="AE116" t="e">
            <v>#REF!</v>
          </cell>
          <cell r="AF116" t="e">
            <v>#REF!</v>
          </cell>
          <cell r="AG116" t="e">
            <v>#REF!</v>
          </cell>
          <cell r="AH116" t="e">
            <v>#REF!</v>
          </cell>
          <cell r="AI116" t="e">
            <v>#REF!</v>
          </cell>
          <cell r="AJ116" t="e">
            <v>#REF!</v>
          </cell>
          <cell r="AK116" t="e">
            <v>#REF!</v>
          </cell>
          <cell r="AL116" t="e">
            <v>#REF!</v>
          </cell>
          <cell r="AM116" t="e">
            <v>#REF!</v>
          </cell>
          <cell r="AN116" t="e">
            <v>#REF!</v>
          </cell>
          <cell r="AO116" t="e">
            <v>#REF!</v>
          </cell>
          <cell r="AP116" t="e">
            <v>#REF!</v>
          </cell>
          <cell r="AQ116" t="e">
            <v>#REF!</v>
          </cell>
          <cell r="AR116" t="e">
            <v>#REF!</v>
          </cell>
          <cell r="AS116" t="e">
            <v>#REF!</v>
          </cell>
          <cell r="AT116" t="e">
            <v>#REF!</v>
          </cell>
          <cell r="AU116" t="e">
            <v>#REF!</v>
          </cell>
          <cell r="AV116" t="e">
            <v>#REF!</v>
          </cell>
          <cell r="AW116" t="e">
            <v>#REF!</v>
          </cell>
          <cell r="AX116" t="e">
            <v>#REF!</v>
          </cell>
          <cell r="AY116" t="e">
            <v>#REF!</v>
          </cell>
          <cell r="AZ116" t="e">
            <v>#REF!</v>
          </cell>
          <cell r="BA116" t="e">
            <v>#REF!</v>
          </cell>
          <cell r="BB116" t="e">
            <v>#REF!</v>
          </cell>
          <cell r="BC116" t="e">
            <v>#REF!</v>
          </cell>
          <cell r="BD116" t="e">
            <v>#REF!</v>
          </cell>
          <cell r="BE116" t="e">
            <v>#REF!</v>
          </cell>
          <cell r="BF116" t="e">
            <v>#REF!</v>
          </cell>
          <cell r="BG116" t="e">
            <v>#REF!</v>
          </cell>
          <cell r="BH116" t="e">
            <v>#REF!</v>
          </cell>
          <cell r="BI116" t="e">
            <v>#REF!</v>
          </cell>
          <cell r="BJ116" t="e">
            <v>#REF!</v>
          </cell>
          <cell r="BK116" t="e">
            <v>#REF!</v>
          </cell>
          <cell r="BL116" t="e">
            <v>#REF!</v>
          </cell>
          <cell r="BM116" t="e">
            <v>#REF!</v>
          </cell>
          <cell r="BN116" t="e">
            <v>#REF!</v>
          </cell>
          <cell r="BO116" t="e">
            <v>#REF!</v>
          </cell>
          <cell r="BP116" t="e">
            <v>#REF!</v>
          </cell>
          <cell r="BQ116" t="e">
            <v>#REF!</v>
          </cell>
          <cell r="BR116" t="e">
            <v>#REF!</v>
          </cell>
          <cell r="BS116" t="e">
            <v>#REF!</v>
          </cell>
          <cell r="BT116" t="e">
            <v>#REF!</v>
          </cell>
          <cell r="BU116" t="e">
            <v>#REF!</v>
          </cell>
          <cell r="BV116" t="e">
            <v>#REF!</v>
          </cell>
          <cell r="BW116" t="e">
            <v>#REF!</v>
          </cell>
          <cell r="BX116" t="e">
            <v>#REF!</v>
          </cell>
          <cell r="BY116" t="e">
            <v>#REF!</v>
          </cell>
          <cell r="BZ116" t="e">
            <v>#REF!</v>
          </cell>
          <cell r="CA116" t="e">
            <v>#REF!</v>
          </cell>
        </row>
        <row r="117">
          <cell r="A117" t="e">
            <v>#REF!</v>
          </cell>
          <cell r="B117" t="e">
            <v>#REF!</v>
          </cell>
          <cell r="C117" t="e">
            <v>#REF!</v>
          </cell>
          <cell r="D117" t="e">
            <v>#REF!</v>
          </cell>
          <cell r="E117" t="e">
            <v>#REF!</v>
          </cell>
          <cell r="F117" t="e">
            <v>#REF!</v>
          </cell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  <cell r="U117" t="e">
            <v>#REF!</v>
          </cell>
          <cell r="V117" t="e">
            <v>#REF!</v>
          </cell>
          <cell r="W117" t="e">
            <v>#REF!</v>
          </cell>
          <cell r="X117" t="e">
            <v>#REF!</v>
          </cell>
          <cell r="Y117" t="e">
            <v>#REF!</v>
          </cell>
          <cell r="Z117" t="e">
            <v>#REF!</v>
          </cell>
          <cell r="AA117" t="e">
            <v>#REF!</v>
          </cell>
          <cell r="AB117" t="e">
            <v>#REF!</v>
          </cell>
          <cell r="AC117" t="e">
            <v>#REF!</v>
          </cell>
          <cell r="AD117" t="e">
            <v>#REF!</v>
          </cell>
          <cell r="AE117" t="e">
            <v>#REF!</v>
          </cell>
          <cell r="AF117" t="e">
            <v>#REF!</v>
          </cell>
          <cell r="AG117" t="e">
            <v>#REF!</v>
          </cell>
          <cell r="AH117" t="e">
            <v>#REF!</v>
          </cell>
          <cell r="AI117" t="e">
            <v>#REF!</v>
          </cell>
          <cell r="AJ117" t="e">
            <v>#REF!</v>
          </cell>
          <cell r="AK117" t="e">
            <v>#REF!</v>
          </cell>
          <cell r="AL117" t="e">
            <v>#REF!</v>
          </cell>
          <cell r="AM117" t="e">
            <v>#REF!</v>
          </cell>
          <cell r="AN117" t="e">
            <v>#REF!</v>
          </cell>
          <cell r="AO117" t="e">
            <v>#REF!</v>
          </cell>
          <cell r="AP117" t="e">
            <v>#REF!</v>
          </cell>
          <cell r="AQ117" t="e">
            <v>#REF!</v>
          </cell>
          <cell r="AR117" t="e">
            <v>#REF!</v>
          </cell>
          <cell r="AS117" t="e">
            <v>#REF!</v>
          </cell>
          <cell r="AT117" t="e">
            <v>#REF!</v>
          </cell>
          <cell r="AU117" t="e">
            <v>#REF!</v>
          </cell>
          <cell r="AV117" t="e">
            <v>#REF!</v>
          </cell>
          <cell r="AW117" t="e">
            <v>#REF!</v>
          </cell>
          <cell r="AX117" t="e">
            <v>#REF!</v>
          </cell>
          <cell r="AY117" t="e">
            <v>#REF!</v>
          </cell>
          <cell r="AZ117" t="e">
            <v>#REF!</v>
          </cell>
          <cell r="BA117" t="e">
            <v>#REF!</v>
          </cell>
          <cell r="BB117" t="e">
            <v>#REF!</v>
          </cell>
          <cell r="BC117" t="e">
            <v>#REF!</v>
          </cell>
          <cell r="BD117" t="e">
            <v>#REF!</v>
          </cell>
          <cell r="BE117" t="e">
            <v>#REF!</v>
          </cell>
          <cell r="BF117" t="e">
            <v>#REF!</v>
          </cell>
          <cell r="BG117" t="e">
            <v>#REF!</v>
          </cell>
          <cell r="BH117" t="e">
            <v>#REF!</v>
          </cell>
          <cell r="BI117" t="e">
            <v>#REF!</v>
          </cell>
          <cell r="BJ117" t="e">
            <v>#REF!</v>
          </cell>
          <cell r="BK117" t="e">
            <v>#REF!</v>
          </cell>
          <cell r="BL117" t="e">
            <v>#REF!</v>
          </cell>
          <cell r="BM117" t="e">
            <v>#REF!</v>
          </cell>
          <cell r="BN117" t="e">
            <v>#REF!</v>
          </cell>
          <cell r="BO117" t="e">
            <v>#REF!</v>
          </cell>
          <cell r="BP117" t="e">
            <v>#REF!</v>
          </cell>
          <cell r="BQ117" t="e">
            <v>#REF!</v>
          </cell>
          <cell r="BR117" t="e">
            <v>#REF!</v>
          </cell>
          <cell r="BS117" t="e">
            <v>#REF!</v>
          </cell>
          <cell r="BT117" t="e">
            <v>#REF!</v>
          </cell>
          <cell r="BU117" t="e">
            <v>#REF!</v>
          </cell>
          <cell r="BV117" t="e">
            <v>#REF!</v>
          </cell>
          <cell r="BW117" t="e">
            <v>#REF!</v>
          </cell>
          <cell r="BX117" t="e">
            <v>#REF!</v>
          </cell>
          <cell r="BY117" t="e">
            <v>#REF!</v>
          </cell>
          <cell r="BZ117" t="e">
            <v>#REF!</v>
          </cell>
          <cell r="CA117" t="e">
            <v>#REF!</v>
          </cell>
        </row>
        <row r="118">
          <cell r="A118" t="e">
            <v>#REF!</v>
          </cell>
          <cell r="B118" t="e">
            <v>#REF!</v>
          </cell>
          <cell r="C118" t="e">
            <v>#REF!</v>
          </cell>
          <cell r="D118" t="e">
            <v>#REF!</v>
          </cell>
          <cell r="E118" t="e">
            <v>#REF!</v>
          </cell>
          <cell r="F118" t="e">
            <v>#REF!</v>
          </cell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  <cell r="U118" t="e">
            <v>#REF!</v>
          </cell>
          <cell r="V118" t="e">
            <v>#REF!</v>
          </cell>
          <cell r="W118" t="e">
            <v>#REF!</v>
          </cell>
          <cell r="X118" t="e">
            <v>#REF!</v>
          </cell>
          <cell r="Y118" t="e">
            <v>#REF!</v>
          </cell>
          <cell r="Z118" t="e">
            <v>#REF!</v>
          </cell>
          <cell r="AA118" t="e">
            <v>#REF!</v>
          </cell>
          <cell r="AB118" t="e">
            <v>#REF!</v>
          </cell>
          <cell r="AC118" t="e">
            <v>#REF!</v>
          </cell>
          <cell r="AD118" t="e">
            <v>#REF!</v>
          </cell>
          <cell r="AE118" t="e">
            <v>#REF!</v>
          </cell>
          <cell r="AF118" t="e">
            <v>#REF!</v>
          </cell>
          <cell r="AG118" t="e">
            <v>#REF!</v>
          </cell>
          <cell r="AH118" t="e">
            <v>#REF!</v>
          </cell>
          <cell r="AI118" t="e">
            <v>#REF!</v>
          </cell>
          <cell r="AJ118" t="e">
            <v>#REF!</v>
          </cell>
          <cell r="AK118" t="e">
            <v>#REF!</v>
          </cell>
          <cell r="AL118" t="e">
            <v>#REF!</v>
          </cell>
          <cell r="AM118" t="e">
            <v>#REF!</v>
          </cell>
          <cell r="AN118" t="e">
            <v>#REF!</v>
          </cell>
          <cell r="AO118" t="e">
            <v>#REF!</v>
          </cell>
          <cell r="AP118" t="e">
            <v>#REF!</v>
          </cell>
          <cell r="AQ118" t="e">
            <v>#REF!</v>
          </cell>
          <cell r="AR118" t="e">
            <v>#REF!</v>
          </cell>
          <cell r="AS118" t="e">
            <v>#REF!</v>
          </cell>
          <cell r="AT118" t="e">
            <v>#REF!</v>
          </cell>
          <cell r="AU118" t="e">
            <v>#REF!</v>
          </cell>
          <cell r="AV118" t="e">
            <v>#REF!</v>
          </cell>
          <cell r="AW118" t="e">
            <v>#REF!</v>
          </cell>
          <cell r="AX118" t="e">
            <v>#REF!</v>
          </cell>
          <cell r="AY118" t="e">
            <v>#REF!</v>
          </cell>
          <cell r="AZ118" t="e">
            <v>#REF!</v>
          </cell>
          <cell r="BA118" t="e">
            <v>#REF!</v>
          </cell>
          <cell r="BB118" t="e">
            <v>#REF!</v>
          </cell>
          <cell r="BC118" t="e">
            <v>#REF!</v>
          </cell>
          <cell r="BD118" t="e">
            <v>#REF!</v>
          </cell>
          <cell r="BE118" t="e">
            <v>#REF!</v>
          </cell>
          <cell r="BF118" t="e">
            <v>#REF!</v>
          </cell>
          <cell r="BG118" t="e">
            <v>#REF!</v>
          </cell>
          <cell r="BH118" t="e">
            <v>#REF!</v>
          </cell>
          <cell r="BI118" t="e">
            <v>#REF!</v>
          </cell>
          <cell r="BJ118" t="e">
            <v>#REF!</v>
          </cell>
          <cell r="BK118" t="e">
            <v>#REF!</v>
          </cell>
          <cell r="BL118" t="e">
            <v>#REF!</v>
          </cell>
          <cell r="BM118" t="e">
            <v>#REF!</v>
          </cell>
          <cell r="BN118" t="e">
            <v>#REF!</v>
          </cell>
          <cell r="BO118" t="e">
            <v>#REF!</v>
          </cell>
          <cell r="BP118" t="e">
            <v>#REF!</v>
          </cell>
          <cell r="BQ118" t="e">
            <v>#REF!</v>
          </cell>
          <cell r="BR118" t="e">
            <v>#REF!</v>
          </cell>
          <cell r="BS118" t="e">
            <v>#REF!</v>
          </cell>
          <cell r="BT118" t="e">
            <v>#REF!</v>
          </cell>
          <cell r="BU118" t="e">
            <v>#REF!</v>
          </cell>
          <cell r="BV118" t="e">
            <v>#REF!</v>
          </cell>
          <cell r="BW118" t="e">
            <v>#REF!</v>
          </cell>
          <cell r="BX118" t="e">
            <v>#REF!</v>
          </cell>
          <cell r="BY118" t="e">
            <v>#REF!</v>
          </cell>
          <cell r="BZ118" t="e">
            <v>#REF!</v>
          </cell>
          <cell r="CA118" t="e">
            <v>#REF!</v>
          </cell>
        </row>
        <row r="119">
          <cell r="A119" t="e">
            <v>#REF!</v>
          </cell>
          <cell r="B119" t="e">
            <v>#REF!</v>
          </cell>
          <cell r="C119" t="e">
            <v>#REF!</v>
          </cell>
          <cell r="D119" t="e">
            <v>#REF!</v>
          </cell>
          <cell r="E119" t="e">
            <v>#REF!</v>
          </cell>
          <cell r="F119" t="e">
            <v>#REF!</v>
          </cell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  <cell r="U119" t="e">
            <v>#REF!</v>
          </cell>
          <cell r="V119" t="e">
            <v>#REF!</v>
          </cell>
          <cell r="W119" t="e">
            <v>#REF!</v>
          </cell>
          <cell r="X119" t="e">
            <v>#REF!</v>
          </cell>
          <cell r="Y119" t="e">
            <v>#REF!</v>
          </cell>
          <cell r="Z119" t="e">
            <v>#REF!</v>
          </cell>
          <cell r="AA119" t="e">
            <v>#REF!</v>
          </cell>
          <cell r="AB119" t="e">
            <v>#REF!</v>
          </cell>
          <cell r="AC119" t="e">
            <v>#REF!</v>
          </cell>
          <cell r="AD119" t="e">
            <v>#REF!</v>
          </cell>
          <cell r="AE119" t="e">
            <v>#REF!</v>
          </cell>
          <cell r="AF119" t="e">
            <v>#REF!</v>
          </cell>
          <cell r="AG119" t="e">
            <v>#REF!</v>
          </cell>
          <cell r="AH119" t="e">
            <v>#REF!</v>
          </cell>
          <cell r="AI119" t="e">
            <v>#REF!</v>
          </cell>
          <cell r="AJ119" t="e">
            <v>#REF!</v>
          </cell>
          <cell r="AK119" t="e">
            <v>#REF!</v>
          </cell>
          <cell r="AL119" t="e">
            <v>#REF!</v>
          </cell>
          <cell r="AM119" t="e">
            <v>#REF!</v>
          </cell>
          <cell r="AN119" t="e">
            <v>#REF!</v>
          </cell>
          <cell r="AO119" t="e">
            <v>#REF!</v>
          </cell>
          <cell r="AP119" t="e">
            <v>#REF!</v>
          </cell>
          <cell r="AQ119" t="e">
            <v>#REF!</v>
          </cell>
          <cell r="AR119" t="e">
            <v>#REF!</v>
          </cell>
          <cell r="AS119" t="e">
            <v>#REF!</v>
          </cell>
          <cell r="AT119" t="e">
            <v>#REF!</v>
          </cell>
          <cell r="AU119" t="e">
            <v>#REF!</v>
          </cell>
          <cell r="AV119" t="e">
            <v>#REF!</v>
          </cell>
          <cell r="AW119" t="e">
            <v>#REF!</v>
          </cell>
          <cell r="AX119" t="e">
            <v>#REF!</v>
          </cell>
          <cell r="AY119" t="e">
            <v>#REF!</v>
          </cell>
          <cell r="AZ119" t="e">
            <v>#REF!</v>
          </cell>
          <cell r="BA119" t="e">
            <v>#REF!</v>
          </cell>
          <cell r="BB119" t="e">
            <v>#REF!</v>
          </cell>
          <cell r="BC119" t="e">
            <v>#REF!</v>
          </cell>
          <cell r="BD119" t="e">
            <v>#REF!</v>
          </cell>
          <cell r="BE119" t="e">
            <v>#REF!</v>
          </cell>
          <cell r="BF119" t="e">
            <v>#REF!</v>
          </cell>
          <cell r="BG119" t="e">
            <v>#REF!</v>
          </cell>
          <cell r="BH119" t="e">
            <v>#REF!</v>
          </cell>
          <cell r="BI119" t="e">
            <v>#REF!</v>
          </cell>
          <cell r="BJ119" t="e">
            <v>#REF!</v>
          </cell>
          <cell r="BK119" t="e">
            <v>#REF!</v>
          </cell>
          <cell r="BL119" t="e">
            <v>#REF!</v>
          </cell>
          <cell r="BM119" t="e">
            <v>#REF!</v>
          </cell>
          <cell r="BN119" t="e">
            <v>#REF!</v>
          </cell>
          <cell r="BO119" t="e">
            <v>#REF!</v>
          </cell>
          <cell r="BP119" t="e">
            <v>#REF!</v>
          </cell>
          <cell r="BQ119" t="e">
            <v>#REF!</v>
          </cell>
          <cell r="BR119" t="e">
            <v>#REF!</v>
          </cell>
          <cell r="BS119" t="e">
            <v>#REF!</v>
          </cell>
          <cell r="BT119" t="e">
            <v>#REF!</v>
          </cell>
          <cell r="BU119" t="e">
            <v>#REF!</v>
          </cell>
          <cell r="BV119" t="e">
            <v>#REF!</v>
          </cell>
          <cell r="BW119" t="e">
            <v>#REF!</v>
          </cell>
          <cell r="BX119" t="e">
            <v>#REF!</v>
          </cell>
          <cell r="BY119" t="e">
            <v>#REF!</v>
          </cell>
          <cell r="BZ119" t="e">
            <v>#REF!</v>
          </cell>
          <cell r="CA119" t="e">
            <v>#REF!</v>
          </cell>
        </row>
        <row r="120">
          <cell r="A120" t="e">
            <v>#REF!</v>
          </cell>
          <cell r="B120" t="e">
            <v>#REF!</v>
          </cell>
          <cell r="C120" t="e">
            <v>#REF!</v>
          </cell>
          <cell r="D120" t="e">
            <v>#REF!</v>
          </cell>
          <cell r="E120" t="e">
            <v>#REF!</v>
          </cell>
          <cell r="F120" t="e">
            <v>#REF!</v>
          </cell>
          <cell r="G120" t="e">
            <v>#REF!</v>
          </cell>
          <cell r="H120" t="e">
            <v>#REF!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M120" t="e">
            <v>#REF!</v>
          </cell>
          <cell r="N120" t="e">
            <v>#REF!</v>
          </cell>
          <cell r="O120" t="e">
            <v>#REF!</v>
          </cell>
          <cell r="P120" t="e">
            <v>#REF!</v>
          </cell>
          <cell r="Q120" t="e">
            <v>#REF!</v>
          </cell>
          <cell r="R120" t="e">
            <v>#REF!</v>
          </cell>
          <cell r="S120" t="e">
            <v>#REF!</v>
          </cell>
          <cell r="T120" t="e">
            <v>#REF!</v>
          </cell>
          <cell r="U120" t="e">
            <v>#REF!</v>
          </cell>
          <cell r="V120" t="e">
            <v>#REF!</v>
          </cell>
          <cell r="W120" t="e">
            <v>#REF!</v>
          </cell>
          <cell r="X120" t="e">
            <v>#REF!</v>
          </cell>
          <cell r="Y120" t="e">
            <v>#REF!</v>
          </cell>
          <cell r="Z120" t="e">
            <v>#REF!</v>
          </cell>
          <cell r="AA120" t="e">
            <v>#REF!</v>
          </cell>
          <cell r="AB120" t="e">
            <v>#REF!</v>
          </cell>
          <cell r="AC120" t="e">
            <v>#REF!</v>
          </cell>
          <cell r="AD120" t="e">
            <v>#REF!</v>
          </cell>
          <cell r="AE120" t="e">
            <v>#REF!</v>
          </cell>
          <cell r="AF120" t="e">
            <v>#REF!</v>
          </cell>
          <cell r="AG120" t="e">
            <v>#REF!</v>
          </cell>
          <cell r="AH120" t="e">
            <v>#REF!</v>
          </cell>
          <cell r="AI120" t="e">
            <v>#REF!</v>
          </cell>
          <cell r="AJ120" t="e">
            <v>#REF!</v>
          </cell>
          <cell r="AK120" t="e">
            <v>#REF!</v>
          </cell>
          <cell r="AL120" t="e">
            <v>#REF!</v>
          </cell>
          <cell r="AM120" t="e">
            <v>#REF!</v>
          </cell>
          <cell r="AN120" t="e">
            <v>#REF!</v>
          </cell>
          <cell r="AO120" t="e">
            <v>#REF!</v>
          </cell>
          <cell r="AP120" t="e">
            <v>#REF!</v>
          </cell>
          <cell r="AQ120" t="e">
            <v>#REF!</v>
          </cell>
          <cell r="AR120" t="e">
            <v>#REF!</v>
          </cell>
          <cell r="AS120" t="e">
            <v>#REF!</v>
          </cell>
          <cell r="AT120" t="e">
            <v>#REF!</v>
          </cell>
          <cell r="AU120" t="e">
            <v>#REF!</v>
          </cell>
          <cell r="AV120" t="e">
            <v>#REF!</v>
          </cell>
          <cell r="AW120" t="e">
            <v>#REF!</v>
          </cell>
          <cell r="AX120" t="e">
            <v>#REF!</v>
          </cell>
          <cell r="AY120" t="e">
            <v>#REF!</v>
          </cell>
          <cell r="AZ120" t="e">
            <v>#REF!</v>
          </cell>
          <cell r="BA120" t="e">
            <v>#REF!</v>
          </cell>
          <cell r="BB120" t="e">
            <v>#REF!</v>
          </cell>
          <cell r="BC120" t="e">
            <v>#REF!</v>
          </cell>
          <cell r="BD120" t="e">
            <v>#REF!</v>
          </cell>
          <cell r="BE120" t="e">
            <v>#REF!</v>
          </cell>
          <cell r="BF120" t="e">
            <v>#REF!</v>
          </cell>
          <cell r="BG120" t="e">
            <v>#REF!</v>
          </cell>
          <cell r="BH120" t="e">
            <v>#REF!</v>
          </cell>
          <cell r="BI120" t="e">
            <v>#REF!</v>
          </cell>
          <cell r="BJ120" t="e">
            <v>#REF!</v>
          </cell>
          <cell r="BK120" t="e">
            <v>#REF!</v>
          </cell>
          <cell r="BL120" t="e">
            <v>#REF!</v>
          </cell>
          <cell r="BM120" t="e">
            <v>#REF!</v>
          </cell>
          <cell r="BN120" t="e">
            <v>#REF!</v>
          </cell>
          <cell r="BO120" t="e">
            <v>#REF!</v>
          </cell>
          <cell r="BP120" t="e">
            <v>#REF!</v>
          </cell>
          <cell r="BQ120" t="e">
            <v>#REF!</v>
          </cell>
          <cell r="BR120" t="e">
            <v>#REF!</v>
          </cell>
          <cell r="BS120" t="e">
            <v>#REF!</v>
          </cell>
          <cell r="BT120" t="e">
            <v>#REF!</v>
          </cell>
          <cell r="BU120" t="e">
            <v>#REF!</v>
          </cell>
          <cell r="BV120" t="e">
            <v>#REF!</v>
          </cell>
          <cell r="BW120" t="e">
            <v>#REF!</v>
          </cell>
          <cell r="BX120" t="e">
            <v>#REF!</v>
          </cell>
          <cell r="BY120" t="e">
            <v>#REF!</v>
          </cell>
          <cell r="BZ120" t="e">
            <v>#REF!</v>
          </cell>
          <cell r="CA120" t="e">
            <v>#REF!</v>
          </cell>
        </row>
        <row r="121">
          <cell r="A121" t="e">
            <v>#REF!</v>
          </cell>
          <cell r="B121" t="e">
            <v>#REF!</v>
          </cell>
          <cell r="C121" t="e">
            <v>#REF!</v>
          </cell>
          <cell r="D121" t="e">
            <v>#REF!</v>
          </cell>
          <cell r="E121" t="e">
            <v>#REF!</v>
          </cell>
          <cell r="F121" t="e">
            <v>#REF!</v>
          </cell>
          <cell r="G121" t="e">
            <v>#REF!</v>
          </cell>
          <cell r="H121" t="e">
            <v>#REF!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M121" t="e">
            <v>#REF!</v>
          </cell>
          <cell r="N121" t="e">
            <v>#REF!</v>
          </cell>
          <cell r="O121" t="e">
            <v>#REF!</v>
          </cell>
          <cell r="P121" t="e">
            <v>#REF!</v>
          </cell>
          <cell r="Q121" t="e">
            <v>#REF!</v>
          </cell>
          <cell r="R121" t="e">
            <v>#REF!</v>
          </cell>
          <cell r="S121" t="e">
            <v>#REF!</v>
          </cell>
          <cell r="T121" t="e">
            <v>#REF!</v>
          </cell>
          <cell r="U121" t="e">
            <v>#REF!</v>
          </cell>
          <cell r="V121" t="e">
            <v>#REF!</v>
          </cell>
          <cell r="W121" t="e">
            <v>#REF!</v>
          </cell>
          <cell r="X121" t="e">
            <v>#REF!</v>
          </cell>
          <cell r="Y121" t="e">
            <v>#REF!</v>
          </cell>
          <cell r="Z121" t="e">
            <v>#REF!</v>
          </cell>
          <cell r="AA121" t="e">
            <v>#REF!</v>
          </cell>
          <cell r="AB121" t="e">
            <v>#REF!</v>
          </cell>
          <cell r="AC121" t="e">
            <v>#REF!</v>
          </cell>
          <cell r="AD121" t="e">
            <v>#REF!</v>
          </cell>
          <cell r="AE121" t="e">
            <v>#REF!</v>
          </cell>
          <cell r="AF121" t="e">
            <v>#REF!</v>
          </cell>
          <cell r="AG121" t="e">
            <v>#REF!</v>
          </cell>
          <cell r="AH121" t="e">
            <v>#REF!</v>
          </cell>
          <cell r="AI121" t="e">
            <v>#REF!</v>
          </cell>
          <cell r="AJ121" t="e">
            <v>#REF!</v>
          </cell>
          <cell r="AK121" t="e">
            <v>#REF!</v>
          </cell>
          <cell r="AL121" t="e">
            <v>#REF!</v>
          </cell>
          <cell r="AM121" t="e">
            <v>#REF!</v>
          </cell>
          <cell r="AN121" t="e">
            <v>#REF!</v>
          </cell>
          <cell r="AO121" t="e">
            <v>#REF!</v>
          </cell>
          <cell r="AP121" t="e">
            <v>#REF!</v>
          </cell>
          <cell r="AQ121" t="e">
            <v>#REF!</v>
          </cell>
          <cell r="AR121" t="e">
            <v>#REF!</v>
          </cell>
          <cell r="AS121" t="e">
            <v>#REF!</v>
          </cell>
          <cell r="AT121" t="e">
            <v>#REF!</v>
          </cell>
          <cell r="AU121" t="e">
            <v>#REF!</v>
          </cell>
          <cell r="AV121" t="e">
            <v>#REF!</v>
          </cell>
          <cell r="AW121" t="e">
            <v>#REF!</v>
          </cell>
          <cell r="AX121" t="e">
            <v>#REF!</v>
          </cell>
          <cell r="AY121" t="e">
            <v>#REF!</v>
          </cell>
          <cell r="AZ121" t="e">
            <v>#REF!</v>
          </cell>
          <cell r="BA121" t="e">
            <v>#REF!</v>
          </cell>
          <cell r="BB121" t="e">
            <v>#REF!</v>
          </cell>
          <cell r="BC121" t="e">
            <v>#REF!</v>
          </cell>
          <cell r="BD121" t="e">
            <v>#REF!</v>
          </cell>
          <cell r="BE121" t="e">
            <v>#REF!</v>
          </cell>
          <cell r="BF121" t="e">
            <v>#REF!</v>
          </cell>
          <cell r="BG121" t="e">
            <v>#REF!</v>
          </cell>
          <cell r="BH121" t="e">
            <v>#REF!</v>
          </cell>
          <cell r="BI121" t="e">
            <v>#REF!</v>
          </cell>
          <cell r="BJ121" t="e">
            <v>#REF!</v>
          </cell>
          <cell r="BK121" t="e">
            <v>#REF!</v>
          </cell>
          <cell r="BL121" t="e">
            <v>#REF!</v>
          </cell>
          <cell r="BM121" t="e">
            <v>#REF!</v>
          </cell>
          <cell r="BN121" t="e">
            <v>#REF!</v>
          </cell>
          <cell r="BO121" t="e">
            <v>#REF!</v>
          </cell>
          <cell r="BP121" t="e">
            <v>#REF!</v>
          </cell>
          <cell r="BQ121" t="e">
            <v>#REF!</v>
          </cell>
          <cell r="BR121" t="e">
            <v>#REF!</v>
          </cell>
          <cell r="BS121" t="e">
            <v>#REF!</v>
          </cell>
          <cell r="BT121" t="e">
            <v>#REF!</v>
          </cell>
          <cell r="BU121" t="e">
            <v>#REF!</v>
          </cell>
          <cell r="BV121" t="e">
            <v>#REF!</v>
          </cell>
          <cell r="BW121" t="e">
            <v>#REF!</v>
          </cell>
          <cell r="BX121" t="e">
            <v>#REF!</v>
          </cell>
          <cell r="BY121" t="e">
            <v>#REF!</v>
          </cell>
          <cell r="BZ121" t="e">
            <v>#REF!</v>
          </cell>
          <cell r="CA121" t="e">
            <v>#REF!</v>
          </cell>
        </row>
        <row r="122">
          <cell r="A122" t="e">
            <v>#REF!</v>
          </cell>
          <cell r="B122" t="e">
            <v>#REF!</v>
          </cell>
          <cell r="C122" t="e">
            <v>#REF!</v>
          </cell>
          <cell r="D122" t="e">
            <v>#REF!</v>
          </cell>
          <cell r="E122" t="e">
            <v>#REF!</v>
          </cell>
          <cell r="F122" t="e">
            <v>#REF!</v>
          </cell>
          <cell r="G122" t="e">
            <v>#REF!</v>
          </cell>
          <cell r="H122" t="e">
            <v>#REF!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M122" t="e">
            <v>#REF!</v>
          </cell>
          <cell r="N122" t="e">
            <v>#REF!</v>
          </cell>
          <cell r="O122" t="e">
            <v>#REF!</v>
          </cell>
          <cell r="P122" t="e">
            <v>#REF!</v>
          </cell>
          <cell r="Q122" t="e">
            <v>#REF!</v>
          </cell>
          <cell r="R122" t="e">
            <v>#REF!</v>
          </cell>
          <cell r="S122" t="e">
            <v>#REF!</v>
          </cell>
          <cell r="T122" t="e">
            <v>#REF!</v>
          </cell>
          <cell r="U122" t="e">
            <v>#REF!</v>
          </cell>
          <cell r="V122" t="e">
            <v>#REF!</v>
          </cell>
          <cell r="W122" t="e">
            <v>#REF!</v>
          </cell>
          <cell r="X122" t="e">
            <v>#REF!</v>
          </cell>
          <cell r="Y122" t="e">
            <v>#REF!</v>
          </cell>
          <cell r="Z122" t="e">
            <v>#REF!</v>
          </cell>
          <cell r="AA122" t="e">
            <v>#REF!</v>
          </cell>
          <cell r="AB122" t="e">
            <v>#REF!</v>
          </cell>
          <cell r="AC122" t="e">
            <v>#REF!</v>
          </cell>
          <cell r="AD122" t="e">
            <v>#REF!</v>
          </cell>
          <cell r="AE122" t="e">
            <v>#REF!</v>
          </cell>
          <cell r="AF122" t="e">
            <v>#REF!</v>
          </cell>
          <cell r="AG122" t="e">
            <v>#REF!</v>
          </cell>
          <cell r="AH122" t="e">
            <v>#REF!</v>
          </cell>
          <cell r="AI122" t="e">
            <v>#REF!</v>
          </cell>
          <cell r="AJ122" t="e">
            <v>#REF!</v>
          </cell>
          <cell r="AK122" t="e">
            <v>#REF!</v>
          </cell>
          <cell r="AL122" t="e">
            <v>#REF!</v>
          </cell>
          <cell r="AM122" t="e">
            <v>#REF!</v>
          </cell>
          <cell r="AN122" t="e">
            <v>#REF!</v>
          </cell>
          <cell r="AO122" t="e">
            <v>#REF!</v>
          </cell>
          <cell r="AP122" t="e">
            <v>#REF!</v>
          </cell>
          <cell r="AQ122" t="e">
            <v>#REF!</v>
          </cell>
          <cell r="AR122" t="e">
            <v>#REF!</v>
          </cell>
          <cell r="AS122" t="e">
            <v>#REF!</v>
          </cell>
          <cell r="AT122" t="e">
            <v>#REF!</v>
          </cell>
          <cell r="AU122" t="e">
            <v>#REF!</v>
          </cell>
          <cell r="AV122" t="e">
            <v>#REF!</v>
          </cell>
          <cell r="AW122" t="e">
            <v>#REF!</v>
          </cell>
          <cell r="AX122" t="e">
            <v>#REF!</v>
          </cell>
          <cell r="AY122" t="e">
            <v>#REF!</v>
          </cell>
          <cell r="AZ122" t="e">
            <v>#REF!</v>
          </cell>
          <cell r="BA122" t="e">
            <v>#REF!</v>
          </cell>
          <cell r="BB122" t="e">
            <v>#REF!</v>
          </cell>
          <cell r="BC122" t="e">
            <v>#REF!</v>
          </cell>
          <cell r="BD122" t="e">
            <v>#REF!</v>
          </cell>
          <cell r="BE122" t="e">
            <v>#REF!</v>
          </cell>
          <cell r="BF122" t="e">
            <v>#REF!</v>
          </cell>
          <cell r="BG122" t="e">
            <v>#REF!</v>
          </cell>
          <cell r="BH122" t="e">
            <v>#REF!</v>
          </cell>
          <cell r="BI122" t="e">
            <v>#REF!</v>
          </cell>
          <cell r="BJ122" t="e">
            <v>#REF!</v>
          </cell>
          <cell r="BK122" t="e">
            <v>#REF!</v>
          </cell>
          <cell r="BL122" t="e">
            <v>#REF!</v>
          </cell>
          <cell r="BM122" t="e">
            <v>#REF!</v>
          </cell>
          <cell r="BN122" t="e">
            <v>#REF!</v>
          </cell>
          <cell r="BO122" t="e">
            <v>#REF!</v>
          </cell>
          <cell r="BP122" t="e">
            <v>#REF!</v>
          </cell>
          <cell r="BQ122" t="e">
            <v>#REF!</v>
          </cell>
          <cell r="BR122" t="e">
            <v>#REF!</v>
          </cell>
          <cell r="BS122" t="e">
            <v>#REF!</v>
          </cell>
          <cell r="BT122" t="e">
            <v>#REF!</v>
          </cell>
          <cell r="BU122" t="e">
            <v>#REF!</v>
          </cell>
          <cell r="BV122" t="e">
            <v>#REF!</v>
          </cell>
          <cell r="BW122" t="e">
            <v>#REF!</v>
          </cell>
          <cell r="BX122" t="e">
            <v>#REF!</v>
          </cell>
          <cell r="BY122" t="e">
            <v>#REF!</v>
          </cell>
          <cell r="BZ122" t="e">
            <v>#REF!</v>
          </cell>
          <cell r="CA122" t="e">
            <v>#REF!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D123" t="e">
            <v>#REF!</v>
          </cell>
          <cell r="E123" t="e">
            <v>#REF!</v>
          </cell>
          <cell r="F123" t="e">
            <v>#REF!</v>
          </cell>
          <cell r="G123" t="e">
            <v>#REF!</v>
          </cell>
          <cell r="H123" t="e">
            <v>#REF!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M123" t="e">
            <v>#REF!</v>
          </cell>
          <cell r="N123" t="e">
            <v>#REF!</v>
          </cell>
          <cell r="O123" t="e">
            <v>#REF!</v>
          </cell>
          <cell r="P123" t="e">
            <v>#REF!</v>
          </cell>
          <cell r="Q123" t="e">
            <v>#REF!</v>
          </cell>
          <cell r="R123" t="e">
            <v>#REF!</v>
          </cell>
          <cell r="S123" t="e">
            <v>#REF!</v>
          </cell>
          <cell r="T123" t="e">
            <v>#REF!</v>
          </cell>
          <cell r="U123" t="e">
            <v>#REF!</v>
          </cell>
          <cell r="V123" t="e">
            <v>#REF!</v>
          </cell>
          <cell r="W123" t="e">
            <v>#REF!</v>
          </cell>
          <cell r="X123" t="e">
            <v>#REF!</v>
          </cell>
          <cell r="Y123" t="e">
            <v>#REF!</v>
          </cell>
          <cell r="Z123" t="e">
            <v>#REF!</v>
          </cell>
          <cell r="AA123" t="e">
            <v>#REF!</v>
          </cell>
          <cell r="AB123" t="e">
            <v>#REF!</v>
          </cell>
          <cell r="AC123" t="e">
            <v>#REF!</v>
          </cell>
          <cell r="AD123" t="e">
            <v>#REF!</v>
          </cell>
          <cell r="AE123" t="e">
            <v>#REF!</v>
          </cell>
          <cell r="AF123" t="e">
            <v>#REF!</v>
          </cell>
          <cell r="AG123" t="e">
            <v>#REF!</v>
          </cell>
          <cell r="AH123" t="e">
            <v>#REF!</v>
          </cell>
          <cell r="AI123" t="e">
            <v>#REF!</v>
          </cell>
          <cell r="AJ123" t="e">
            <v>#REF!</v>
          </cell>
          <cell r="AK123" t="e">
            <v>#REF!</v>
          </cell>
          <cell r="AL123" t="e">
            <v>#REF!</v>
          </cell>
          <cell r="AM123" t="e">
            <v>#REF!</v>
          </cell>
          <cell r="AN123" t="e">
            <v>#REF!</v>
          </cell>
          <cell r="AO123" t="e">
            <v>#REF!</v>
          </cell>
          <cell r="AP123" t="e">
            <v>#REF!</v>
          </cell>
          <cell r="AQ123" t="e">
            <v>#REF!</v>
          </cell>
          <cell r="AR123" t="e">
            <v>#REF!</v>
          </cell>
          <cell r="AS123" t="e">
            <v>#REF!</v>
          </cell>
          <cell r="AT123" t="e">
            <v>#REF!</v>
          </cell>
          <cell r="AU123" t="e">
            <v>#REF!</v>
          </cell>
          <cell r="AV123" t="e">
            <v>#REF!</v>
          </cell>
          <cell r="AW123" t="e">
            <v>#REF!</v>
          </cell>
          <cell r="AX123" t="e">
            <v>#REF!</v>
          </cell>
          <cell r="AY123" t="e">
            <v>#REF!</v>
          </cell>
          <cell r="AZ123" t="e">
            <v>#REF!</v>
          </cell>
          <cell r="BA123" t="e">
            <v>#REF!</v>
          </cell>
          <cell r="BB123" t="e">
            <v>#REF!</v>
          </cell>
          <cell r="BC123" t="e">
            <v>#REF!</v>
          </cell>
          <cell r="BD123" t="e">
            <v>#REF!</v>
          </cell>
          <cell r="BE123" t="e">
            <v>#REF!</v>
          </cell>
          <cell r="BF123" t="e">
            <v>#REF!</v>
          </cell>
          <cell r="BG123" t="e">
            <v>#REF!</v>
          </cell>
          <cell r="BH123" t="e">
            <v>#REF!</v>
          </cell>
          <cell r="BI123" t="e">
            <v>#REF!</v>
          </cell>
          <cell r="BJ123" t="e">
            <v>#REF!</v>
          </cell>
          <cell r="BK123" t="e">
            <v>#REF!</v>
          </cell>
          <cell r="BL123" t="e">
            <v>#REF!</v>
          </cell>
          <cell r="BM123" t="e">
            <v>#REF!</v>
          </cell>
          <cell r="BN123" t="e">
            <v>#REF!</v>
          </cell>
          <cell r="BO123" t="e">
            <v>#REF!</v>
          </cell>
          <cell r="BP123" t="e">
            <v>#REF!</v>
          </cell>
          <cell r="BQ123" t="e">
            <v>#REF!</v>
          </cell>
          <cell r="BR123" t="e">
            <v>#REF!</v>
          </cell>
          <cell r="BS123" t="e">
            <v>#REF!</v>
          </cell>
          <cell r="BT123" t="e">
            <v>#REF!</v>
          </cell>
          <cell r="BU123" t="e">
            <v>#REF!</v>
          </cell>
          <cell r="BV123" t="e">
            <v>#REF!</v>
          </cell>
          <cell r="BW123" t="e">
            <v>#REF!</v>
          </cell>
          <cell r="BX123" t="e">
            <v>#REF!</v>
          </cell>
          <cell r="BY123" t="e">
            <v>#REF!</v>
          </cell>
          <cell r="BZ123" t="e">
            <v>#REF!</v>
          </cell>
          <cell r="CA123" t="e">
            <v>#REF!</v>
          </cell>
        </row>
        <row r="124">
          <cell r="A124" t="e">
            <v>#REF!</v>
          </cell>
          <cell r="B124" t="e">
            <v>#REF!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M124" t="e">
            <v>#REF!</v>
          </cell>
          <cell r="N124" t="e">
            <v>#REF!</v>
          </cell>
          <cell r="O124" t="e">
            <v>#REF!</v>
          </cell>
          <cell r="P124" t="e">
            <v>#REF!</v>
          </cell>
          <cell r="Q124" t="e">
            <v>#REF!</v>
          </cell>
          <cell r="R124" t="e">
            <v>#REF!</v>
          </cell>
          <cell r="S124" t="e">
            <v>#REF!</v>
          </cell>
          <cell r="T124" t="e">
            <v>#REF!</v>
          </cell>
          <cell r="U124" t="e">
            <v>#REF!</v>
          </cell>
          <cell r="V124" t="e">
            <v>#REF!</v>
          </cell>
          <cell r="W124" t="e">
            <v>#REF!</v>
          </cell>
          <cell r="X124" t="e">
            <v>#REF!</v>
          </cell>
          <cell r="Y124" t="e">
            <v>#REF!</v>
          </cell>
          <cell r="Z124" t="e">
            <v>#REF!</v>
          </cell>
          <cell r="AA124" t="e">
            <v>#REF!</v>
          </cell>
          <cell r="AB124" t="e">
            <v>#REF!</v>
          </cell>
          <cell r="AC124" t="e">
            <v>#REF!</v>
          </cell>
          <cell r="AD124" t="e">
            <v>#REF!</v>
          </cell>
          <cell r="AE124" t="e">
            <v>#REF!</v>
          </cell>
          <cell r="AF124" t="e">
            <v>#REF!</v>
          </cell>
          <cell r="AG124" t="e">
            <v>#REF!</v>
          </cell>
          <cell r="AH124" t="e">
            <v>#REF!</v>
          </cell>
          <cell r="AI124" t="e">
            <v>#REF!</v>
          </cell>
          <cell r="AJ124" t="e">
            <v>#REF!</v>
          </cell>
          <cell r="AK124" t="e">
            <v>#REF!</v>
          </cell>
          <cell r="AL124" t="e">
            <v>#REF!</v>
          </cell>
          <cell r="AM124" t="e">
            <v>#REF!</v>
          </cell>
          <cell r="AN124" t="e">
            <v>#REF!</v>
          </cell>
          <cell r="AO124" t="e">
            <v>#REF!</v>
          </cell>
          <cell r="AP124" t="e">
            <v>#REF!</v>
          </cell>
          <cell r="AQ124" t="e">
            <v>#REF!</v>
          </cell>
          <cell r="AR124" t="e">
            <v>#REF!</v>
          </cell>
          <cell r="AS124" t="e">
            <v>#REF!</v>
          </cell>
          <cell r="AT124" t="e">
            <v>#REF!</v>
          </cell>
          <cell r="AU124" t="e">
            <v>#REF!</v>
          </cell>
          <cell r="AV124" t="e">
            <v>#REF!</v>
          </cell>
          <cell r="AW124" t="e">
            <v>#REF!</v>
          </cell>
          <cell r="AX124" t="e">
            <v>#REF!</v>
          </cell>
          <cell r="AY124" t="e">
            <v>#REF!</v>
          </cell>
          <cell r="AZ124" t="e">
            <v>#REF!</v>
          </cell>
          <cell r="BA124" t="e">
            <v>#REF!</v>
          </cell>
          <cell r="BB124" t="e">
            <v>#REF!</v>
          </cell>
          <cell r="BC124" t="e">
            <v>#REF!</v>
          </cell>
          <cell r="BD124" t="e">
            <v>#REF!</v>
          </cell>
          <cell r="BE124" t="e">
            <v>#REF!</v>
          </cell>
          <cell r="BF124" t="e">
            <v>#REF!</v>
          </cell>
          <cell r="BG124" t="e">
            <v>#REF!</v>
          </cell>
          <cell r="BH124" t="e">
            <v>#REF!</v>
          </cell>
          <cell r="BI124" t="e">
            <v>#REF!</v>
          </cell>
          <cell r="BJ124" t="e">
            <v>#REF!</v>
          </cell>
          <cell r="BK124" t="e">
            <v>#REF!</v>
          </cell>
          <cell r="BL124" t="e">
            <v>#REF!</v>
          </cell>
          <cell r="BM124" t="e">
            <v>#REF!</v>
          </cell>
          <cell r="BN124" t="e">
            <v>#REF!</v>
          </cell>
          <cell r="BO124" t="e">
            <v>#REF!</v>
          </cell>
          <cell r="BP124" t="e">
            <v>#REF!</v>
          </cell>
          <cell r="BQ124" t="e">
            <v>#REF!</v>
          </cell>
          <cell r="BR124" t="e">
            <v>#REF!</v>
          </cell>
          <cell r="BS124" t="e">
            <v>#REF!</v>
          </cell>
          <cell r="BT124" t="e">
            <v>#REF!</v>
          </cell>
          <cell r="BU124" t="e">
            <v>#REF!</v>
          </cell>
          <cell r="BV124" t="e">
            <v>#REF!</v>
          </cell>
          <cell r="BW124" t="e">
            <v>#REF!</v>
          </cell>
          <cell r="BX124" t="e">
            <v>#REF!</v>
          </cell>
          <cell r="BY124" t="e">
            <v>#REF!</v>
          </cell>
          <cell r="BZ124" t="e">
            <v>#REF!</v>
          </cell>
          <cell r="CA124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D125" t="e">
            <v>#REF!</v>
          </cell>
          <cell r="E125" t="e">
            <v>#REF!</v>
          </cell>
          <cell r="F125" t="e">
            <v>#REF!</v>
          </cell>
          <cell r="G125" t="e">
            <v>#REF!</v>
          </cell>
          <cell r="H125" t="e">
            <v>#REF!</v>
          </cell>
          <cell r="I125" t="e">
            <v>#REF!</v>
          </cell>
          <cell r="J125" t="e">
            <v>#REF!</v>
          </cell>
          <cell r="K125" t="e">
            <v>#REF!</v>
          </cell>
          <cell r="L125" t="e">
            <v>#REF!</v>
          </cell>
          <cell r="M125" t="e">
            <v>#REF!</v>
          </cell>
          <cell r="N125" t="e">
            <v>#REF!</v>
          </cell>
          <cell r="O125" t="e">
            <v>#REF!</v>
          </cell>
          <cell r="P125" t="e">
            <v>#REF!</v>
          </cell>
          <cell r="Q125" t="e">
            <v>#REF!</v>
          </cell>
          <cell r="R125" t="e">
            <v>#REF!</v>
          </cell>
          <cell r="S125" t="e">
            <v>#REF!</v>
          </cell>
          <cell r="T125" t="e">
            <v>#REF!</v>
          </cell>
          <cell r="U125" t="e">
            <v>#REF!</v>
          </cell>
          <cell r="V125" t="e">
            <v>#REF!</v>
          </cell>
          <cell r="W125" t="e">
            <v>#REF!</v>
          </cell>
          <cell r="X125" t="e">
            <v>#REF!</v>
          </cell>
          <cell r="Y125" t="e">
            <v>#REF!</v>
          </cell>
          <cell r="Z125" t="e">
            <v>#REF!</v>
          </cell>
          <cell r="AA125" t="e">
            <v>#REF!</v>
          </cell>
          <cell r="AB125" t="e">
            <v>#REF!</v>
          </cell>
          <cell r="AC125" t="e">
            <v>#REF!</v>
          </cell>
          <cell r="AD125" t="e">
            <v>#REF!</v>
          </cell>
          <cell r="AE125" t="e">
            <v>#REF!</v>
          </cell>
          <cell r="AF125" t="e">
            <v>#REF!</v>
          </cell>
          <cell r="AG125" t="e">
            <v>#REF!</v>
          </cell>
          <cell r="AH125" t="e">
            <v>#REF!</v>
          </cell>
          <cell r="AI125" t="e">
            <v>#REF!</v>
          </cell>
          <cell r="AJ125" t="e">
            <v>#REF!</v>
          </cell>
          <cell r="AK125" t="e">
            <v>#REF!</v>
          </cell>
          <cell r="AL125" t="e">
            <v>#REF!</v>
          </cell>
          <cell r="AM125" t="e">
            <v>#REF!</v>
          </cell>
          <cell r="AN125" t="e">
            <v>#REF!</v>
          </cell>
          <cell r="AO125" t="e">
            <v>#REF!</v>
          </cell>
          <cell r="AP125" t="e">
            <v>#REF!</v>
          </cell>
          <cell r="AQ125" t="e">
            <v>#REF!</v>
          </cell>
          <cell r="AR125" t="e">
            <v>#REF!</v>
          </cell>
          <cell r="AS125" t="e">
            <v>#REF!</v>
          </cell>
          <cell r="AT125" t="e">
            <v>#REF!</v>
          </cell>
          <cell r="AU125" t="e">
            <v>#REF!</v>
          </cell>
          <cell r="AV125" t="e">
            <v>#REF!</v>
          </cell>
          <cell r="AW125" t="e">
            <v>#REF!</v>
          </cell>
          <cell r="AX125" t="e">
            <v>#REF!</v>
          </cell>
          <cell r="AY125" t="e">
            <v>#REF!</v>
          </cell>
          <cell r="AZ125" t="e">
            <v>#REF!</v>
          </cell>
          <cell r="BA125" t="e">
            <v>#REF!</v>
          </cell>
          <cell r="BB125" t="e">
            <v>#REF!</v>
          </cell>
          <cell r="BC125" t="e">
            <v>#REF!</v>
          </cell>
          <cell r="BD125" t="e">
            <v>#REF!</v>
          </cell>
          <cell r="BE125" t="e">
            <v>#REF!</v>
          </cell>
          <cell r="BF125" t="e">
            <v>#REF!</v>
          </cell>
          <cell r="BG125" t="e">
            <v>#REF!</v>
          </cell>
          <cell r="BH125" t="e">
            <v>#REF!</v>
          </cell>
          <cell r="BI125" t="e">
            <v>#REF!</v>
          </cell>
          <cell r="BJ125" t="e">
            <v>#REF!</v>
          </cell>
          <cell r="BK125" t="e">
            <v>#REF!</v>
          </cell>
          <cell r="BL125" t="e">
            <v>#REF!</v>
          </cell>
          <cell r="BM125" t="e">
            <v>#REF!</v>
          </cell>
          <cell r="BN125" t="e">
            <v>#REF!</v>
          </cell>
          <cell r="BO125" t="e">
            <v>#REF!</v>
          </cell>
          <cell r="BP125" t="e">
            <v>#REF!</v>
          </cell>
          <cell r="BQ125" t="e">
            <v>#REF!</v>
          </cell>
          <cell r="BR125" t="e">
            <v>#REF!</v>
          </cell>
          <cell r="BS125" t="e">
            <v>#REF!</v>
          </cell>
          <cell r="BT125" t="e">
            <v>#REF!</v>
          </cell>
          <cell r="BU125" t="e">
            <v>#REF!</v>
          </cell>
          <cell r="BV125" t="e">
            <v>#REF!</v>
          </cell>
          <cell r="BW125" t="e">
            <v>#REF!</v>
          </cell>
          <cell r="BX125" t="e">
            <v>#REF!</v>
          </cell>
          <cell r="BY125" t="e">
            <v>#REF!</v>
          </cell>
          <cell r="BZ125" t="e">
            <v>#REF!</v>
          </cell>
          <cell r="CA125" t="e">
            <v>#REF!</v>
          </cell>
        </row>
        <row r="126">
          <cell r="A126" t="e">
            <v>#REF!</v>
          </cell>
          <cell r="B126" t="e">
            <v>#REF!</v>
          </cell>
          <cell r="C126" t="e">
            <v>#REF!</v>
          </cell>
          <cell r="D126" t="e">
            <v>#REF!</v>
          </cell>
          <cell r="E126" t="e">
            <v>#REF!</v>
          </cell>
          <cell r="F126" t="e">
            <v>#REF!</v>
          </cell>
          <cell r="G126" t="e">
            <v>#REF!</v>
          </cell>
          <cell r="H126" t="e">
            <v>#REF!</v>
          </cell>
          <cell r="I126" t="e">
            <v>#REF!</v>
          </cell>
          <cell r="J126" t="e">
            <v>#REF!</v>
          </cell>
          <cell r="K126" t="e">
            <v>#REF!</v>
          </cell>
          <cell r="L126" t="e">
            <v>#REF!</v>
          </cell>
          <cell r="M126" t="e">
            <v>#REF!</v>
          </cell>
          <cell r="N126" t="e">
            <v>#REF!</v>
          </cell>
          <cell r="O126" t="e">
            <v>#REF!</v>
          </cell>
          <cell r="P126" t="e">
            <v>#REF!</v>
          </cell>
          <cell r="Q126" t="e">
            <v>#REF!</v>
          </cell>
          <cell r="R126" t="e">
            <v>#REF!</v>
          </cell>
          <cell r="S126" t="e">
            <v>#REF!</v>
          </cell>
          <cell r="T126" t="e">
            <v>#REF!</v>
          </cell>
          <cell r="U126" t="e">
            <v>#REF!</v>
          </cell>
          <cell r="V126" t="e">
            <v>#REF!</v>
          </cell>
          <cell r="W126" t="e">
            <v>#REF!</v>
          </cell>
          <cell r="X126" t="e">
            <v>#REF!</v>
          </cell>
          <cell r="Y126" t="e">
            <v>#REF!</v>
          </cell>
          <cell r="Z126" t="e">
            <v>#REF!</v>
          </cell>
          <cell r="AA126" t="e">
            <v>#REF!</v>
          </cell>
          <cell r="AB126" t="e">
            <v>#REF!</v>
          </cell>
          <cell r="AC126" t="e">
            <v>#REF!</v>
          </cell>
          <cell r="AD126" t="e">
            <v>#REF!</v>
          </cell>
          <cell r="AE126" t="e">
            <v>#REF!</v>
          </cell>
          <cell r="AF126" t="e">
            <v>#REF!</v>
          </cell>
          <cell r="AG126" t="e">
            <v>#REF!</v>
          </cell>
          <cell r="AH126" t="e">
            <v>#REF!</v>
          </cell>
          <cell r="AI126" t="e">
            <v>#REF!</v>
          </cell>
          <cell r="AJ126" t="e">
            <v>#REF!</v>
          </cell>
          <cell r="AK126" t="e">
            <v>#REF!</v>
          </cell>
          <cell r="AL126" t="e">
            <v>#REF!</v>
          </cell>
          <cell r="AM126" t="e">
            <v>#REF!</v>
          </cell>
          <cell r="AN126" t="e">
            <v>#REF!</v>
          </cell>
          <cell r="AO126" t="e">
            <v>#REF!</v>
          </cell>
          <cell r="AP126" t="e">
            <v>#REF!</v>
          </cell>
          <cell r="AQ126" t="e">
            <v>#REF!</v>
          </cell>
          <cell r="AR126" t="e">
            <v>#REF!</v>
          </cell>
          <cell r="AS126" t="e">
            <v>#REF!</v>
          </cell>
          <cell r="AT126" t="e">
            <v>#REF!</v>
          </cell>
          <cell r="AU126" t="e">
            <v>#REF!</v>
          </cell>
          <cell r="AV126" t="e">
            <v>#REF!</v>
          </cell>
          <cell r="AW126" t="e">
            <v>#REF!</v>
          </cell>
          <cell r="AX126" t="e">
            <v>#REF!</v>
          </cell>
          <cell r="AY126" t="e">
            <v>#REF!</v>
          </cell>
          <cell r="AZ126" t="e">
            <v>#REF!</v>
          </cell>
          <cell r="BA126" t="e">
            <v>#REF!</v>
          </cell>
          <cell r="BB126" t="e">
            <v>#REF!</v>
          </cell>
          <cell r="BC126" t="e">
            <v>#REF!</v>
          </cell>
          <cell r="BD126" t="e">
            <v>#REF!</v>
          </cell>
          <cell r="BE126" t="e">
            <v>#REF!</v>
          </cell>
          <cell r="BF126" t="e">
            <v>#REF!</v>
          </cell>
          <cell r="BG126" t="e">
            <v>#REF!</v>
          </cell>
          <cell r="BH126" t="e">
            <v>#REF!</v>
          </cell>
          <cell r="BI126" t="e">
            <v>#REF!</v>
          </cell>
          <cell r="BJ126" t="e">
            <v>#REF!</v>
          </cell>
          <cell r="BK126" t="e">
            <v>#REF!</v>
          </cell>
          <cell r="BL126" t="e">
            <v>#REF!</v>
          </cell>
          <cell r="BM126" t="e">
            <v>#REF!</v>
          </cell>
          <cell r="BN126" t="e">
            <v>#REF!</v>
          </cell>
          <cell r="BO126" t="e">
            <v>#REF!</v>
          </cell>
          <cell r="BP126" t="e">
            <v>#REF!</v>
          </cell>
          <cell r="BQ126" t="e">
            <v>#REF!</v>
          </cell>
          <cell r="BR126" t="e">
            <v>#REF!</v>
          </cell>
          <cell r="BS126" t="e">
            <v>#REF!</v>
          </cell>
          <cell r="BT126" t="e">
            <v>#REF!</v>
          </cell>
          <cell r="BU126" t="e">
            <v>#REF!</v>
          </cell>
          <cell r="BV126" t="e">
            <v>#REF!</v>
          </cell>
          <cell r="BW126" t="e">
            <v>#REF!</v>
          </cell>
          <cell r="BX126" t="e">
            <v>#REF!</v>
          </cell>
          <cell r="BY126" t="e">
            <v>#REF!</v>
          </cell>
          <cell r="BZ126" t="e">
            <v>#REF!</v>
          </cell>
          <cell r="CA126" t="e">
            <v>#REF!</v>
          </cell>
        </row>
        <row r="127">
          <cell r="A127" t="e">
            <v>#REF!</v>
          </cell>
          <cell r="B127" t="e">
            <v>#REF!</v>
          </cell>
          <cell r="C127" t="e">
            <v>#REF!</v>
          </cell>
          <cell r="D127" t="e">
            <v>#REF!</v>
          </cell>
          <cell r="E127" t="e">
            <v>#REF!</v>
          </cell>
          <cell r="F127" t="e">
            <v>#REF!</v>
          </cell>
          <cell r="G127" t="e">
            <v>#REF!</v>
          </cell>
          <cell r="H127" t="e">
            <v>#REF!</v>
          </cell>
          <cell r="I127" t="e">
            <v>#REF!</v>
          </cell>
          <cell r="J127" t="e">
            <v>#REF!</v>
          </cell>
          <cell r="K127" t="e">
            <v>#REF!</v>
          </cell>
          <cell r="L127" t="e">
            <v>#REF!</v>
          </cell>
          <cell r="M127" t="e">
            <v>#REF!</v>
          </cell>
          <cell r="N127" t="e">
            <v>#REF!</v>
          </cell>
          <cell r="O127" t="e">
            <v>#REF!</v>
          </cell>
          <cell r="P127" t="e">
            <v>#REF!</v>
          </cell>
          <cell r="Q127" t="e">
            <v>#REF!</v>
          </cell>
          <cell r="R127" t="e">
            <v>#REF!</v>
          </cell>
          <cell r="S127" t="e">
            <v>#REF!</v>
          </cell>
          <cell r="T127" t="e">
            <v>#REF!</v>
          </cell>
          <cell r="U127" t="e">
            <v>#REF!</v>
          </cell>
          <cell r="V127" t="e">
            <v>#REF!</v>
          </cell>
          <cell r="W127" t="e">
            <v>#REF!</v>
          </cell>
          <cell r="X127" t="e">
            <v>#REF!</v>
          </cell>
          <cell r="Y127" t="e">
            <v>#REF!</v>
          </cell>
          <cell r="Z127" t="e">
            <v>#REF!</v>
          </cell>
          <cell r="AA127" t="e">
            <v>#REF!</v>
          </cell>
          <cell r="AB127" t="e">
            <v>#REF!</v>
          </cell>
          <cell r="AC127" t="e">
            <v>#REF!</v>
          </cell>
          <cell r="AD127" t="e">
            <v>#REF!</v>
          </cell>
          <cell r="AE127" t="e">
            <v>#REF!</v>
          </cell>
          <cell r="AF127" t="e">
            <v>#REF!</v>
          </cell>
          <cell r="AG127" t="e">
            <v>#REF!</v>
          </cell>
          <cell r="AH127" t="e">
            <v>#REF!</v>
          </cell>
          <cell r="AI127" t="e">
            <v>#REF!</v>
          </cell>
          <cell r="AJ127" t="e">
            <v>#REF!</v>
          </cell>
          <cell r="AK127" t="e">
            <v>#REF!</v>
          </cell>
          <cell r="AL127" t="e">
            <v>#REF!</v>
          </cell>
          <cell r="AM127" t="e">
            <v>#REF!</v>
          </cell>
          <cell r="AN127" t="e">
            <v>#REF!</v>
          </cell>
          <cell r="AO127" t="e">
            <v>#REF!</v>
          </cell>
          <cell r="AP127" t="e">
            <v>#REF!</v>
          </cell>
          <cell r="AQ127" t="e">
            <v>#REF!</v>
          </cell>
          <cell r="AR127" t="e">
            <v>#REF!</v>
          </cell>
          <cell r="AS127" t="e">
            <v>#REF!</v>
          </cell>
          <cell r="AT127" t="e">
            <v>#REF!</v>
          </cell>
          <cell r="AU127" t="e">
            <v>#REF!</v>
          </cell>
          <cell r="AV127" t="e">
            <v>#REF!</v>
          </cell>
          <cell r="AW127" t="e">
            <v>#REF!</v>
          </cell>
          <cell r="AX127" t="e">
            <v>#REF!</v>
          </cell>
          <cell r="AY127" t="e">
            <v>#REF!</v>
          </cell>
          <cell r="AZ127" t="e">
            <v>#REF!</v>
          </cell>
          <cell r="BA127" t="e">
            <v>#REF!</v>
          </cell>
          <cell r="BB127" t="e">
            <v>#REF!</v>
          </cell>
          <cell r="BC127" t="e">
            <v>#REF!</v>
          </cell>
          <cell r="BD127" t="e">
            <v>#REF!</v>
          </cell>
          <cell r="BE127" t="e">
            <v>#REF!</v>
          </cell>
          <cell r="BF127" t="e">
            <v>#REF!</v>
          </cell>
          <cell r="BG127" t="e">
            <v>#REF!</v>
          </cell>
          <cell r="BH127" t="e">
            <v>#REF!</v>
          </cell>
          <cell r="BI127" t="e">
            <v>#REF!</v>
          </cell>
          <cell r="BJ127" t="e">
            <v>#REF!</v>
          </cell>
          <cell r="BK127" t="e">
            <v>#REF!</v>
          </cell>
          <cell r="BL127" t="e">
            <v>#REF!</v>
          </cell>
          <cell r="BM127" t="e">
            <v>#REF!</v>
          </cell>
          <cell r="BN127" t="e">
            <v>#REF!</v>
          </cell>
          <cell r="BO127" t="e">
            <v>#REF!</v>
          </cell>
          <cell r="BP127" t="e">
            <v>#REF!</v>
          </cell>
          <cell r="BQ127" t="e">
            <v>#REF!</v>
          </cell>
          <cell r="BR127" t="e">
            <v>#REF!</v>
          </cell>
          <cell r="BS127" t="e">
            <v>#REF!</v>
          </cell>
          <cell r="BT127" t="e">
            <v>#REF!</v>
          </cell>
          <cell r="BU127" t="e">
            <v>#REF!</v>
          </cell>
          <cell r="BV127" t="e">
            <v>#REF!</v>
          </cell>
          <cell r="BW127" t="e">
            <v>#REF!</v>
          </cell>
          <cell r="BX127" t="e">
            <v>#REF!</v>
          </cell>
          <cell r="BY127" t="e">
            <v>#REF!</v>
          </cell>
          <cell r="BZ127" t="e">
            <v>#REF!</v>
          </cell>
          <cell r="CA127" t="e">
            <v>#REF!</v>
          </cell>
        </row>
        <row r="128">
          <cell r="A128" t="e">
            <v>#REF!</v>
          </cell>
          <cell r="B128" t="e">
            <v>#REF!</v>
          </cell>
          <cell r="C128" t="e">
            <v>#REF!</v>
          </cell>
          <cell r="D128" t="e">
            <v>#REF!</v>
          </cell>
          <cell r="E128" t="e">
            <v>#REF!</v>
          </cell>
          <cell r="F128" t="e">
            <v>#REF!</v>
          </cell>
          <cell r="G128" t="e">
            <v>#REF!</v>
          </cell>
          <cell r="H128" t="e">
            <v>#REF!</v>
          </cell>
          <cell r="I128" t="e">
            <v>#REF!</v>
          </cell>
          <cell r="J128" t="e">
            <v>#REF!</v>
          </cell>
          <cell r="K128" t="e">
            <v>#REF!</v>
          </cell>
          <cell r="L128" t="e">
            <v>#REF!</v>
          </cell>
          <cell r="M128" t="e">
            <v>#REF!</v>
          </cell>
          <cell r="N128" t="e">
            <v>#REF!</v>
          </cell>
          <cell r="O128" t="e">
            <v>#REF!</v>
          </cell>
          <cell r="P128" t="e">
            <v>#REF!</v>
          </cell>
          <cell r="Q128" t="e">
            <v>#REF!</v>
          </cell>
          <cell r="R128" t="e">
            <v>#REF!</v>
          </cell>
          <cell r="S128" t="e">
            <v>#REF!</v>
          </cell>
          <cell r="T128" t="e">
            <v>#REF!</v>
          </cell>
          <cell r="U128" t="e">
            <v>#REF!</v>
          </cell>
          <cell r="V128" t="e">
            <v>#REF!</v>
          </cell>
          <cell r="W128" t="e">
            <v>#REF!</v>
          </cell>
          <cell r="X128" t="e">
            <v>#REF!</v>
          </cell>
          <cell r="Y128" t="e">
            <v>#REF!</v>
          </cell>
          <cell r="Z128" t="e">
            <v>#REF!</v>
          </cell>
          <cell r="AA128" t="e">
            <v>#REF!</v>
          </cell>
          <cell r="AB128" t="e">
            <v>#REF!</v>
          </cell>
          <cell r="AC128" t="e">
            <v>#REF!</v>
          </cell>
          <cell r="AD128" t="e">
            <v>#REF!</v>
          </cell>
          <cell r="AE128" t="e">
            <v>#REF!</v>
          </cell>
          <cell r="AF128" t="e">
            <v>#REF!</v>
          </cell>
          <cell r="AG128" t="e">
            <v>#REF!</v>
          </cell>
          <cell r="AH128" t="e">
            <v>#REF!</v>
          </cell>
          <cell r="AI128" t="e">
            <v>#REF!</v>
          </cell>
          <cell r="AJ128" t="e">
            <v>#REF!</v>
          </cell>
          <cell r="AK128" t="e">
            <v>#REF!</v>
          </cell>
          <cell r="AL128" t="e">
            <v>#REF!</v>
          </cell>
          <cell r="AM128" t="e">
            <v>#REF!</v>
          </cell>
          <cell r="AN128" t="e">
            <v>#REF!</v>
          </cell>
          <cell r="AO128" t="e">
            <v>#REF!</v>
          </cell>
          <cell r="AP128" t="e">
            <v>#REF!</v>
          </cell>
          <cell r="AQ128" t="e">
            <v>#REF!</v>
          </cell>
          <cell r="AR128" t="e">
            <v>#REF!</v>
          </cell>
          <cell r="AS128" t="e">
            <v>#REF!</v>
          </cell>
          <cell r="AT128" t="e">
            <v>#REF!</v>
          </cell>
          <cell r="AU128" t="e">
            <v>#REF!</v>
          </cell>
          <cell r="AV128" t="e">
            <v>#REF!</v>
          </cell>
          <cell r="AW128" t="e">
            <v>#REF!</v>
          </cell>
          <cell r="AX128" t="e">
            <v>#REF!</v>
          </cell>
          <cell r="AY128" t="e">
            <v>#REF!</v>
          </cell>
          <cell r="AZ128" t="e">
            <v>#REF!</v>
          </cell>
          <cell r="BA128" t="e">
            <v>#REF!</v>
          </cell>
          <cell r="BB128" t="e">
            <v>#REF!</v>
          </cell>
          <cell r="BC128" t="e">
            <v>#REF!</v>
          </cell>
          <cell r="BD128" t="e">
            <v>#REF!</v>
          </cell>
          <cell r="BE128" t="e">
            <v>#REF!</v>
          </cell>
          <cell r="BF128" t="e">
            <v>#REF!</v>
          </cell>
          <cell r="BG128" t="e">
            <v>#REF!</v>
          </cell>
          <cell r="BH128" t="e">
            <v>#REF!</v>
          </cell>
          <cell r="BI128" t="e">
            <v>#REF!</v>
          </cell>
          <cell r="BJ128" t="e">
            <v>#REF!</v>
          </cell>
          <cell r="BK128" t="e">
            <v>#REF!</v>
          </cell>
          <cell r="BL128" t="e">
            <v>#REF!</v>
          </cell>
          <cell r="BM128" t="e">
            <v>#REF!</v>
          </cell>
          <cell r="BN128" t="e">
            <v>#REF!</v>
          </cell>
          <cell r="BO128" t="e">
            <v>#REF!</v>
          </cell>
          <cell r="BP128" t="e">
            <v>#REF!</v>
          </cell>
          <cell r="BQ128" t="e">
            <v>#REF!</v>
          </cell>
          <cell r="BR128" t="e">
            <v>#REF!</v>
          </cell>
          <cell r="BS128" t="e">
            <v>#REF!</v>
          </cell>
          <cell r="BT128" t="e">
            <v>#REF!</v>
          </cell>
          <cell r="BU128" t="e">
            <v>#REF!</v>
          </cell>
          <cell r="BV128" t="e">
            <v>#REF!</v>
          </cell>
          <cell r="BW128" t="e">
            <v>#REF!</v>
          </cell>
          <cell r="BX128" t="e">
            <v>#REF!</v>
          </cell>
          <cell r="BY128" t="e">
            <v>#REF!</v>
          </cell>
          <cell r="BZ128" t="e">
            <v>#REF!</v>
          </cell>
          <cell r="CA128" t="e">
            <v>#REF!</v>
          </cell>
        </row>
        <row r="129">
          <cell r="A129" t="e">
            <v>#REF!</v>
          </cell>
          <cell r="B129" t="e">
            <v>#REF!</v>
          </cell>
          <cell r="C129" t="e">
            <v>#REF!</v>
          </cell>
          <cell r="D129" t="e">
            <v>#REF!</v>
          </cell>
          <cell r="E129" t="e">
            <v>#REF!</v>
          </cell>
          <cell r="F129" t="e">
            <v>#REF!</v>
          </cell>
          <cell r="G129" t="e">
            <v>#REF!</v>
          </cell>
          <cell r="H129" t="e">
            <v>#REF!</v>
          </cell>
          <cell r="I129" t="e">
            <v>#REF!</v>
          </cell>
          <cell r="J129" t="e">
            <v>#REF!</v>
          </cell>
          <cell r="K129" t="e">
            <v>#REF!</v>
          </cell>
          <cell r="L129" t="e">
            <v>#REF!</v>
          </cell>
          <cell r="M129" t="e">
            <v>#REF!</v>
          </cell>
          <cell r="N129" t="e">
            <v>#REF!</v>
          </cell>
          <cell r="O129" t="e">
            <v>#REF!</v>
          </cell>
          <cell r="P129" t="e">
            <v>#REF!</v>
          </cell>
          <cell r="Q129" t="e">
            <v>#REF!</v>
          </cell>
          <cell r="R129" t="e">
            <v>#REF!</v>
          </cell>
          <cell r="S129" t="e">
            <v>#REF!</v>
          </cell>
          <cell r="T129" t="e">
            <v>#REF!</v>
          </cell>
          <cell r="U129" t="e">
            <v>#REF!</v>
          </cell>
          <cell r="V129" t="e">
            <v>#REF!</v>
          </cell>
          <cell r="W129" t="e">
            <v>#REF!</v>
          </cell>
          <cell r="X129" t="e">
            <v>#REF!</v>
          </cell>
          <cell r="Y129" t="e">
            <v>#REF!</v>
          </cell>
          <cell r="Z129" t="e">
            <v>#REF!</v>
          </cell>
          <cell r="AA129" t="e">
            <v>#REF!</v>
          </cell>
          <cell r="AB129" t="e">
            <v>#REF!</v>
          </cell>
          <cell r="AC129" t="e">
            <v>#REF!</v>
          </cell>
          <cell r="AD129" t="e">
            <v>#REF!</v>
          </cell>
          <cell r="AE129" t="e">
            <v>#REF!</v>
          </cell>
          <cell r="AF129" t="e">
            <v>#REF!</v>
          </cell>
          <cell r="AG129" t="e">
            <v>#REF!</v>
          </cell>
          <cell r="AH129" t="e">
            <v>#REF!</v>
          </cell>
          <cell r="AI129" t="e">
            <v>#REF!</v>
          </cell>
          <cell r="AJ129" t="e">
            <v>#REF!</v>
          </cell>
          <cell r="AK129" t="e">
            <v>#REF!</v>
          </cell>
          <cell r="AL129" t="e">
            <v>#REF!</v>
          </cell>
          <cell r="AM129" t="e">
            <v>#REF!</v>
          </cell>
          <cell r="AN129" t="e">
            <v>#REF!</v>
          </cell>
          <cell r="AO129" t="e">
            <v>#REF!</v>
          </cell>
          <cell r="AP129" t="e">
            <v>#REF!</v>
          </cell>
          <cell r="AQ129" t="e">
            <v>#REF!</v>
          </cell>
          <cell r="AR129" t="e">
            <v>#REF!</v>
          </cell>
          <cell r="AS129" t="e">
            <v>#REF!</v>
          </cell>
          <cell r="AT129" t="e">
            <v>#REF!</v>
          </cell>
          <cell r="AU129" t="e">
            <v>#REF!</v>
          </cell>
          <cell r="AV129" t="e">
            <v>#REF!</v>
          </cell>
          <cell r="AW129" t="e">
            <v>#REF!</v>
          </cell>
          <cell r="AX129" t="e">
            <v>#REF!</v>
          </cell>
          <cell r="AY129" t="e">
            <v>#REF!</v>
          </cell>
          <cell r="AZ129" t="e">
            <v>#REF!</v>
          </cell>
          <cell r="BA129" t="e">
            <v>#REF!</v>
          </cell>
          <cell r="BB129" t="e">
            <v>#REF!</v>
          </cell>
          <cell r="BC129" t="e">
            <v>#REF!</v>
          </cell>
          <cell r="BD129" t="e">
            <v>#REF!</v>
          </cell>
          <cell r="BE129" t="e">
            <v>#REF!</v>
          </cell>
          <cell r="BF129" t="e">
            <v>#REF!</v>
          </cell>
          <cell r="BG129" t="e">
            <v>#REF!</v>
          </cell>
          <cell r="BH129" t="e">
            <v>#REF!</v>
          </cell>
          <cell r="BI129" t="e">
            <v>#REF!</v>
          </cell>
          <cell r="BJ129" t="e">
            <v>#REF!</v>
          </cell>
          <cell r="BK129" t="e">
            <v>#REF!</v>
          </cell>
          <cell r="BL129" t="e">
            <v>#REF!</v>
          </cell>
          <cell r="BM129" t="e">
            <v>#REF!</v>
          </cell>
          <cell r="BN129" t="e">
            <v>#REF!</v>
          </cell>
          <cell r="BO129" t="e">
            <v>#REF!</v>
          </cell>
          <cell r="BP129" t="e">
            <v>#REF!</v>
          </cell>
          <cell r="BQ129" t="e">
            <v>#REF!</v>
          </cell>
          <cell r="BR129" t="e">
            <v>#REF!</v>
          </cell>
          <cell r="BS129" t="e">
            <v>#REF!</v>
          </cell>
          <cell r="BT129" t="e">
            <v>#REF!</v>
          </cell>
          <cell r="BU129" t="e">
            <v>#REF!</v>
          </cell>
          <cell r="BV129" t="e">
            <v>#REF!</v>
          </cell>
          <cell r="BW129" t="e">
            <v>#REF!</v>
          </cell>
          <cell r="BX129" t="e">
            <v>#REF!</v>
          </cell>
          <cell r="BY129" t="e">
            <v>#REF!</v>
          </cell>
          <cell r="BZ129" t="e">
            <v>#REF!</v>
          </cell>
          <cell r="CA129" t="e">
            <v>#REF!</v>
          </cell>
        </row>
        <row r="130">
          <cell r="A130" t="e">
            <v>#REF!</v>
          </cell>
          <cell r="B130" t="e">
            <v>#REF!</v>
          </cell>
          <cell r="C130" t="e">
            <v>#REF!</v>
          </cell>
          <cell r="D130" t="e">
            <v>#REF!</v>
          </cell>
          <cell r="E130" t="e">
            <v>#REF!</v>
          </cell>
          <cell r="F130" t="e">
            <v>#REF!</v>
          </cell>
          <cell r="G130" t="e">
            <v>#REF!</v>
          </cell>
          <cell r="H130" t="e">
            <v>#REF!</v>
          </cell>
          <cell r="I130" t="e">
            <v>#REF!</v>
          </cell>
          <cell r="J130" t="e">
            <v>#REF!</v>
          </cell>
          <cell r="K130" t="e">
            <v>#REF!</v>
          </cell>
          <cell r="L130" t="e">
            <v>#REF!</v>
          </cell>
          <cell r="M130" t="e">
            <v>#REF!</v>
          </cell>
          <cell r="N130" t="e">
            <v>#REF!</v>
          </cell>
          <cell r="O130" t="e">
            <v>#REF!</v>
          </cell>
          <cell r="P130" t="e">
            <v>#REF!</v>
          </cell>
          <cell r="Q130" t="e">
            <v>#REF!</v>
          </cell>
          <cell r="R130" t="e">
            <v>#REF!</v>
          </cell>
          <cell r="S130" t="e">
            <v>#REF!</v>
          </cell>
          <cell r="T130" t="e">
            <v>#REF!</v>
          </cell>
          <cell r="U130" t="e">
            <v>#REF!</v>
          </cell>
          <cell r="V130" t="e">
            <v>#REF!</v>
          </cell>
          <cell r="W130" t="e">
            <v>#REF!</v>
          </cell>
          <cell r="X130" t="e">
            <v>#REF!</v>
          </cell>
          <cell r="Y130" t="e">
            <v>#REF!</v>
          </cell>
          <cell r="Z130" t="e">
            <v>#REF!</v>
          </cell>
          <cell r="AA130" t="e">
            <v>#REF!</v>
          </cell>
          <cell r="AB130" t="e">
            <v>#REF!</v>
          </cell>
          <cell r="AC130" t="e">
            <v>#REF!</v>
          </cell>
          <cell r="AD130" t="e">
            <v>#REF!</v>
          </cell>
          <cell r="AE130" t="e">
            <v>#REF!</v>
          </cell>
          <cell r="AF130" t="e">
            <v>#REF!</v>
          </cell>
          <cell r="AG130" t="e">
            <v>#REF!</v>
          </cell>
          <cell r="AH130" t="e">
            <v>#REF!</v>
          </cell>
          <cell r="AI130" t="e">
            <v>#REF!</v>
          </cell>
          <cell r="AJ130" t="e">
            <v>#REF!</v>
          </cell>
          <cell r="AK130" t="e">
            <v>#REF!</v>
          </cell>
          <cell r="AL130" t="e">
            <v>#REF!</v>
          </cell>
          <cell r="AM130" t="e">
            <v>#REF!</v>
          </cell>
          <cell r="AN130" t="e">
            <v>#REF!</v>
          </cell>
          <cell r="AO130" t="e">
            <v>#REF!</v>
          </cell>
          <cell r="AP130" t="e">
            <v>#REF!</v>
          </cell>
          <cell r="AQ130" t="e">
            <v>#REF!</v>
          </cell>
          <cell r="AR130" t="e">
            <v>#REF!</v>
          </cell>
          <cell r="AS130" t="e">
            <v>#REF!</v>
          </cell>
          <cell r="AT130" t="e">
            <v>#REF!</v>
          </cell>
          <cell r="AU130" t="e">
            <v>#REF!</v>
          </cell>
          <cell r="AV130" t="e">
            <v>#REF!</v>
          </cell>
          <cell r="AW130" t="e">
            <v>#REF!</v>
          </cell>
          <cell r="AX130" t="e">
            <v>#REF!</v>
          </cell>
          <cell r="AY130" t="e">
            <v>#REF!</v>
          </cell>
          <cell r="AZ130" t="e">
            <v>#REF!</v>
          </cell>
          <cell r="BA130" t="e">
            <v>#REF!</v>
          </cell>
          <cell r="BB130" t="e">
            <v>#REF!</v>
          </cell>
          <cell r="BC130" t="e">
            <v>#REF!</v>
          </cell>
          <cell r="BD130" t="e">
            <v>#REF!</v>
          </cell>
          <cell r="BE130" t="e">
            <v>#REF!</v>
          </cell>
          <cell r="BF130" t="e">
            <v>#REF!</v>
          </cell>
          <cell r="BG130" t="e">
            <v>#REF!</v>
          </cell>
          <cell r="BH130" t="e">
            <v>#REF!</v>
          </cell>
          <cell r="BI130" t="e">
            <v>#REF!</v>
          </cell>
          <cell r="BJ130" t="e">
            <v>#REF!</v>
          </cell>
          <cell r="BK130" t="e">
            <v>#REF!</v>
          </cell>
          <cell r="BL130" t="e">
            <v>#REF!</v>
          </cell>
          <cell r="BM130" t="e">
            <v>#REF!</v>
          </cell>
          <cell r="BN130" t="e">
            <v>#REF!</v>
          </cell>
          <cell r="BO130" t="e">
            <v>#REF!</v>
          </cell>
          <cell r="BP130" t="e">
            <v>#REF!</v>
          </cell>
          <cell r="BQ130" t="e">
            <v>#REF!</v>
          </cell>
          <cell r="BR130" t="e">
            <v>#REF!</v>
          </cell>
          <cell r="BS130" t="e">
            <v>#REF!</v>
          </cell>
          <cell r="BT130" t="e">
            <v>#REF!</v>
          </cell>
          <cell r="BU130" t="e">
            <v>#REF!</v>
          </cell>
          <cell r="BV130" t="e">
            <v>#REF!</v>
          </cell>
          <cell r="BW130" t="e">
            <v>#REF!</v>
          </cell>
          <cell r="BX130" t="e">
            <v>#REF!</v>
          </cell>
          <cell r="BY130" t="e">
            <v>#REF!</v>
          </cell>
          <cell r="BZ130" t="e">
            <v>#REF!</v>
          </cell>
          <cell r="CA130" t="e">
            <v>#REF!</v>
          </cell>
        </row>
        <row r="131">
          <cell r="A131" t="e">
            <v>#REF!</v>
          </cell>
          <cell r="B131" t="e">
            <v>#REF!</v>
          </cell>
          <cell r="C131" t="e">
            <v>#REF!</v>
          </cell>
          <cell r="D131" t="e">
            <v>#REF!</v>
          </cell>
          <cell r="E131" t="e">
            <v>#REF!</v>
          </cell>
          <cell r="F131" t="e">
            <v>#REF!</v>
          </cell>
          <cell r="G131" t="e">
            <v>#REF!</v>
          </cell>
          <cell r="H131" t="e">
            <v>#REF!</v>
          </cell>
          <cell r="I131" t="e">
            <v>#REF!</v>
          </cell>
          <cell r="J131" t="e">
            <v>#REF!</v>
          </cell>
          <cell r="K131" t="e">
            <v>#REF!</v>
          </cell>
          <cell r="L131" t="e">
            <v>#REF!</v>
          </cell>
          <cell r="M131" t="e">
            <v>#REF!</v>
          </cell>
          <cell r="N131" t="e">
            <v>#REF!</v>
          </cell>
          <cell r="O131" t="e">
            <v>#REF!</v>
          </cell>
          <cell r="P131" t="e">
            <v>#REF!</v>
          </cell>
          <cell r="Q131" t="e">
            <v>#REF!</v>
          </cell>
          <cell r="R131" t="e">
            <v>#REF!</v>
          </cell>
          <cell r="S131" t="e">
            <v>#REF!</v>
          </cell>
          <cell r="T131" t="e">
            <v>#REF!</v>
          </cell>
          <cell r="U131" t="e">
            <v>#REF!</v>
          </cell>
          <cell r="V131" t="e">
            <v>#REF!</v>
          </cell>
          <cell r="W131" t="e">
            <v>#REF!</v>
          </cell>
          <cell r="X131" t="e">
            <v>#REF!</v>
          </cell>
          <cell r="Y131" t="e">
            <v>#REF!</v>
          </cell>
          <cell r="Z131" t="e">
            <v>#REF!</v>
          </cell>
          <cell r="AA131" t="e">
            <v>#REF!</v>
          </cell>
          <cell r="AB131" t="e">
            <v>#REF!</v>
          </cell>
          <cell r="AC131" t="e">
            <v>#REF!</v>
          </cell>
          <cell r="AD131" t="e">
            <v>#REF!</v>
          </cell>
          <cell r="AE131" t="e">
            <v>#REF!</v>
          </cell>
          <cell r="AF131" t="e">
            <v>#REF!</v>
          </cell>
          <cell r="AG131" t="e">
            <v>#REF!</v>
          </cell>
          <cell r="AH131" t="e">
            <v>#REF!</v>
          </cell>
          <cell r="AI131" t="e">
            <v>#REF!</v>
          </cell>
          <cell r="AJ131" t="e">
            <v>#REF!</v>
          </cell>
          <cell r="AK131" t="e">
            <v>#REF!</v>
          </cell>
          <cell r="AL131" t="e">
            <v>#REF!</v>
          </cell>
          <cell r="AM131" t="e">
            <v>#REF!</v>
          </cell>
          <cell r="AN131" t="e">
            <v>#REF!</v>
          </cell>
          <cell r="AO131" t="e">
            <v>#REF!</v>
          </cell>
          <cell r="AP131" t="e">
            <v>#REF!</v>
          </cell>
          <cell r="AQ131" t="e">
            <v>#REF!</v>
          </cell>
          <cell r="AR131" t="e">
            <v>#REF!</v>
          </cell>
          <cell r="AS131" t="e">
            <v>#REF!</v>
          </cell>
          <cell r="AT131" t="e">
            <v>#REF!</v>
          </cell>
          <cell r="AU131" t="e">
            <v>#REF!</v>
          </cell>
          <cell r="AV131" t="e">
            <v>#REF!</v>
          </cell>
          <cell r="AW131" t="e">
            <v>#REF!</v>
          </cell>
          <cell r="AX131" t="e">
            <v>#REF!</v>
          </cell>
          <cell r="AY131" t="e">
            <v>#REF!</v>
          </cell>
          <cell r="AZ131" t="e">
            <v>#REF!</v>
          </cell>
          <cell r="BA131" t="e">
            <v>#REF!</v>
          </cell>
          <cell r="BB131" t="e">
            <v>#REF!</v>
          </cell>
          <cell r="BC131" t="e">
            <v>#REF!</v>
          </cell>
          <cell r="BD131" t="e">
            <v>#REF!</v>
          </cell>
          <cell r="BE131" t="e">
            <v>#REF!</v>
          </cell>
          <cell r="BF131" t="e">
            <v>#REF!</v>
          </cell>
          <cell r="BG131" t="e">
            <v>#REF!</v>
          </cell>
          <cell r="BH131" t="e">
            <v>#REF!</v>
          </cell>
          <cell r="BI131" t="e">
            <v>#REF!</v>
          </cell>
          <cell r="BJ131" t="e">
            <v>#REF!</v>
          </cell>
          <cell r="BK131" t="e">
            <v>#REF!</v>
          </cell>
          <cell r="BL131" t="e">
            <v>#REF!</v>
          </cell>
          <cell r="BM131" t="e">
            <v>#REF!</v>
          </cell>
          <cell r="BN131" t="e">
            <v>#REF!</v>
          </cell>
          <cell r="BO131" t="e">
            <v>#REF!</v>
          </cell>
          <cell r="BP131" t="e">
            <v>#REF!</v>
          </cell>
          <cell r="BQ131" t="e">
            <v>#REF!</v>
          </cell>
          <cell r="BR131" t="e">
            <v>#REF!</v>
          </cell>
          <cell r="BS131" t="e">
            <v>#REF!</v>
          </cell>
          <cell r="BT131" t="e">
            <v>#REF!</v>
          </cell>
          <cell r="BU131" t="e">
            <v>#REF!</v>
          </cell>
          <cell r="BV131" t="e">
            <v>#REF!</v>
          </cell>
          <cell r="BW131" t="e">
            <v>#REF!</v>
          </cell>
          <cell r="BX131" t="e">
            <v>#REF!</v>
          </cell>
          <cell r="BY131" t="e">
            <v>#REF!</v>
          </cell>
          <cell r="BZ131" t="e">
            <v>#REF!</v>
          </cell>
          <cell r="CA131" t="e">
            <v>#REF!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D132" t="e">
            <v>#REF!</v>
          </cell>
          <cell r="E132" t="e">
            <v>#REF!</v>
          </cell>
          <cell r="F132" t="e">
            <v>#REF!</v>
          </cell>
          <cell r="G132" t="e">
            <v>#REF!</v>
          </cell>
          <cell r="H132" t="e">
            <v>#REF!</v>
          </cell>
          <cell r="I132" t="e">
            <v>#REF!</v>
          </cell>
          <cell r="J132" t="e">
            <v>#REF!</v>
          </cell>
          <cell r="K132" t="e">
            <v>#REF!</v>
          </cell>
          <cell r="L132" t="e">
            <v>#REF!</v>
          </cell>
          <cell r="M132" t="e">
            <v>#REF!</v>
          </cell>
          <cell r="N132" t="e">
            <v>#REF!</v>
          </cell>
          <cell r="O132" t="e">
            <v>#REF!</v>
          </cell>
          <cell r="P132" t="e">
            <v>#REF!</v>
          </cell>
          <cell r="Q132" t="e">
            <v>#REF!</v>
          </cell>
          <cell r="R132" t="e">
            <v>#REF!</v>
          </cell>
          <cell r="S132" t="e">
            <v>#REF!</v>
          </cell>
          <cell r="T132" t="e">
            <v>#REF!</v>
          </cell>
          <cell r="U132" t="e">
            <v>#REF!</v>
          </cell>
          <cell r="V132" t="e">
            <v>#REF!</v>
          </cell>
          <cell r="W132" t="e">
            <v>#REF!</v>
          </cell>
          <cell r="X132" t="e">
            <v>#REF!</v>
          </cell>
          <cell r="Y132" t="e">
            <v>#REF!</v>
          </cell>
          <cell r="Z132" t="e">
            <v>#REF!</v>
          </cell>
          <cell r="AA132" t="e">
            <v>#REF!</v>
          </cell>
          <cell r="AB132" t="e">
            <v>#REF!</v>
          </cell>
          <cell r="AC132" t="e">
            <v>#REF!</v>
          </cell>
          <cell r="AD132" t="e">
            <v>#REF!</v>
          </cell>
          <cell r="AE132" t="e">
            <v>#REF!</v>
          </cell>
          <cell r="AF132" t="e">
            <v>#REF!</v>
          </cell>
          <cell r="AG132" t="e">
            <v>#REF!</v>
          </cell>
          <cell r="AH132" t="e">
            <v>#REF!</v>
          </cell>
          <cell r="AI132" t="e">
            <v>#REF!</v>
          </cell>
          <cell r="AJ132" t="e">
            <v>#REF!</v>
          </cell>
          <cell r="AK132" t="e">
            <v>#REF!</v>
          </cell>
          <cell r="AL132" t="e">
            <v>#REF!</v>
          </cell>
          <cell r="AM132" t="e">
            <v>#REF!</v>
          </cell>
          <cell r="AN132" t="e">
            <v>#REF!</v>
          </cell>
          <cell r="AO132" t="e">
            <v>#REF!</v>
          </cell>
          <cell r="AP132" t="e">
            <v>#REF!</v>
          </cell>
          <cell r="AQ132" t="e">
            <v>#REF!</v>
          </cell>
          <cell r="AR132" t="e">
            <v>#REF!</v>
          </cell>
          <cell r="AS132" t="e">
            <v>#REF!</v>
          </cell>
          <cell r="AT132" t="e">
            <v>#REF!</v>
          </cell>
          <cell r="AU132" t="e">
            <v>#REF!</v>
          </cell>
          <cell r="AV132" t="e">
            <v>#REF!</v>
          </cell>
          <cell r="AW132" t="e">
            <v>#REF!</v>
          </cell>
          <cell r="AX132" t="e">
            <v>#REF!</v>
          </cell>
          <cell r="AY132" t="e">
            <v>#REF!</v>
          </cell>
          <cell r="AZ132" t="e">
            <v>#REF!</v>
          </cell>
          <cell r="BA132" t="e">
            <v>#REF!</v>
          </cell>
          <cell r="BB132" t="e">
            <v>#REF!</v>
          </cell>
          <cell r="BC132" t="e">
            <v>#REF!</v>
          </cell>
          <cell r="BD132" t="e">
            <v>#REF!</v>
          </cell>
          <cell r="BE132" t="e">
            <v>#REF!</v>
          </cell>
          <cell r="BF132" t="e">
            <v>#REF!</v>
          </cell>
          <cell r="BG132" t="e">
            <v>#REF!</v>
          </cell>
          <cell r="BH132" t="e">
            <v>#REF!</v>
          </cell>
          <cell r="BI132" t="e">
            <v>#REF!</v>
          </cell>
          <cell r="BJ132" t="e">
            <v>#REF!</v>
          </cell>
          <cell r="BK132" t="e">
            <v>#REF!</v>
          </cell>
          <cell r="BL132" t="e">
            <v>#REF!</v>
          </cell>
          <cell r="BM132" t="e">
            <v>#REF!</v>
          </cell>
          <cell r="BN132" t="e">
            <v>#REF!</v>
          </cell>
          <cell r="BO132" t="e">
            <v>#REF!</v>
          </cell>
          <cell r="BP132" t="e">
            <v>#REF!</v>
          </cell>
          <cell r="BQ132" t="e">
            <v>#REF!</v>
          </cell>
          <cell r="BR132" t="e">
            <v>#REF!</v>
          </cell>
          <cell r="BS132" t="e">
            <v>#REF!</v>
          </cell>
          <cell r="BT132" t="e">
            <v>#REF!</v>
          </cell>
          <cell r="BU132" t="e">
            <v>#REF!</v>
          </cell>
          <cell r="BV132" t="e">
            <v>#REF!</v>
          </cell>
          <cell r="BW132" t="e">
            <v>#REF!</v>
          </cell>
          <cell r="BX132" t="e">
            <v>#REF!</v>
          </cell>
          <cell r="BY132" t="e">
            <v>#REF!</v>
          </cell>
          <cell r="BZ132" t="e">
            <v>#REF!</v>
          </cell>
          <cell r="CA132" t="e">
            <v>#REF!</v>
          </cell>
        </row>
        <row r="133">
          <cell r="A133" t="e">
            <v>#REF!</v>
          </cell>
          <cell r="B133" t="e">
            <v>#REF!</v>
          </cell>
          <cell r="C133" t="e">
            <v>#REF!</v>
          </cell>
          <cell r="D133" t="e">
            <v>#REF!</v>
          </cell>
          <cell r="E133" t="e">
            <v>#REF!</v>
          </cell>
          <cell r="F133" t="e">
            <v>#REF!</v>
          </cell>
          <cell r="G133" t="e">
            <v>#REF!</v>
          </cell>
          <cell r="H133" t="e">
            <v>#REF!</v>
          </cell>
          <cell r="I133" t="e">
            <v>#REF!</v>
          </cell>
          <cell r="J133" t="e">
            <v>#REF!</v>
          </cell>
          <cell r="K133" t="e">
            <v>#REF!</v>
          </cell>
          <cell r="L133" t="e">
            <v>#REF!</v>
          </cell>
          <cell r="M133" t="e">
            <v>#REF!</v>
          </cell>
          <cell r="N133" t="e">
            <v>#REF!</v>
          </cell>
          <cell r="O133" t="e">
            <v>#REF!</v>
          </cell>
          <cell r="P133" t="e">
            <v>#REF!</v>
          </cell>
          <cell r="Q133" t="e">
            <v>#REF!</v>
          </cell>
          <cell r="R133" t="e">
            <v>#REF!</v>
          </cell>
          <cell r="S133" t="e">
            <v>#REF!</v>
          </cell>
          <cell r="T133" t="e">
            <v>#REF!</v>
          </cell>
          <cell r="U133" t="e">
            <v>#REF!</v>
          </cell>
          <cell r="V133" t="e">
            <v>#REF!</v>
          </cell>
          <cell r="W133" t="e">
            <v>#REF!</v>
          </cell>
          <cell r="X133" t="e">
            <v>#REF!</v>
          </cell>
          <cell r="Y133" t="e">
            <v>#REF!</v>
          </cell>
          <cell r="Z133" t="e">
            <v>#REF!</v>
          </cell>
          <cell r="AA133" t="e">
            <v>#REF!</v>
          </cell>
          <cell r="AB133" t="e">
            <v>#REF!</v>
          </cell>
          <cell r="AC133" t="e">
            <v>#REF!</v>
          </cell>
          <cell r="AD133" t="e">
            <v>#REF!</v>
          </cell>
          <cell r="AE133" t="e">
            <v>#REF!</v>
          </cell>
          <cell r="AF133" t="e">
            <v>#REF!</v>
          </cell>
          <cell r="AG133" t="e">
            <v>#REF!</v>
          </cell>
          <cell r="AH133" t="e">
            <v>#REF!</v>
          </cell>
          <cell r="AI133" t="e">
            <v>#REF!</v>
          </cell>
          <cell r="AJ133" t="e">
            <v>#REF!</v>
          </cell>
          <cell r="AK133" t="e">
            <v>#REF!</v>
          </cell>
          <cell r="AL133" t="e">
            <v>#REF!</v>
          </cell>
          <cell r="AM133" t="e">
            <v>#REF!</v>
          </cell>
          <cell r="AN133" t="e">
            <v>#REF!</v>
          </cell>
          <cell r="AO133" t="e">
            <v>#REF!</v>
          </cell>
          <cell r="AP133" t="e">
            <v>#REF!</v>
          </cell>
          <cell r="AQ133" t="e">
            <v>#REF!</v>
          </cell>
          <cell r="AR133" t="e">
            <v>#REF!</v>
          </cell>
          <cell r="AS133" t="e">
            <v>#REF!</v>
          </cell>
          <cell r="AT133" t="e">
            <v>#REF!</v>
          </cell>
          <cell r="AU133" t="e">
            <v>#REF!</v>
          </cell>
          <cell r="AV133" t="e">
            <v>#REF!</v>
          </cell>
          <cell r="AW133" t="e">
            <v>#REF!</v>
          </cell>
          <cell r="AX133" t="e">
            <v>#REF!</v>
          </cell>
          <cell r="AY133" t="e">
            <v>#REF!</v>
          </cell>
          <cell r="AZ133" t="e">
            <v>#REF!</v>
          </cell>
          <cell r="BA133" t="e">
            <v>#REF!</v>
          </cell>
          <cell r="BB133" t="e">
            <v>#REF!</v>
          </cell>
          <cell r="BC133" t="e">
            <v>#REF!</v>
          </cell>
          <cell r="BD133" t="e">
            <v>#REF!</v>
          </cell>
          <cell r="BE133" t="e">
            <v>#REF!</v>
          </cell>
          <cell r="BF133" t="e">
            <v>#REF!</v>
          </cell>
          <cell r="BG133" t="e">
            <v>#REF!</v>
          </cell>
          <cell r="BH133" t="e">
            <v>#REF!</v>
          </cell>
          <cell r="BI133" t="e">
            <v>#REF!</v>
          </cell>
          <cell r="BJ133" t="e">
            <v>#REF!</v>
          </cell>
          <cell r="BK133" t="e">
            <v>#REF!</v>
          </cell>
          <cell r="BL133" t="e">
            <v>#REF!</v>
          </cell>
          <cell r="BM133" t="e">
            <v>#REF!</v>
          </cell>
          <cell r="BN133" t="e">
            <v>#REF!</v>
          </cell>
          <cell r="BO133" t="e">
            <v>#REF!</v>
          </cell>
          <cell r="BP133" t="e">
            <v>#REF!</v>
          </cell>
          <cell r="BQ133" t="e">
            <v>#REF!</v>
          </cell>
          <cell r="BR133" t="e">
            <v>#REF!</v>
          </cell>
          <cell r="BS133" t="e">
            <v>#REF!</v>
          </cell>
          <cell r="BT133" t="e">
            <v>#REF!</v>
          </cell>
          <cell r="BU133" t="e">
            <v>#REF!</v>
          </cell>
          <cell r="BV133" t="e">
            <v>#REF!</v>
          </cell>
          <cell r="BW133" t="e">
            <v>#REF!</v>
          </cell>
          <cell r="BX133" t="e">
            <v>#REF!</v>
          </cell>
          <cell r="BY133" t="e">
            <v>#REF!</v>
          </cell>
          <cell r="BZ133" t="e">
            <v>#REF!</v>
          </cell>
          <cell r="CA133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D134" t="e">
            <v>#REF!</v>
          </cell>
          <cell r="E134" t="e">
            <v>#REF!</v>
          </cell>
          <cell r="F134" t="e">
            <v>#REF!</v>
          </cell>
          <cell r="G134" t="e">
            <v>#REF!</v>
          </cell>
          <cell r="H134" t="e">
            <v>#REF!</v>
          </cell>
          <cell r="I134" t="e">
            <v>#REF!</v>
          </cell>
          <cell r="J134" t="e">
            <v>#REF!</v>
          </cell>
          <cell r="K134" t="e">
            <v>#REF!</v>
          </cell>
          <cell r="L134" t="e">
            <v>#REF!</v>
          </cell>
          <cell r="M134" t="e">
            <v>#REF!</v>
          </cell>
          <cell r="N134" t="e">
            <v>#REF!</v>
          </cell>
          <cell r="O134" t="e">
            <v>#REF!</v>
          </cell>
          <cell r="P134" t="e">
            <v>#REF!</v>
          </cell>
          <cell r="Q134" t="e">
            <v>#REF!</v>
          </cell>
          <cell r="R134" t="e">
            <v>#REF!</v>
          </cell>
          <cell r="S134" t="e">
            <v>#REF!</v>
          </cell>
          <cell r="T134" t="e">
            <v>#REF!</v>
          </cell>
          <cell r="U134" t="e">
            <v>#REF!</v>
          </cell>
          <cell r="V134" t="e">
            <v>#REF!</v>
          </cell>
          <cell r="W134" t="e">
            <v>#REF!</v>
          </cell>
          <cell r="X134" t="e">
            <v>#REF!</v>
          </cell>
          <cell r="Y134" t="e">
            <v>#REF!</v>
          </cell>
          <cell r="Z134" t="e">
            <v>#REF!</v>
          </cell>
          <cell r="AA134" t="e">
            <v>#REF!</v>
          </cell>
          <cell r="AB134" t="e">
            <v>#REF!</v>
          </cell>
          <cell r="AC134" t="e">
            <v>#REF!</v>
          </cell>
          <cell r="AD134" t="e">
            <v>#REF!</v>
          </cell>
          <cell r="AE134" t="e">
            <v>#REF!</v>
          </cell>
          <cell r="AF134" t="e">
            <v>#REF!</v>
          </cell>
          <cell r="AG134" t="e">
            <v>#REF!</v>
          </cell>
          <cell r="AH134" t="e">
            <v>#REF!</v>
          </cell>
          <cell r="AI134" t="e">
            <v>#REF!</v>
          </cell>
          <cell r="AJ134" t="e">
            <v>#REF!</v>
          </cell>
          <cell r="AK134" t="e">
            <v>#REF!</v>
          </cell>
          <cell r="AL134" t="e">
            <v>#REF!</v>
          </cell>
          <cell r="AM134" t="e">
            <v>#REF!</v>
          </cell>
          <cell r="AN134" t="e">
            <v>#REF!</v>
          </cell>
          <cell r="AO134" t="e">
            <v>#REF!</v>
          </cell>
          <cell r="AP134" t="e">
            <v>#REF!</v>
          </cell>
          <cell r="AQ134" t="e">
            <v>#REF!</v>
          </cell>
          <cell r="AR134" t="e">
            <v>#REF!</v>
          </cell>
          <cell r="AS134" t="e">
            <v>#REF!</v>
          </cell>
          <cell r="AT134" t="e">
            <v>#REF!</v>
          </cell>
          <cell r="AU134" t="e">
            <v>#REF!</v>
          </cell>
          <cell r="AV134" t="e">
            <v>#REF!</v>
          </cell>
          <cell r="AW134" t="e">
            <v>#REF!</v>
          </cell>
          <cell r="AX134" t="e">
            <v>#REF!</v>
          </cell>
          <cell r="AY134" t="e">
            <v>#REF!</v>
          </cell>
          <cell r="AZ134" t="e">
            <v>#REF!</v>
          </cell>
          <cell r="BA134" t="e">
            <v>#REF!</v>
          </cell>
          <cell r="BB134" t="e">
            <v>#REF!</v>
          </cell>
          <cell r="BC134" t="e">
            <v>#REF!</v>
          </cell>
          <cell r="BD134" t="e">
            <v>#REF!</v>
          </cell>
          <cell r="BE134" t="e">
            <v>#REF!</v>
          </cell>
          <cell r="BF134" t="e">
            <v>#REF!</v>
          </cell>
          <cell r="BG134" t="e">
            <v>#REF!</v>
          </cell>
          <cell r="BH134" t="e">
            <v>#REF!</v>
          </cell>
          <cell r="BI134" t="e">
            <v>#REF!</v>
          </cell>
          <cell r="BJ134" t="e">
            <v>#REF!</v>
          </cell>
          <cell r="BK134" t="e">
            <v>#REF!</v>
          </cell>
          <cell r="BL134" t="e">
            <v>#REF!</v>
          </cell>
          <cell r="BM134" t="e">
            <v>#REF!</v>
          </cell>
          <cell r="BN134" t="e">
            <v>#REF!</v>
          </cell>
          <cell r="BO134" t="e">
            <v>#REF!</v>
          </cell>
          <cell r="BP134" t="e">
            <v>#REF!</v>
          </cell>
          <cell r="BQ134" t="e">
            <v>#REF!</v>
          </cell>
          <cell r="BR134" t="e">
            <v>#REF!</v>
          </cell>
          <cell r="BS134" t="e">
            <v>#REF!</v>
          </cell>
          <cell r="BT134" t="e">
            <v>#REF!</v>
          </cell>
          <cell r="BU134" t="e">
            <v>#REF!</v>
          </cell>
          <cell r="BV134" t="e">
            <v>#REF!</v>
          </cell>
          <cell r="BW134" t="e">
            <v>#REF!</v>
          </cell>
          <cell r="BX134" t="e">
            <v>#REF!</v>
          </cell>
          <cell r="BY134" t="e">
            <v>#REF!</v>
          </cell>
          <cell r="BZ134" t="e">
            <v>#REF!</v>
          </cell>
          <cell r="CA134" t="e">
            <v>#REF!</v>
          </cell>
        </row>
        <row r="135">
          <cell r="A135" t="e">
            <v>#REF!</v>
          </cell>
          <cell r="B135" t="e">
            <v>#REF!</v>
          </cell>
          <cell r="C135" t="e">
            <v>#REF!</v>
          </cell>
          <cell r="D135" t="e">
            <v>#REF!</v>
          </cell>
          <cell r="E135" t="e">
            <v>#REF!</v>
          </cell>
          <cell r="F135" t="e">
            <v>#REF!</v>
          </cell>
          <cell r="G135" t="e">
            <v>#REF!</v>
          </cell>
          <cell r="H135" t="e">
            <v>#REF!</v>
          </cell>
          <cell r="I135" t="e">
            <v>#REF!</v>
          </cell>
          <cell r="J135" t="e">
            <v>#REF!</v>
          </cell>
          <cell r="K135" t="e">
            <v>#REF!</v>
          </cell>
          <cell r="L135" t="e">
            <v>#REF!</v>
          </cell>
          <cell r="M135" t="e">
            <v>#REF!</v>
          </cell>
          <cell r="N135" t="e">
            <v>#REF!</v>
          </cell>
          <cell r="O135" t="e">
            <v>#REF!</v>
          </cell>
          <cell r="P135" t="e">
            <v>#REF!</v>
          </cell>
          <cell r="Q135" t="e">
            <v>#REF!</v>
          </cell>
          <cell r="R135" t="e">
            <v>#REF!</v>
          </cell>
          <cell r="S135" t="e">
            <v>#REF!</v>
          </cell>
          <cell r="T135" t="e">
            <v>#REF!</v>
          </cell>
          <cell r="U135" t="e">
            <v>#REF!</v>
          </cell>
          <cell r="V135" t="e">
            <v>#REF!</v>
          </cell>
          <cell r="W135" t="e">
            <v>#REF!</v>
          </cell>
          <cell r="X135" t="e">
            <v>#REF!</v>
          </cell>
          <cell r="Y135" t="e">
            <v>#REF!</v>
          </cell>
          <cell r="Z135" t="e">
            <v>#REF!</v>
          </cell>
          <cell r="AA135" t="e">
            <v>#REF!</v>
          </cell>
          <cell r="AB135" t="e">
            <v>#REF!</v>
          </cell>
          <cell r="AC135" t="e">
            <v>#REF!</v>
          </cell>
          <cell r="AD135" t="e">
            <v>#REF!</v>
          </cell>
          <cell r="AE135" t="e">
            <v>#REF!</v>
          </cell>
          <cell r="AF135" t="e">
            <v>#REF!</v>
          </cell>
          <cell r="AG135" t="e">
            <v>#REF!</v>
          </cell>
          <cell r="AH135" t="e">
            <v>#REF!</v>
          </cell>
          <cell r="AI135" t="e">
            <v>#REF!</v>
          </cell>
          <cell r="AJ135" t="e">
            <v>#REF!</v>
          </cell>
          <cell r="AK135" t="e">
            <v>#REF!</v>
          </cell>
          <cell r="AL135" t="e">
            <v>#REF!</v>
          </cell>
          <cell r="AM135" t="e">
            <v>#REF!</v>
          </cell>
          <cell r="AN135" t="e">
            <v>#REF!</v>
          </cell>
          <cell r="AO135" t="e">
            <v>#REF!</v>
          </cell>
          <cell r="AP135" t="e">
            <v>#REF!</v>
          </cell>
          <cell r="AQ135" t="e">
            <v>#REF!</v>
          </cell>
          <cell r="AR135" t="e">
            <v>#REF!</v>
          </cell>
          <cell r="AS135" t="e">
            <v>#REF!</v>
          </cell>
          <cell r="AT135" t="e">
            <v>#REF!</v>
          </cell>
          <cell r="AU135" t="e">
            <v>#REF!</v>
          </cell>
          <cell r="AV135" t="e">
            <v>#REF!</v>
          </cell>
          <cell r="AW135" t="e">
            <v>#REF!</v>
          </cell>
          <cell r="AX135" t="e">
            <v>#REF!</v>
          </cell>
          <cell r="AY135" t="e">
            <v>#REF!</v>
          </cell>
          <cell r="AZ135" t="e">
            <v>#REF!</v>
          </cell>
          <cell r="BA135" t="e">
            <v>#REF!</v>
          </cell>
          <cell r="BB135" t="e">
            <v>#REF!</v>
          </cell>
          <cell r="BC135" t="e">
            <v>#REF!</v>
          </cell>
          <cell r="BD135" t="e">
            <v>#REF!</v>
          </cell>
          <cell r="BE135" t="e">
            <v>#REF!</v>
          </cell>
          <cell r="BF135" t="e">
            <v>#REF!</v>
          </cell>
          <cell r="BG135" t="e">
            <v>#REF!</v>
          </cell>
          <cell r="BH135" t="e">
            <v>#REF!</v>
          </cell>
          <cell r="BI135" t="e">
            <v>#REF!</v>
          </cell>
          <cell r="BJ135" t="e">
            <v>#REF!</v>
          </cell>
          <cell r="BK135" t="e">
            <v>#REF!</v>
          </cell>
          <cell r="BL135" t="e">
            <v>#REF!</v>
          </cell>
          <cell r="BM135" t="e">
            <v>#REF!</v>
          </cell>
          <cell r="BN135" t="e">
            <v>#REF!</v>
          </cell>
          <cell r="BO135" t="e">
            <v>#REF!</v>
          </cell>
          <cell r="BP135" t="e">
            <v>#REF!</v>
          </cell>
          <cell r="BQ135" t="e">
            <v>#REF!</v>
          </cell>
          <cell r="BR135" t="e">
            <v>#REF!</v>
          </cell>
          <cell r="BS135" t="e">
            <v>#REF!</v>
          </cell>
          <cell r="BT135" t="e">
            <v>#REF!</v>
          </cell>
          <cell r="BU135" t="e">
            <v>#REF!</v>
          </cell>
          <cell r="BV135" t="e">
            <v>#REF!</v>
          </cell>
          <cell r="BW135" t="e">
            <v>#REF!</v>
          </cell>
          <cell r="BX135" t="e">
            <v>#REF!</v>
          </cell>
          <cell r="BY135" t="e">
            <v>#REF!</v>
          </cell>
          <cell r="BZ135" t="e">
            <v>#REF!</v>
          </cell>
          <cell r="CA135" t="e">
            <v>#REF!</v>
          </cell>
        </row>
        <row r="136">
          <cell r="A136" t="e">
            <v>#REF!</v>
          </cell>
          <cell r="B136" t="e">
            <v>#REF!</v>
          </cell>
          <cell r="C136" t="e">
            <v>#REF!</v>
          </cell>
          <cell r="D136" t="e">
            <v>#REF!</v>
          </cell>
          <cell r="E136" t="e">
            <v>#REF!</v>
          </cell>
          <cell r="F136" t="e">
            <v>#REF!</v>
          </cell>
          <cell r="G136" t="e">
            <v>#REF!</v>
          </cell>
          <cell r="H136" t="e">
            <v>#REF!</v>
          </cell>
          <cell r="I136" t="e">
            <v>#REF!</v>
          </cell>
          <cell r="J136" t="e">
            <v>#REF!</v>
          </cell>
          <cell r="K136" t="e">
            <v>#REF!</v>
          </cell>
          <cell r="L136" t="e">
            <v>#REF!</v>
          </cell>
          <cell r="M136" t="e">
            <v>#REF!</v>
          </cell>
          <cell r="N136" t="e">
            <v>#REF!</v>
          </cell>
          <cell r="O136" t="e">
            <v>#REF!</v>
          </cell>
          <cell r="P136" t="e">
            <v>#REF!</v>
          </cell>
          <cell r="Q136" t="e">
            <v>#REF!</v>
          </cell>
          <cell r="R136" t="e">
            <v>#REF!</v>
          </cell>
          <cell r="S136" t="e">
            <v>#REF!</v>
          </cell>
          <cell r="T136" t="e">
            <v>#REF!</v>
          </cell>
          <cell r="U136" t="e">
            <v>#REF!</v>
          </cell>
          <cell r="V136" t="e">
            <v>#REF!</v>
          </cell>
          <cell r="W136" t="e">
            <v>#REF!</v>
          </cell>
          <cell r="X136" t="e">
            <v>#REF!</v>
          </cell>
          <cell r="Y136" t="e">
            <v>#REF!</v>
          </cell>
          <cell r="Z136" t="e">
            <v>#REF!</v>
          </cell>
          <cell r="AA136" t="e">
            <v>#REF!</v>
          </cell>
          <cell r="AB136" t="e">
            <v>#REF!</v>
          </cell>
          <cell r="AC136" t="e">
            <v>#REF!</v>
          </cell>
          <cell r="AD136" t="e">
            <v>#REF!</v>
          </cell>
          <cell r="AE136" t="e">
            <v>#REF!</v>
          </cell>
          <cell r="AF136" t="e">
            <v>#REF!</v>
          </cell>
          <cell r="AG136" t="e">
            <v>#REF!</v>
          </cell>
          <cell r="AH136" t="e">
            <v>#REF!</v>
          </cell>
          <cell r="AI136" t="e">
            <v>#REF!</v>
          </cell>
          <cell r="AJ136" t="e">
            <v>#REF!</v>
          </cell>
          <cell r="AK136" t="e">
            <v>#REF!</v>
          </cell>
          <cell r="AL136" t="e">
            <v>#REF!</v>
          </cell>
          <cell r="AM136" t="e">
            <v>#REF!</v>
          </cell>
          <cell r="AN136" t="e">
            <v>#REF!</v>
          </cell>
          <cell r="AO136" t="e">
            <v>#REF!</v>
          </cell>
          <cell r="AP136" t="e">
            <v>#REF!</v>
          </cell>
          <cell r="AQ136" t="e">
            <v>#REF!</v>
          </cell>
          <cell r="AR136" t="e">
            <v>#REF!</v>
          </cell>
          <cell r="AS136" t="e">
            <v>#REF!</v>
          </cell>
          <cell r="AT136" t="e">
            <v>#REF!</v>
          </cell>
          <cell r="AU136" t="e">
            <v>#REF!</v>
          </cell>
          <cell r="AV136" t="e">
            <v>#REF!</v>
          </cell>
          <cell r="AW136" t="e">
            <v>#REF!</v>
          </cell>
          <cell r="AX136" t="e">
            <v>#REF!</v>
          </cell>
          <cell r="AY136" t="e">
            <v>#REF!</v>
          </cell>
          <cell r="AZ136" t="e">
            <v>#REF!</v>
          </cell>
          <cell r="BA136" t="e">
            <v>#REF!</v>
          </cell>
          <cell r="BB136" t="e">
            <v>#REF!</v>
          </cell>
          <cell r="BC136" t="e">
            <v>#REF!</v>
          </cell>
          <cell r="BD136" t="e">
            <v>#REF!</v>
          </cell>
          <cell r="BE136" t="e">
            <v>#REF!</v>
          </cell>
          <cell r="BF136" t="e">
            <v>#REF!</v>
          </cell>
          <cell r="BG136" t="e">
            <v>#REF!</v>
          </cell>
          <cell r="BH136" t="e">
            <v>#REF!</v>
          </cell>
          <cell r="BI136" t="e">
            <v>#REF!</v>
          </cell>
          <cell r="BJ136" t="e">
            <v>#REF!</v>
          </cell>
          <cell r="BK136" t="e">
            <v>#REF!</v>
          </cell>
          <cell r="BL136" t="e">
            <v>#REF!</v>
          </cell>
          <cell r="BM136" t="e">
            <v>#REF!</v>
          </cell>
          <cell r="BN136" t="e">
            <v>#REF!</v>
          </cell>
          <cell r="BO136" t="e">
            <v>#REF!</v>
          </cell>
          <cell r="BP136" t="e">
            <v>#REF!</v>
          </cell>
          <cell r="BQ136" t="e">
            <v>#REF!</v>
          </cell>
          <cell r="BR136" t="e">
            <v>#REF!</v>
          </cell>
          <cell r="BS136" t="e">
            <v>#REF!</v>
          </cell>
          <cell r="BT136" t="e">
            <v>#REF!</v>
          </cell>
          <cell r="BU136" t="e">
            <v>#REF!</v>
          </cell>
          <cell r="BV136" t="e">
            <v>#REF!</v>
          </cell>
          <cell r="BW136" t="e">
            <v>#REF!</v>
          </cell>
          <cell r="BX136" t="e">
            <v>#REF!</v>
          </cell>
          <cell r="BY136" t="e">
            <v>#REF!</v>
          </cell>
          <cell r="BZ136" t="e">
            <v>#REF!</v>
          </cell>
          <cell r="CA136" t="e">
            <v>#REF!</v>
          </cell>
        </row>
        <row r="137">
          <cell r="A137" t="e">
            <v>#REF!</v>
          </cell>
          <cell r="B137" t="e">
            <v>#REF!</v>
          </cell>
          <cell r="C137" t="e">
            <v>#REF!</v>
          </cell>
          <cell r="D137" t="e">
            <v>#REF!</v>
          </cell>
          <cell r="E137" t="e">
            <v>#REF!</v>
          </cell>
          <cell r="F137" t="e">
            <v>#REF!</v>
          </cell>
          <cell r="G137" t="e">
            <v>#REF!</v>
          </cell>
          <cell r="H137" t="e">
            <v>#REF!</v>
          </cell>
          <cell r="I137" t="e">
            <v>#REF!</v>
          </cell>
          <cell r="J137" t="e">
            <v>#REF!</v>
          </cell>
          <cell r="K137" t="e">
            <v>#REF!</v>
          </cell>
          <cell r="L137" t="e">
            <v>#REF!</v>
          </cell>
          <cell r="M137" t="e">
            <v>#REF!</v>
          </cell>
          <cell r="N137" t="e">
            <v>#REF!</v>
          </cell>
          <cell r="O137" t="e">
            <v>#REF!</v>
          </cell>
          <cell r="P137" t="e">
            <v>#REF!</v>
          </cell>
          <cell r="Q137" t="e">
            <v>#REF!</v>
          </cell>
          <cell r="R137" t="e">
            <v>#REF!</v>
          </cell>
          <cell r="S137" t="e">
            <v>#REF!</v>
          </cell>
          <cell r="T137" t="e">
            <v>#REF!</v>
          </cell>
          <cell r="U137" t="e">
            <v>#REF!</v>
          </cell>
          <cell r="V137" t="e">
            <v>#REF!</v>
          </cell>
          <cell r="W137" t="e">
            <v>#REF!</v>
          </cell>
          <cell r="X137" t="e">
            <v>#REF!</v>
          </cell>
          <cell r="Y137" t="e">
            <v>#REF!</v>
          </cell>
          <cell r="Z137" t="e">
            <v>#REF!</v>
          </cell>
          <cell r="AA137" t="e">
            <v>#REF!</v>
          </cell>
          <cell r="AB137" t="e">
            <v>#REF!</v>
          </cell>
          <cell r="AC137" t="e">
            <v>#REF!</v>
          </cell>
          <cell r="AD137" t="e">
            <v>#REF!</v>
          </cell>
          <cell r="AE137" t="e">
            <v>#REF!</v>
          </cell>
          <cell r="AF137" t="e">
            <v>#REF!</v>
          </cell>
          <cell r="AG137" t="e">
            <v>#REF!</v>
          </cell>
          <cell r="AH137" t="e">
            <v>#REF!</v>
          </cell>
          <cell r="AI137" t="e">
            <v>#REF!</v>
          </cell>
          <cell r="AJ137" t="e">
            <v>#REF!</v>
          </cell>
          <cell r="AK137" t="e">
            <v>#REF!</v>
          </cell>
          <cell r="AL137" t="e">
            <v>#REF!</v>
          </cell>
          <cell r="AM137" t="e">
            <v>#REF!</v>
          </cell>
          <cell r="AN137" t="e">
            <v>#REF!</v>
          </cell>
          <cell r="AO137" t="e">
            <v>#REF!</v>
          </cell>
          <cell r="AP137" t="e">
            <v>#REF!</v>
          </cell>
          <cell r="AQ137" t="e">
            <v>#REF!</v>
          </cell>
          <cell r="AR137" t="e">
            <v>#REF!</v>
          </cell>
          <cell r="AS137" t="e">
            <v>#REF!</v>
          </cell>
          <cell r="AT137" t="e">
            <v>#REF!</v>
          </cell>
          <cell r="AU137" t="e">
            <v>#REF!</v>
          </cell>
          <cell r="AV137" t="e">
            <v>#REF!</v>
          </cell>
          <cell r="AW137" t="e">
            <v>#REF!</v>
          </cell>
          <cell r="AX137" t="e">
            <v>#REF!</v>
          </cell>
          <cell r="AY137" t="e">
            <v>#REF!</v>
          </cell>
          <cell r="AZ137" t="e">
            <v>#REF!</v>
          </cell>
          <cell r="BA137" t="e">
            <v>#REF!</v>
          </cell>
          <cell r="BB137" t="e">
            <v>#REF!</v>
          </cell>
          <cell r="BC137" t="e">
            <v>#REF!</v>
          </cell>
          <cell r="BD137" t="e">
            <v>#REF!</v>
          </cell>
          <cell r="BE137" t="e">
            <v>#REF!</v>
          </cell>
          <cell r="BF137" t="e">
            <v>#REF!</v>
          </cell>
          <cell r="BG137" t="e">
            <v>#REF!</v>
          </cell>
          <cell r="BH137" t="e">
            <v>#REF!</v>
          </cell>
          <cell r="BI137" t="e">
            <v>#REF!</v>
          </cell>
          <cell r="BJ137" t="e">
            <v>#REF!</v>
          </cell>
          <cell r="BK137" t="e">
            <v>#REF!</v>
          </cell>
          <cell r="BL137" t="e">
            <v>#REF!</v>
          </cell>
          <cell r="BM137" t="e">
            <v>#REF!</v>
          </cell>
          <cell r="BN137" t="e">
            <v>#REF!</v>
          </cell>
          <cell r="BO137" t="e">
            <v>#REF!</v>
          </cell>
          <cell r="BP137" t="e">
            <v>#REF!</v>
          </cell>
          <cell r="BQ137" t="e">
            <v>#REF!</v>
          </cell>
          <cell r="BR137" t="e">
            <v>#REF!</v>
          </cell>
          <cell r="BS137" t="e">
            <v>#REF!</v>
          </cell>
          <cell r="BT137" t="e">
            <v>#REF!</v>
          </cell>
          <cell r="BU137" t="e">
            <v>#REF!</v>
          </cell>
          <cell r="BV137" t="e">
            <v>#REF!</v>
          </cell>
          <cell r="BW137" t="e">
            <v>#REF!</v>
          </cell>
          <cell r="BX137" t="e">
            <v>#REF!</v>
          </cell>
          <cell r="BY137" t="e">
            <v>#REF!</v>
          </cell>
          <cell r="BZ137" t="e">
            <v>#REF!</v>
          </cell>
          <cell r="CA137" t="e">
            <v>#REF!</v>
          </cell>
        </row>
        <row r="138">
          <cell r="A138" t="e">
            <v>#REF!</v>
          </cell>
          <cell r="B138" t="e">
            <v>#REF!</v>
          </cell>
          <cell r="C138" t="e">
            <v>#REF!</v>
          </cell>
          <cell r="D138" t="e">
            <v>#REF!</v>
          </cell>
          <cell r="E138" t="e">
            <v>#REF!</v>
          </cell>
          <cell r="F138" t="e">
            <v>#REF!</v>
          </cell>
          <cell r="G138" t="e">
            <v>#REF!</v>
          </cell>
          <cell r="H138" t="e">
            <v>#REF!</v>
          </cell>
          <cell r="I138" t="e">
            <v>#REF!</v>
          </cell>
          <cell r="J138" t="e">
            <v>#REF!</v>
          </cell>
          <cell r="K138" t="e">
            <v>#REF!</v>
          </cell>
          <cell r="L138" t="e">
            <v>#REF!</v>
          </cell>
          <cell r="M138" t="e">
            <v>#REF!</v>
          </cell>
          <cell r="N138" t="e">
            <v>#REF!</v>
          </cell>
          <cell r="O138" t="e">
            <v>#REF!</v>
          </cell>
          <cell r="P138" t="e">
            <v>#REF!</v>
          </cell>
          <cell r="Q138" t="e">
            <v>#REF!</v>
          </cell>
          <cell r="R138" t="e">
            <v>#REF!</v>
          </cell>
          <cell r="S138" t="e">
            <v>#REF!</v>
          </cell>
          <cell r="T138" t="e">
            <v>#REF!</v>
          </cell>
          <cell r="U138" t="e">
            <v>#REF!</v>
          </cell>
          <cell r="V138" t="e">
            <v>#REF!</v>
          </cell>
          <cell r="W138" t="e">
            <v>#REF!</v>
          </cell>
          <cell r="X138" t="e">
            <v>#REF!</v>
          </cell>
          <cell r="Y138" t="e">
            <v>#REF!</v>
          </cell>
          <cell r="Z138" t="e">
            <v>#REF!</v>
          </cell>
          <cell r="AA138" t="e">
            <v>#REF!</v>
          </cell>
          <cell r="AB138" t="e">
            <v>#REF!</v>
          </cell>
          <cell r="AC138" t="e">
            <v>#REF!</v>
          </cell>
          <cell r="AD138" t="e">
            <v>#REF!</v>
          </cell>
          <cell r="AE138" t="e">
            <v>#REF!</v>
          </cell>
          <cell r="AF138" t="e">
            <v>#REF!</v>
          </cell>
          <cell r="AG138" t="e">
            <v>#REF!</v>
          </cell>
          <cell r="AH138" t="e">
            <v>#REF!</v>
          </cell>
          <cell r="AI138" t="e">
            <v>#REF!</v>
          </cell>
          <cell r="AJ138" t="e">
            <v>#REF!</v>
          </cell>
          <cell r="AK138" t="e">
            <v>#REF!</v>
          </cell>
          <cell r="AL138" t="e">
            <v>#REF!</v>
          </cell>
          <cell r="AM138" t="e">
            <v>#REF!</v>
          </cell>
          <cell r="AN138" t="e">
            <v>#REF!</v>
          </cell>
          <cell r="AO138" t="e">
            <v>#REF!</v>
          </cell>
          <cell r="AP138" t="e">
            <v>#REF!</v>
          </cell>
          <cell r="AQ138" t="e">
            <v>#REF!</v>
          </cell>
          <cell r="AR138" t="e">
            <v>#REF!</v>
          </cell>
          <cell r="AS138" t="e">
            <v>#REF!</v>
          </cell>
          <cell r="AT138" t="e">
            <v>#REF!</v>
          </cell>
          <cell r="AU138" t="e">
            <v>#REF!</v>
          </cell>
          <cell r="AV138" t="e">
            <v>#REF!</v>
          </cell>
          <cell r="AW138" t="e">
            <v>#REF!</v>
          </cell>
          <cell r="AX138" t="e">
            <v>#REF!</v>
          </cell>
          <cell r="AY138" t="e">
            <v>#REF!</v>
          </cell>
          <cell r="AZ138" t="e">
            <v>#REF!</v>
          </cell>
          <cell r="BA138" t="e">
            <v>#REF!</v>
          </cell>
          <cell r="BB138" t="e">
            <v>#REF!</v>
          </cell>
          <cell r="BC138" t="e">
            <v>#REF!</v>
          </cell>
          <cell r="BD138" t="e">
            <v>#REF!</v>
          </cell>
          <cell r="BE138" t="e">
            <v>#REF!</v>
          </cell>
          <cell r="BF138" t="e">
            <v>#REF!</v>
          </cell>
          <cell r="BG138" t="e">
            <v>#REF!</v>
          </cell>
          <cell r="BH138" t="e">
            <v>#REF!</v>
          </cell>
          <cell r="BI138" t="e">
            <v>#REF!</v>
          </cell>
          <cell r="BJ138" t="e">
            <v>#REF!</v>
          </cell>
          <cell r="BK138" t="e">
            <v>#REF!</v>
          </cell>
          <cell r="BL138" t="e">
            <v>#REF!</v>
          </cell>
          <cell r="BM138" t="e">
            <v>#REF!</v>
          </cell>
          <cell r="BN138" t="e">
            <v>#REF!</v>
          </cell>
          <cell r="BO138" t="e">
            <v>#REF!</v>
          </cell>
          <cell r="BP138" t="e">
            <v>#REF!</v>
          </cell>
          <cell r="BQ138" t="e">
            <v>#REF!</v>
          </cell>
          <cell r="BR138" t="e">
            <v>#REF!</v>
          </cell>
          <cell r="BS138" t="e">
            <v>#REF!</v>
          </cell>
          <cell r="BT138" t="e">
            <v>#REF!</v>
          </cell>
          <cell r="BU138" t="e">
            <v>#REF!</v>
          </cell>
          <cell r="BV138" t="e">
            <v>#REF!</v>
          </cell>
          <cell r="BW138" t="e">
            <v>#REF!</v>
          </cell>
          <cell r="BX138" t="e">
            <v>#REF!</v>
          </cell>
          <cell r="BY138" t="e">
            <v>#REF!</v>
          </cell>
          <cell r="BZ138" t="e">
            <v>#REF!</v>
          </cell>
          <cell r="CA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D139" t="e">
            <v>#REF!</v>
          </cell>
          <cell r="E139" t="e">
            <v>#REF!</v>
          </cell>
          <cell r="F139" t="e">
            <v>#REF!</v>
          </cell>
          <cell r="G139" t="e">
            <v>#REF!</v>
          </cell>
          <cell r="H139" t="e">
            <v>#REF!</v>
          </cell>
          <cell r="I139" t="e">
            <v>#REF!</v>
          </cell>
          <cell r="J139" t="e">
            <v>#REF!</v>
          </cell>
          <cell r="K139" t="e">
            <v>#REF!</v>
          </cell>
          <cell r="L139" t="e">
            <v>#REF!</v>
          </cell>
          <cell r="M139" t="e">
            <v>#REF!</v>
          </cell>
          <cell r="N139" t="e">
            <v>#REF!</v>
          </cell>
          <cell r="O139" t="e">
            <v>#REF!</v>
          </cell>
          <cell r="P139" t="e">
            <v>#REF!</v>
          </cell>
          <cell r="Q139" t="e">
            <v>#REF!</v>
          </cell>
          <cell r="R139" t="e">
            <v>#REF!</v>
          </cell>
          <cell r="S139" t="e">
            <v>#REF!</v>
          </cell>
          <cell r="T139" t="e">
            <v>#REF!</v>
          </cell>
          <cell r="U139" t="e">
            <v>#REF!</v>
          </cell>
          <cell r="V139" t="e">
            <v>#REF!</v>
          </cell>
          <cell r="W139" t="e">
            <v>#REF!</v>
          </cell>
          <cell r="X139" t="e">
            <v>#REF!</v>
          </cell>
          <cell r="Y139" t="e">
            <v>#REF!</v>
          </cell>
          <cell r="Z139" t="e">
            <v>#REF!</v>
          </cell>
          <cell r="AA139" t="e">
            <v>#REF!</v>
          </cell>
          <cell r="AB139" t="e">
            <v>#REF!</v>
          </cell>
          <cell r="AC139" t="e">
            <v>#REF!</v>
          </cell>
          <cell r="AD139" t="e">
            <v>#REF!</v>
          </cell>
          <cell r="AE139" t="e">
            <v>#REF!</v>
          </cell>
          <cell r="AF139" t="e">
            <v>#REF!</v>
          </cell>
          <cell r="AG139" t="e">
            <v>#REF!</v>
          </cell>
          <cell r="AH139" t="e">
            <v>#REF!</v>
          </cell>
          <cell r="AI139" t="e">
            <v>#REF!</v>
          </cell>
          <cell r="AJ139" t="e">
            <v>#REF!</v>
          </cell>
          <cell r="AK139" t="e">
            <v>#REF!</v>
          </cell>
          <cell r="AL139" t="e">
            <v>#REF!</v>
          </cell>
          <cell r="AM139" t="e">
            <v>#REF!</v>
          </cell>
          <cell r="AN139" t="e">
            <v>#REF!</v>
          </cell>
          <cell r="AO139" t="e">
            <v>#REF!</v>
          </cell>
          <cell r="AP139" t="e">
            <v>#REF!</v>
          </cell>
          <cell r="AQ139" t="e">
            <v>#REF!</v>
          </cell>
          <cell r="AR139" t="e">
            <v>#REF!</v>
          </cell>
          <cell r="AS139" t="e">
            <v>#REF!</v>
          </cell>
          <cell r="AT139" t="e">
            <v>#REF!</v>
          </cell>
          <cell r="AU139" t="e">
            <v>#REF!</v>
          </cell>
          <cell r="AV139" t="e">
            <v>#REF!</v>
          </cell>
          <cell r="AW139" t="e">
            <v>#REF!</v>
          </cell>
          <cell r="AX139" t="e">
            <v>#REF!</v>
          </cell>
          <cell r="AY139" t="e">
            <v>#REF!</v>
          </cell>
          <cell r="AZ139" t="e">
            <v>#REF!</v>
          </cell>
          <cell r="BA139" t="e">
            <v>#REF!</v>
          </cell>
          <cell r="BB139" t="e">
            <v>#REF!</v>
          </cell>
          <cell r="BC139" t="e">
            <v>#REF!</v>
          </cell>
          <cell r="BD139" t="e">
            <v>#REF!</v>
          </cell>
          <cell r="BE139" t="e">
            <v>#REF!</v>
          </cell>
          <cell r="BF139" t="e">
            <v>#REF!</v>
          </cell>
          <cell r="BG139" t="e">
            <v>#REF!</v>
          </cell>
          <cell r="BH139" t="e">
            <v>#REF!</v>
          </cell>
          <cell r="BI139" t="e">
            <v>#REF!</v>
          </cell>
          <cell r="BJ139" t="e">
            <v>#REF!</v>
          </cell>
          <cell r="BK139" t="e">
            <v>#REF!</v>
          </cell>
          <cell r="BL139" t="e">
            <v>#REF!</v>
          </cell>
          <cell r="BM139" t="e">
            <v>#REF!</v>
          </cell>
          <cell r="BN139" t="e">
            <v>#REF!</v>
          </cell>
          <cell r="BO139" t="e">
            <v>#REF!</v>
          </cell>
          <cell r="BP139" t="e">
            <v>#REF!</v>
          </cell>
          <cell r="BQ139" t="e">
            <v>#REF!</v>
          </cell>
          <cell r="BR139" t="e">
            <v>#REF!</v>
          </cell>
          <cell r="BS139" t="e">
            <v>#REF!</v>
          </cell>
          <cell r="BT139" t="e">
            <v>#REF!</v>
          </cell>
          <cell r="BU139" t="e">
            <v>#REF!</v>
          </cell>
          <cell r="BV139" t="e">
            <v>#REF!</v>
          </cell>
          <cell r="BW139" t="e">
            <v>#REF!</v>
          </cell>
          <cell r="BX139" t="e">
            <v>#REF!</v>
          </cell>
          <cell r="BY139" t="e">
            <v>#REF!</v>
          </cell>
          <cell r="BZ139" t="e">
            <v>#REF!</v>
          </cell>
          <cell r="CA139" t="e">
            <v>#REF!</v>
          </cell>
        </row>
        <row r="140">
          <cell r="A140" t="e">
            <v>#REF!</v>
          </cell>
          <cell r="B140" t="e">
            <v>#REF!</v>
          </cell>
          <cell r="C140" t="e">
            <v>#REF!</v>
          </cell>
          <cell r="D140" t="e">
            <v>#REF!</v>
          </cell>
          <cell r="E140" t="e">
            <v>#REF!</v>
          </cell>
          <cell r="F140" t="e">
            <v>#REF!</v>
          </cell>
          <cell r="G140" t="e">
            <v>#REF!</v>
          </cell>
          <cell r="H140" t="e">
            <v>#REF!</v>
          </cell>
          <cell r="I140" t="e">
            <v>#REF!</v>
          </cell>
          <cell r="J140" t="e">
            <v>#REF!</v>
          </cell>
          <cell r="K140" t="e">
            <v>#REF!</v>
          </cell>
          <cell r="L140" t="e">
            <v>#REF!</v>
          </cell>
          <cell r="M140" t="e">
            <v>#REF!</v>
          </cell>
          <cell r="N140" t="e">
            <v>#REF!</v>
          </cell>
          <cell r="O140" t="e">
            <v>#REF!</v>
          </cell>
          <cell r="P140" t="e">
            <v>#REF!</v>
          </cell>
          <cell r="Q140" t="e">
            <v>#REF!</v>
          </cell>
          <cell r="R140" t="e">
            <v>#REF!</v>
          </cell>
          <cell r="S140" t="e">
            <v>#REF!</v>
          </cell>
          <cell r="T140" t="e">
            <v>#REF!</v>
          </cell>
          <cell r="U140" t="e">
            <v>#REF!</v>
          </cell>
          <cell r="V140" t="e">
            <v>#REF!</v>
          </cell>
          <cell r="W140" t="e">
            <v>#REF!</v>
          </cell>
          <cell r="X140" t="e">
            <v>#REF!</v>
          </cell>
          <cell r="Y140" t="e">
            <v>#REF!</v>
          </cell>
          <cell r="Z140" t="e">
            <v>#REF!</v>
          </cell>
          <cell r="AA140" t="e">
            <v>#REF!</v>
          </cell>
          <cell r="AB140" t="e">
            <v>#REF!</v>
          </cell>
          <cell r="AC140" t="e">
            <v>#REF!</v>
          </cell>
          <cell r="AD140" t="e">
            <v>#REF!</v>
          </cell>
          <cell r="AE140" t="e">
            <v>#REF!</v>
          </cell>
          <cell r="AF140" t="e">
            <v>#REF!</v>
          </cell>
          <cell r="AG140" t="e">
            <v>#REF!</v>
          </cell>
          <cell r="AH140" t="e">
            <v>#REF!</v>
          </cell>
          <cell r="AI140" t="e">
            <v>#REF!</v>
          </cell>
          <cell r="AJ140" t="e">
            <v>#REF!</v>
          </cell>
          <cell r="AK140" t="e">
            <v>#REF!</v>
          </cell>
          <cell r="AL140" t="e">
            <v>#REF!</v>
          </cell>
          <cell r="AM140" t="e">
            <v>#REF!</v>
          </cell>
          <cell r="AN140" t="e">
            <v>#REF!</v>
          </cell>
          <cell r="AO140" t="e">
            <v>#REF!</v>
          </cell>
          <cell r="AP140" t="e">
            <v>#REF!</v>
          </cell>
          <cell r="AQ140" t="e">
            <v>#REF!</v>
          </cell>
          <cell r="AR140" t="e">
            <v>#REF!</v>
          </cell>
          <cell r="AS140" t="e">
            <v>#REF!</v>
          </cell>
          <cell r="AT140" t="e">
            <v>#REF!</v>
          </cell>
          <cell r="AU140" t="e">
            <v>#REF!</v>
          </cell>
          <cell r="AV140" t="e">
            <v>#REF!</v>
          </cell>
          <cell r="AW140" t="e">
            <v>#REF!</v>
          </cell>
          <cell r="AX140" t="e">
            <v>#REF!</v>
          </cell>
          <cell r="AY140" t="e">
            <v>#REF!</v>
          </cell>
          <cell r="AZ140" t="e">
            <v>#REF!</v>
          </cell>
          <cell r="BA140" t="e">
            <v>#REF!</v>
          </cell>
          <cell r="BB140" t="e">
            <v>#REF!</v>
          </cell>
          <cell r="BC140" t="e">
            <v>#REF!</v>
          </cell>
          <cell r="BD140" t="e">
            <v>#REF!</v>
          </cell>
          <cell r="BE140" t="e">
            <v>#REF!</v>
          </cell>
          <cell r="BF140" t="e">
            <v>#REF!</v>
          </cell>
          <cell r="BG140" t="e">
            <v>#REF!</v>
          </cell>
          <cell r="BH140" t="e">
            <v>#REF!</v>
          </cell>
          <cell r="BI140" t="e">
            <v>#REF!</v>
          </cell>
          <cell r="BJ140" t="e">
            <v>#REF!</v>
          </cell>
          <cell r="BK140" t="e">
            <v>#REF!</v>
          </cell>
          <cell r="BL140" t="e">
            <v>#REF!</v>
          </cell>
          <cell r="BM140" t="e">
            <v>#REF!</v>
          </cell>
          <cell r="BN140" t="e">
            <v>#REF!</v>
          </cell>
          <cell r="BO140" t="e">
            <v>#REF!</v>
          </cell>
          <cell r="BP140" t="e">
            <v>#REF!</v>
          </cell>
          <cell r="BQ140" t="e">
            <v>#REF!</v>
          </cell>
          <cell r="BR140" t="e">
            <v>#REF!</v>
          </cell>
          <cell r="BS140" t="e">
            <v>#REF!</v>
          </cell>
          <cell r="BT140" t="e">
            <v>#REF!</v>
          </cell>
          <cell r="BU140" t="e">
            <v>#REF!</v>
          </cell>
          <cell r="BV140" t="e">
            <v>#REF!</v>
          </cell>
          <cell r="BW140" t="e">
            <v>#REF!</v>
          </cell>
          <cell r="BX140" t="e">
            <v>#REF!</v>
          </cell>
          <cell r="BY140" t="e">
            <v>#REF!</v>
          </cell>
          <cell r="BZ140" t="e">
            <v>#REF!</v>
          </cell>
          <cell r="CA140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D141" t="e">
            <v>#REF!</v>
          </cell>
          <cell r="E141" t="e">
            <v>#REF!</v>
          </cell>
          <cell r="F141" t="e">
            <v>#REF!</v>
          </cell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  <cell r="U141" t="e">
            <v>#REF!</v>
          </cell>
          <cell r="V141" t="e">
            <v>#REF!</v>
          </cell>
          <cell r="W141" t="e">
            <v>#REF!</v>
          </cell>
          <cell r="X141" t="e">
            <v>#REF!</v>
          </cell>
          <cell r="Y141" t="e">
            <v>#REF!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  <cell r="AD141" t="e">
            <v>#REF!</v>
          </cell>
          <cell r="AE141" t="e">
            <v>#REF!</v>
          </cell>
          <cell r="AF141" t="e">
            <v>#REF!</v>
          </cell>
          <cell r="AG141" t="e">
            <v>#REF!</v>
          </cell>
          <cell r="AH141" t="e">
            <v>#REF!</v>
          </cell>
          <cell r="AI141" t="e">
            <v>#REF!</v>
          </cell>
          <cell r="AJ141" t="e">
            <v>#REF!</v>
          </cell>
          <cell r="AK141" t="e">
            <v>#REF!</v>
          </cell>
          <cell r="AL141" t="e">
            <v>#REF!</v>
          </cell>
          <cell r="AM141" t="e">
            <v>#REF!</v>
          </cell>
          <cell r="AN141" t="e">
            <v>#REF!</v>
          </cell>
          <cell r="AO141" t="e">
            <v>#REF!</v>
          </cell>
          <cell r="AP141" t="e">
            <v>#REF!</v>
          </cell>
          <cell r="AQ141" t="e">
            <v>#REF!</v>
          </cell>
          <cell r="AR141" t="e">
            <v>#REF!</v>
          </cell>
          <cell r="AS141" t="e">
            <v>#REF!</v>
          </cell>
          <cell r="AT141" t="e">
            <v>#REF!</v>
          </cell>
          <cell r="AU141" t="e">
            <v>#REF!</v>
          </cell>
          <cell r="AV141" t="e">
            <v>#REF!</v>
          </cell>
          <cell r="AW141" t="e">
            <v>#REF!</v>
          </cell>
          <cell r="AX141" t="e">
            <v>#REF!</v>
          </cell>
          <cell r="AY141" t="e">
            <v>#REF!</v>
          </cell>
          <cell r="AZ141" t="e">
            <v>#REF!</v>
          </cell>
          <cell r="BA141" t="e">
            <v>#REF!</v>
          </cell>
          <cell r="BB141" t="e">
            <v>#REF!</v>
          </cell>
          <cell r="BC141" t="e">
            <v>#REF!</v>
          </cell>
          <cell r="BD141" t="e">
            <v>#REF!</v>
          </cell>
          <cell r="BE141" t="e">
            <v>#REF!</v>
          </cell>
          <cell r="BF141" t="e">
            <v>#REF!</v>
          </cell>
          <cell r="BG141" t="e">
            <v>#REF!</v>
          </cell>
          <cell r="BH141" t="e">
            <v>#REF!</v>
          </cell>
          <cell r="BI141" t="e">
            <v>#REF!</v>
          </cell>
          <cell r="BJ141" t="e">
            <v>#REF!</v>
          </cell>
          <cell r="BK141" t="e">
            <v>#REF!</v>
          </cell>
          <cell r="BL141" t="e">
            <v>#REF!</v>
          </cell>
          <cell r="BM141" t="e">
            <v>#REF!</v>
          </cell>
          <cell r="BN141" t="e">
            <v>#REF!</v>
          </cell>
          <cell r="BO141" t="e">
            <v>#REF!</v>
          </cell>
          <cell r="BP141" t="e">
            <v>#REF!</v>
          </cell>
          <cell r="BQ141" t="e">
            <v>#REF!</v>
          </cell>
          <cell r="BR141" t="e">
            <v>#REF!</v>
          </cell>
          <cell r="BS141" t="e">
            <v>#REF!</v>
          </cell>
          <cell r="BT141" t="e">
            <v>#REF!</v>
          </cell>
          <cell r="BU141" t="e">
            <v>#REF!</v>
          </cell>
          <cell r="BV141" t="e">
            <v>#REF!</v>
          </cell>
          <cell r="BW141" t="e">
            <v>#REF!</v>
          </cell>
          <cell r="BX141" t="e">
            <v>#REF!</v>
          </cell>
          <cell r="BY141" t="e">
            <v>#REF!</v>
          </cell>
          <cell r="BZ141" t="e">
            <v>#REF!</v>
          </cell>
          <cell r="CA141" t="e">
            <v>#REF!</v>
          </cell>
        </row>
        <row r="142">
          <cell r="A142" t="e">
            <v>#REF!</v>
          </cell>
          <cell r="B142" t="e">
            <v>#REF!</v>
          </cell>
          <cell r="C142" t="e">
            <v>#REF!</v>
          </cell>
          <cell r="D142" t="e">
            <v>#REF!</v>
          </cell>
          <cell r="E142" t="e">
            <v>#REF!</v>
          </cell>
          <cell r="F142" t="e">
            <v>#REF!</v>
          </cell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  <cell r="U142" t="e">
            <v>#REF!</v>
          </cell>
          <cell r="V142" t="e">
            <v>#REF!</v>
          </cell>
          <cell r="W142" t="e">
            <v>#REF!</v>
          </cell>
          <cell r="X142" t="e">
            <v>#REF!</v>
          </cell>
          <cell r="Y142" t="e">
            <v>#REF!</v>
          </cell>
          <cell r="Z142" t="e">
            <v>#REF!</v>
          </cell>
          <cell r="AA142" t="e">
            <v>#REF!</v>
          </cell>
          <cell r="AB142" t="e">
            <v>#REF!</v>
          </cell>
          <cell r="AC142" t="e">
            <v>#REF!</v>
          </cell>
          <cell r="AD142" t="e">
            <v>#REF!</v>
          </cell>
          <cell r="AE142" t="e">
            <v>#REF!</v>
          </cell>
          <cell r="AF142" t="e">
            <v>#REF!</v>
          </cell>
          <cell r="AG142" t="e">
            <v>#REF!</v>
          </cell>
          <cell r="AH142" t="e">
            <v>#REF!</v>
          </cell>
          <cell r="AI142" t="e">
            <v>#REF!</v>
          </cell>
          <cell r="AJ142" t="e">
            <v>#REF!</v>
          </cell>
          <cell r="AK142" t="e">
            <v>#REF!</v>
          </cell>
          <cell r="AL142" t="e">
            <v>#REF!</v>
          </cell>
          <cell r="AM142" t="e">
            <v>#REF!</v>
          </cell>
          <cell r="AN142" t="e">
            <v>#REF!</v>
          </cell>
          <cell r="AO142" t="e">
            <v>#REF!</v>
          </cell>
          <cell r="AP142" t="e">
            <v>#REF!</v>
          </cell>
          <cell r="AQ142" t="e">
            <v>#REF!</v>
          </cell>
          <cell r="AR142" t="e">
            <v>#REF!</v>
          </cell>
          <cell r="AS142" t="e">
            <v>#REF!</v>
          </cell>
          <cell r="AT142" t="e">
            <v>#REF!</v>
          </cell>
          <cell r="AU142" t="e">
            <v>#REF!</v>
          </cell>
          <cell r="AV142" t="e">
            <v>#REF!</v>
          </cell>
          <cell r="AW142" t="e">
            <v>#REF!</v>
          </cell>
          <cell r="AX142" t="e">
            <v>#REF!</v>
          </cell>
          <cell r="AY142" t="e">
            <v>#REF!</v>
          </cell>
          <cell r="AZ142" t="e">
            <v>#REF!</v>
          </cell>
          <cell r="BA142" t="e">
            <v>#REF!</v>
          </cell>
          <cell r="BB142" t="e">
            <v>#REF!</v>
          </cell>
          <cell r="BC142" t="e">
            <v>#REF!</v>
          </cell>
          <cell r="BD142" t="e">
            <v>#REF!</v>
          </cell>
          <cell r="BE142" t="e">
            <v>#REF!</v>
          </cell>
          <cell r="BF142" t="e">
            <v>#REF!</v>
          </cell>
          <cell r="BG142" t="e">
            <v>#REF!</v>
          </cell>
          <cell r="BH142" t="e">
            <v>#REF!</v>
          </cell>
          <cell r="BI142" t="e">
            <v>#REF!</v>
          </cell>
          <cell r="BJ142" t="e">
            <v>#REF!</v>
          </cell>
          <cell r="BK142" t="e">
            <v>#REF!</v>
          </cell>
          <cell r="BL142" t="e">
            <v>#REF!</v>
          </cell>
          <cell r="BM142" t="e">
            <v>#REF!</v>
          </cell>
          <cell r="BN142" t="e">
            <v>#REF!</v>
          </cell>
          <cell r="BO142" t="e">
            <v>#REF!</v>
          </cell>
          <cell r="BP142" t="e">
            <v>#REF!</v>
          </cell>
          <cell r="BQ142" t="e">
            <v>#REF!</v>
          </cell>
          <cell r="BR142" t="e">
            <v>#REF!</v>
          </cell>
          <cell r="BS142" t="e">
            <v>#REF!</v>
          </cell>
          <cell r="BT142" t="e">
            <v>#REF!</v>
          </cell>
          <cell r="BU142" t="e">
            <v>#REF!</v>
          </cell>
          <cell r="BV142" t="e">
            <v>#REF!</v>
          </cell>
          <cell r="BW142" t="e">
            <v>#REF!</v>
          </cell>
          <cell r="BX142" t="e">
            <v>#REF!</v>
          </cell>
          <cell r="BY142" t="e">
            <v>#REF!</v>
          </cell>
          <cell r="BZ142" t="e">
            <v>#REF!</v>
          </cell>
          <cell r="CA142" t="e">
            <v>#REF!</v>
          </cell>
        </row>
        <row r="143">
          <cell r="A143" t="e">
            <v>#REF!</v>
          </cell>
          <cell r="B143" t="e">
            <v>#REF!</v>
          </cell>
          <cell r="C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  <cell r="H143" t="e">
            <v>#REF!</v>
          </cell>
          <cell r="I143" t="e">
            <v>#REF!</v>
          </cell>
          <cell r="J143" t="e">
            <v>#REF!</v>
          </cell>
          <cell r="K143" t="e">
            <v>#REF!</v>
          </cell>
          <cell r="L143" t="e">
            <v>#REF!</v>
          </cell>
          <cell r="M143" t="e">
            <v>#REF!</v>
          </cell>
          <cell r="N143" t="e">
            <v>#REF!</v>
          </cell>
          <cell r="O143" t="e">
            <v>#REF!</v>
          </cell>
          <cell r="P143" t="e">
            <v>#REF!</v>
          </cell>
          <cell r="Q143" t="e">
            <v>#REF!</v>
          </cell>
          <cell r="R143" t="e">
            <v>#REF!</v>
          </cell>
          <cell r="S143" t="e">
            <v>#REF!</v>
          </cell>
          <cell r="T143" t="e">
            <v>#REF!</v>
          </cell>
          <cell r="U143" t="e">
            <v>#REF!</v>
          </cell>
          <cell r="V143" t="e">
            <v>#REF!</v>
          </cell>
          <cell r="W143" t="e">
            <v>#REF!</v>
          </cell>
          <cell r="X143" t="e">
            <v>#REF!</v>
          </cell>
          <cell r="Y143" t="e">
            <v>#REF!</v>
          </cell>
          <cell r="Z143" t="e">
            <v>#REF!</v>
          </cell>
          <cell r="AA143" t="e">
            <v>#REF!</v>
          </cell>
          <cell r="AB143" t="e">
            <v>#REF!</v>
          </cell>
          <cell r="AC143" t="e">
            <v>#REF!</v>
          </cell>
          <cell r="AD143" t="e">
            <v>#REF!</v>
          </cell>
          <cell r="AE143" t="e">
            <v>#REF!</v>
          </cell>
          <cell r="AF143" t="e">
            <v>#REF!</v>
          </cell>
          <cell r="AG143" t="e">
            <v>#REF!</v>
          </cell>
          <cell r="AH143" t="e">
            <v>#REF!</v>
          </cell>
          <cell r="AI143" t="e">
            <v>#REF!</v>
          </cell>
          <cell r="AJ143" t="e">
            <v>#REF!</v>
          </cell>
          <cell r="AK143" t="e">
            <v>#REF!</v>
          </cell>
          <cell r="AL143" t="e">
            <v>#REF!</v>
          </cell>
          <cell r="AM143" t="e">
            <v>#REF!</v>
          </cell>
          <cell r="AN143" t="e">
            <v>#REF!</v>
          </cell>
          <cell r="AO143" t="e">
            <v>#REF!</v>
          </cell>
          <cell r="AP143" t="e">
            <v>#REF!</v>
          </cell>
          <cell r="AQ143" t="e">
            <v>#REF!</v>
          </cell>
          <cell r="AR143" t="e">
            <v>#REF!</v>
          </cell>
          <cell r="AS143" t="e">
            <v>#REF!</v>
          </cell>
          <cell r="AT143" t="e">
            <v>#REF!</v>
          </cell>
          <cell r="AU143" t="e">
            <v>#REF!</v>
          </cell>
          <cell r="AV143" t="e">
            <v>#REF!</v>
          </cell>
          <cell r="AW143" t="e">
            <v>#REF!</v>
          </cell>
          <cell r="AX143" t="e">
            <v>#REF!</v>
          </cell>
          <cell r="AY143" t="e">
            <v>#REF!</v>
          </cell>
          <cell r="AZ143" t="e">
            <v>#REF!</v>
          </cell>
          <cell r="BA143" t="e">
            <v>#REF!</v>
          </cell>
          <cell r="BB143" t="e">
            <v>#REF!</v>
          </cell>
          <cell r="BC143" t="e">
            <v>#REF!</v>
          </cell>
          <cell r="BD143" t="e">
            <v>#REF!</v>
          </cell>
          <cell r="BE143" t="e">
            <v>#REF!</v>
          </cell>
          <cell r="BF143" t="e">
            <v>#REF!</v>
          </cell>
          <cell r="BG143" t="e">
            <v>#REF!</v>
          </cell>
          <cell r="BH143" t="e">
            <v>#REF!</v>
          </cell>
          <cell r="BI143" t="e">
            <v>#REF!</v>
          </cell>
          <cell r="BJ143" t="e">
            <v>#REF!</v>
          </cell>
          <cell r="BK143" t="e">
            <v>#REF!</v>
          </cell>
          <cell r="BL143" t="e">
            <v>#REF!</v>
          </cell>
          <cell r="BM143" t="e">
            <v>#REF!</v>
          </cell>
          <cell r="BN143" t="e">
            <v>#REF!</v>
          </cell>
          <cell r="BO143" t="e">
            <v>#REF!</v>
          </cell>
          <cell r="BP143" t="e">
            <v>#REF!</v>
          </cell>
          <cell r="BQ143" t="e">
            <v>#REF!</v>
          </cell>
          <cell r="BR143" t="e">
            <v>#REF!</v>
          </cell>
          <cell r="BS143" t="e">
            <v>#REF!</v>
          </cell>
          <cell r="BT143" t="e">
            <v>#REF!</v>
          </cell>
          <cell r="BU143" t="e">
            <v>#REF!</v>
          </cell>
          <cell r="BV143" t="e">
            <v>#REF!</v>
          </cell>
          <cell r="BW143" t="e">
            <v>#REF!</v>
          </cell>
          <cell r="BX143" t="e">
            <v>#REF!</v>
          </cell>
          <cell r="BY143" t="e">
            <v>#REF!</v>
          </cell>
          <cell r="BZ143" t="e">
            <v>#REF!</v>
          </cell>
          <cell r="CA143" t="e">
            <v>#REF!</v>
          </cell>
        </row>
        <row r="144">
          <cell r="A144" t="e">
            <v>#REF!</v>
          </cell>
          <cell r="B144" t="e">
            <v>#REF!</v>
          </cell>
          <cell r="C144" t="e">
            <v>#REF!</v>
          </cell>
          <cell r="D144" t="e">
            <v>#REF!</v>
          </cell>
          <cell r="E144" t="e">
            <v>#REF!</v>
          </cell>
          <cell r="F144" t="e">
            <v>#REF!</v>
          </cell>
          <cell r="G144" t="e">
            <v>#REF!</v>
          </cell>
          <cell r="H144" t="e">
            <v>#REF!</v>
          </cell>
          <cell r="I144" t="e">
            <v>#REF!</v>
          </cell>
          <cell r="J144" t="e">
            <v>#REF!</v>
          </cell>
          <cell r="K144" t="e">
            <v>#REF!</v>
          </cell>
          <cell r="L144" t="e">
            <v>#REF!</v>
          </cell>
          <cell r="M144" t="e">
            <v>#REF!</v>
          </cell>
          <cell r="N144" t="e">
            <v>#REF!</v>
          </cell>
          <cell r="O144" t="e">
            <v>#REF!</v>
          </cell>
          <cell r="P144" t="e">
            <v>#REF!</v>
          </cell>
          <cell r="Q144" t="e">
            <v>#REF!</v>
          </cell>
          <cell r="R144" t="e">
            <v>#REF!</v>
          </cell>
          <cell r="S144" t="e">
            <v>#REF!</v>
          </cell>
          <cell r="T144" t="e">
            <v>#REF!</v>
          </cell>
          <cell r="U144" t="e">
            <v>#REF!</v>
          </cell>
          <cell r="V144" t="e">
            <v>#REF!</v>
          </cell>
          <cell r="W144" t="e">
            <v>#REF!</v>
          </cell>
          <cell r="X144" t="e">
            <v>#REF!</v>
          </cell>
          <cell r="Y144" t="e">
            <v>#REF!</v>
          </cell>
          <cell r="Z144" t="e">
            <v>#REF!</v>
          </cell>
          <cell r="AA144" t="e">
            <v>#REF!</v>
          </cell>
          <cell r="AB144" t="e">
            <v>#REF!</v>
          </cell>
          <cell r="AC144" t="e">
            <v>#REF!</v>
          </cell>
          <cell r="AD144" t="e">
            <v>#REF!</v>
          </cell>
          <cell r="AE144" t="e">
            <v>#REF!</v>
          </cell>
          <cell r="AF144" t="e">
            <v>#REF!</v>
          </cell>
          <cell r="AG144" t="e">
            <v>#REF!</v>
          </cell>
          <cell r="AH144" t="e">
            <v>#REF!</v>
          </cell>
          <cell r="AI144" t="e">
            <v>#REF!</v>
          </cell>
          <cell r="AJ144" t="e">
            <v>#REF!</v>
          </cell>
          <cell r="AK144" t="e">
            <v>#REF!</v>
          </cell>
          <cell r="AL144" t="e">
            <v>#REF!</v>
          </cell>
          <cell r="AM144" t="e">
            <v>#REF!</v>
          </cell>
          <cell r="AN144" t="e">
            <v>#REF!</v>
          </cell>
          <cell r="AO144" t="e">
            <v>#REF!</v>
          </cell>
          <cell r="AP144" t="e">
            <v>#REF!</v>
          </cell>
          <cell r="AQ144" t="e">
            <v>#REF!</v>
          </cell>
          <cell r="AR144" t="e">
            <v>#REF!</v>
          </cell>
          <cell r="AS144" t="e">
            <v>#REF!</v>
          </cell>
          <cell r="AT144" t="e">
            <v>#REF!</v>
          </cell>
          <cell r="AU144" t="e">
            <v>#REF!</v>
          </cell>
          <cell r="AV144" t="e">
            <v>#REF!</v>
          </cell>
          <cell r="AW144" t="e">
            <v>#REF!</v>
          </cell>
          <cell r="AX144" t="e">
            <v>#REF!</v>
          </cell>
          <cell r="AY144" t="e">
            <v>#REF!</v>
          </cell>
          <cell r="AZ144" t="e">
            <v>#REF!</v>
          </cell>
          <cell r="BA144" t="e">
            <v>#REF!</v>
          </cell>
          <cell r="BB144" t="e">
            <v>#REF!</v>
          </cell>
          <cell r="BC144" t="e">
            <v>#REF!</v>
          </cell>
          <cell r="BD144" t="e">
            <v>#REF!</v>
          </cell>
          <cell r="BE144" t="e">
            <v>#REF!</v>
          </cell>
          <cell r="BF144" t="e">
            <v>#REF!</v>
          </cell>
          <cell r="BG144" t="e">
            <v>#REF!</v>
          </cell>
          <cell r="BH144" t="e">
            <v>#REF!</v>
          </cell>
          <cell r="BI144" t="e">
            <v>#REF!</v>
          </cell>
          <cell r="BJ144" t="e">
            <v>#REF!</v>
          </cell>
          <cell r="BK144" t="e">
            <v>#REF!</v>
          </cell>
          <cell r="BL144" t="e">
            <v>#REF!</v>
          </cell>
          <cell r="BM144" t="e">
            <v>#REF!</v>
          </cell>
          <cell r="BN144" t="e">
            <v>#REF!</v>
          </cell>
          <cell r="BO144" t="e">
            <v>#REF!</v>
          </cell>
          <cell r="BP144" t="e">
            <v>#REF!</v>
          </cell>
          <cell r="BQ144" t="e">
            <v>#REF!</v>
          </cell>
          <cell r="BR144" t="e">
            <v>#REF!</v>
          </cell>
          <cell r="BS144" t="e">
            <v>#REF!</v>
          </cell>
          <cell r="BT144" t="e">
            <v>#REF!</v>
          </cell>
          <cell r="BU144" t="e">
            <v>#REF!</v>
          </cell>
          <cell r="BV144" t="e">
            <v>#REF!</v>
          </cell>
          <cell r="BW144" t="e">
            <v>#REF!</v>
          </cell>
          <cell r="BX144" t="e">
            <v>#REF!</v>
          </cell>
          <cell r="BY144" t="e">
            <v>#REF!</v>
          </cell>
          <cell r="BZ144" t="e">
            <v>#REF!</v>
          </cell>
          <cell r="CA144" t="e">
            <v>#REF!</v>
          </cell>
        </row>
        <row r="145">
          <cell r="A145" t="e">
            <v>#REF!</v>
          </cell>
          <cell r="B145" t="e">
            <v>#REF!</v>
          </cell>
          <cell r="C145" t="e">
            <v>#REF!</v>
          </cell>
          <cell r="D145" t="e">
            <v>#REF!</v>
          </cell>
          <cell r="E145" t="e">
            <v>#REF!</v>
          </cell>
          <cell r="F145" t="e">
            <v>#REF!</v>
          </cell>
          <cell r="G145" t="e">
            <v>#REF!</v>
          </cell>
          <cell r="H145" t="e">
            <v>#REF!</v>
          </cell>
          <cell r="I145" t="e">
            <v>#REF!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#REF!</v>
          </cell>
          <cell r="N145" t="e">
            <v>#REF!</v>
          </cell>
          <cell r="O145" t="e">
            <v>#REF!</v>
          </cell>
          <cell r="P145" t="e">
            <v>#REF!</v>
          </cell>
          <cell r="Q145" t="e">
            <v>#REF!</v>
          </cell>
          <cell r="R145" t="e">
            <v>#REF!</v>
          </cell>
          <cell r="S145" t="e">
            <v>#REF!</v>
          </cell>
          <cell r="T145" t="e">
            <v>#REF!</v>
          </cell>
          <cell r="U145" t="e">
            <v>#REF!</v>
          </cell>
          <cell r="V145" t="e">
            <v>#REF!</v>
          </cell>
          <cell r="W145" t="e">
            <v>#REF!</v>
          </cell>
          <cell r="X145" t="e">
            <v>#REF!</v>
          </cell>
          <cell r="Y145" t="e">
            <v>#REF!</v>
          </cell>
          <cell r="Z145" t="e">
            <v>#REF!</v>
          </cell>
          <cell r="AA145" t="e">
            <v>#REF!</v>
          </cell>
          <cell r="AB145" t="e">
            <v>#REF!</v>
          </cell>
          <cell r="AC145" t="e">
            <v>#REF!</v>
          </cell>
          <cell r="AD145" t="e">
            <v>#REF!</v>
          </cell>
          <cell r="AE145" t="e">
            <v>#REF!</v>
          </cell>
          <cell r="AF145" t="e">
            <v>#REF!</v>
          </cell>
          <cell r="AG145" t="e">
            <v>#REF!</v>
          </cell>
          <cell r="AH145" t="e">
            <v>#REF!</v>
          </cell>
          <cell r="AI145" t="e">
            <v>#REF!</v>
          </cell>
          <cell r="AJ145" t="e">
            <v>#REF!</v>
          </cell>
          <cell r="AK145" t="e">
            <v>#REF!</v>
          </cell>
          <cell r="AL145" t="e">
            <v>#REF!</v>
          </cell>
          <cell r="AM145" t="e">
            <v>#REF!</v>
          </cell>
          <cell r="AN145" t="e">
            <v>#REF!</v>
          </cell>
          <cell r="AO145" t="e">
            <v>#REF!</v>
          </cell>
          <cell r="AP145" t="e">
            <v>#REF!</v>
          </cell>
          <cell r="AQ145" t="e">
            <v>#REF!</v>
          </cell>
          <cell r="AR145" t="e">
            <v>#REF!</v>
          </cell>
          <cell r="AS145" t="e">
            <v>#REF!</v>
          </cell>
          <cell r="AT145" t="e">
            <v>#REF!</v>
          </cell>
          <cell r="AU145" t="e">
            <v>#REF!</v>
          </cell>
          <cell r="AV145" t="e">
            <v>#REF!</v>
          </cell>
          <cell r="AW145" t="e">
            <v>#REF!</v>
          </cell>
          <cell r="AX145" t="e">
            <v>#REF!</v>
          </cell>
          <cell r="AY145" t="e">
            <v>#REF!</v>
          </cell>
          <cell r="AZ145" t="e">
            <v>#REF!</v>
          </cell>
          <cell r="BA145" t="e">
            <v>#REF!</v>
          </cell>
          <cell r="BB145" t="e">
            <v>#REF!</v>
          </cell>
          <cell r="BC145" t="e">
            <v>#REF!</v>
          </cell>
          <cell r="BD145" t="e">
            <v>#REF!</v>
          </cell>
          <cell r="BE145" t="e">
            <v>#REF!</v>
          </cell>
          <cell r="BF145" t="e">
            <v>#REF!</v>
          </cell>
          <cell r="BG145" t="e">
            <v>#REF!</v>
          </cell>
          <cell r="BH145" t="e">
            <v>#REF!</v>
          </cell>
          <cell r="BI145" t="e">
            <v>#REF!</v>
          </cell>
          <cell r="BJ145" t="e">
            <v>#REF!</v>
          </cell>
          <cell r="BK145" t="e">
            <v>#REF!</v>
          </cell>
          <cell r="BL145" t="e">
            <v>#REF!</v>
          </cell>
          <cell r="BM145" t="e">
            <v>#REF!</v>
          </cell>
          <cell r="BN145" t="e">
            <v>#REF!</v>
          </cell>
          <cell r="BO145" t="e">
            <v>#REF!</v>
          </cell>
          <cell r="BP145" t="e">
            <v>#REF!</v>
          </cell>
          <cell r="BQ145" t="e">
            <v>#REF!</v>
          </cell>
          <cell r="BR145" t="e">
            <v>#REF!</v>
          </cell>
          <cell r="BS145" t="e">
            <v>#REF!</v>
          </cell>
          <cell r="BT145" t="e">
            <v>#REF!</v>
          </cell>
          <cell r="BU145" t="e">
            <v>#REF!</v>
          </cell>
          <cell r="BV145" t="e">
            <v>#REF!</v>
          </cell>
          <cell r="BW145" t="e">
            <v>#REF!</v>
          </cell>
          <cell r="BX145" t="e">
            <v>#REF!</v>
          </cell>
          <cell r="BY145" t="e">
            <v>#REF!</v>
          </cell>
          <cell r="BZ145" t="e">
            <v>#REF!</v>
          </cell>
          <cell r="CA145" t="e">
            <v>#REF!</v>
          </cell>
        </row>
        <row r="146">
          <cell r="A146" t="e">
            <v>#REF!</v>
          </cell>
          <cell r="B146" t="e">
            <v>#REF!</v>
          </cell>
          <cell r="C146" t="e">
            <v>#REF!</v>
          </cell>
          <cell r="D146" t="e">
            <v>#REF!</v>
          </cell>
          <cell r="E146" t="e">
            <v>#REF!</v>
          </cell>
          <cell r="F146" t="e">
            <v>#REF!</v>
          </cell>
          <cell r="G146" t="e">
            <v>#REF!</v>
          </cell>
          <cell r="H146" t="e">
            <v>#REF!</v>
          </cell>
          <cell r="I146" t="e">
            <v>#REF!</v>
          </cell>
          <cell r="J146" t="e">
            <v>#REF!</v>
          </cell>
          <cell r="K146" t="e">
            <v>#REF!</v>
          </cell>
          <cell r="L146" t="e">
            <v>#REF!</v>
          </cell>
          <cell r="M146" t="e">
            <v>#REF!</v>
          </cell>
          <cell r="N146" t="e">
            <v>#REF!</v>
          </cell>
          <cell r="O146" t="e">
            <v>#REF!</v>
          </cell>
          <cell r="P146" t="e">
            <v>#REF!</v>
          </cell>
          <cell r="Q146" t="e">
            <v>#REF!</v>
          </cell>
          <cell r="R146" t="e">
            <v>#REF!</v>
          </cell>
          <cell r="S146" t="e">
            <v>#REF!</v>
          </cell>
          <cell r="T146" t="e">
            <v>#REF!</v>
          </cell>
          <cell r="U146" t="e">
            <v>#REF!</v>
          </cell>
          <cell r="V146" t="e">
            <v>#REF!</v>
          </cell>
          <cell r="W146" t="e">
            <v>#REF!</v>
          </cell>
          <cell r="X146" t="e">
            <v>#REF!</v>
          </cell>
          <cell r="Y146" t="e">
            <v>#REF!</v>
          </cell>
          <cell r="Z146" t="e">
            <v>#REF!</v>
          </cell>
          <cell r="AA146" t="e">
            <v>#REF!</v>
          </cell>
          <cell r="AB146" t="e">
            <v>#REF!</v>
          </cell>
          <cell r="AC146" t="e">
            <v>#REF!</v>
          </cell>
          <cell r="AD146" t="e">
            <v>#REF!</v>
          </cell>
          <cell r="AE146" t="e">
            <v>#REF!</v>
          </cell>
          <cell r="AF146" t="e">
            <v>#REF!</v>
          </cell>
          <cell r="AG146" t="e">
            <v>#REF!</v>
          </cell>
          <cell r="AH146" t="e">
            <v>#REF!</v>
          </cell>
          <cell r="AI146" t="e">
            <v>#REF!</v>
          </cell>
          <cell r="AJ146" t="e">
            <v>#REF!</v>
          </cell>
          <cell r="AK146" t="e">
            <v>#REF!</v>
          </cell>
          <cell r="AL146" t="e">
            <v>#REF!</v>
          </cell>
          <cell r="AM146" t="e">
            <v>#REF!</v>
          </cell>
          <cell r="AN146" t="e">
            <v>#REF!</v>
          </cell>
          <cell r="AO146" t="e">
            <v>#REF!</v>
          </cell>
          <cell r="AP146" t="e">
            <v>#REF!</v>
          </cell>
          <cell r="AQ146" t="e">
            <v>#REF!</v>
          </cell>
          <cell r="AR146" t="e">
            <v>#REF!</v>
          </cell>
          <cell r="AS146" t="e">
            <v>#REF!</v>
          </cell>
          <cell r="AT146" t="e">
            <v>#REF!</v>
          </cell>
          <cell r="AU146" t="e">
            <v>#REF!</v>
          </cell>
          <cell r="AV146" t="e">
            <v>#REF!</v>
          </cell>
          <cell r="AW146" t="e">
            <v>#REF!</v>
          </cell>
          <cell r="AX146" t="e">
            <v>#REF!</v>
          </cell>
          <cell r="AY146" t="e">
            <v>#REF!</v>
          </cell>
          <cell r="AZ146" t="e">
            <v>#REF!</v>
          </cell>
          <cell r="BA146" t="e">
            <v>#REF!</v>
          </cell>
          <cell r="BB146" t="e">
            <v>#REF!</v>
          </cell>
          <cell r="BC146" t="e">
            <v>#REF!</v>
          </cell>
          <cell r="BD146" t="e">
            <v>#REF!</v>
          </cell>
          <cell r="BE146" t="e">
            <v>#REF!</v>
          </cell>
          <cell r="BF146" t="e">
            <v>#REF!</v>
          </cell>
          <cell r="BG146" t="e">
            <v>#REF!</v>
          </cell>
          <cell r="BH146" t="e">
            <v>#REF!</v>
          </cell>
          <cell r="BI146" t="e">
            <v>#REF!</v>
          </cell>
          <cell r="BJ146" t="e">
            <v>#REF!</v>
          </cell>
          <cell r="BK146" t="e">
            <v>#REF!</v>
          </cell>
          <cell r="BL146" t="e">
            <v>#REF!</v>
          </cell>
          <cell r="BM146" t="e">
            <v>#REF!</v>
          </cell>
          <cell r="BN146" t="e">
            <v>#REF!</v>
          </cell>
          <cell r="BO146" t="e">
            <v>#REF!</v>
          </cell>
          <cell r="BP146" t="e">
            <v>#REF!</v>
          </cell>
          <cell r="BQ146" t="e">
            <v>#REF!</v>
          </cell>
          <cell r="BR146" t="e">
            <v>#REF!</v>
          </cell>
          <cell r="BS146" t="e">
            <v>#REF!</v>
          </cell>
          <cell r="BT146" t="e">
            <v>#REF!</v>
          </cell>
          <cell r="BU146" t="e">
            <v>#REF!</v>
          </cell>
          <cell r="BV146" t="e">
            <v>#REF!</v>
          </cell>
          <cell r="BW146" t="e">
            <v>#REF!</v>
          </cell>
          <cell r="BX146" t="e">
            <v>#REF!</v>
          </cell>
          <cell r="BY146" t="e">
            <v>#REF!</v>
          </cell>
          <cell r="BZ146" t="e">
            <v>#REF!</v>
          </cell>
          <cell r="CA146" t="e">
            <v>#REF!</v>
          </cell>
        </row>
        <row r="147">
          <cell r="A147" t="e">
            <v>#REF!</v>
          </cell>
          <cell r="B147" t="e">
            <v>#REF!</v>
          </cell>
          <cell r="C147" t="e">
            <v>#REF!</v>
          </cell>
          <cell r="D147" t="e">
            <v>#REF!</v>
          </cell>
          <cell r="E147" t="e">
            <v>#REF!</v>
          </cell>
          <cell r="F147" t="e">
            <v>#REF!</v>
          </cell>
          <cell r="G147" t="e">
            <v>#REF!</v>
          </cell>
          <cell r="H147" t="e">
            <v>#REF!</v>
          </cell>
          <cell r="I147" t="e">
            <v>#REF!</v>
          </cell>
          <cell r="J147" t="e">
            <v>#REF!</v>
          </cell>
          <cell r="K147" t="e">
            <v>#REF!</v>
          </cell>
          <cell r="L147" t="e">
            <v>#REF!</v>
          </cell>
          <cell r="M147" t="e">
            <v>#REF!</v>
          </cell>
          <cell r="N147" t="e">
            <v>#REF!</v>
          </cell>
          <cell r="O147" t="e">
            <v>#REF!</v>
          </cell>
          <cell r="P147" t="e">
            <v>#REF!</v>
          </cell>
          <cell r="Q147" t="e">
            <v>#REF!</v>
          </cell>
          <cell r="R147" t="e">
            <v>#REF!</v>
          </cell>
          <cell r="S147" t="e">
            <v>#REF!</v>
          </cell>
          <cell r="T147" t="e">
            <v>#REF!</v>
          </cell>
          <cell r="U147" t="e">
            <v>#REF!</v>
          </cell>
          <cell r="V147" t="e">
            <v>#REF!</v>
          </cell>
          <cell r="W147" t="e">
            <v>#REF!</v>
          </cell>
          <cell r="X147" t="e">
            <v>#REF!</v>
          </cell>
          <cell r="Y147" t="e">
            <v>#REF!</v>
          </cell>
          <cell r="Z147" t="e">
            <v>#REF!</v>
          </cell>
          <cell r="AA147" t="e">
            <v>#REF!</v>
          </cell>
          <cell r="AB147" t="e">
            <v>#REF!</v>
          </cell>
          <cell r="AC147" t="e">
            <v>#REF!</v>
          </cell>
          <cell r="AD147" t="e">
            <v>#REF!</v>
          </cell>
          <cell r="AE147" t="e">
            <v>#REF!</v>
          </cell>
          <cell r="AF147" t="e">
            <v>#REF!</v>
          </cell>
          <cell r="AG147" t="e">
            <v>#REF!</v>
          </cell>
          <cell r="AH147" t="e">
            <v>#REF!</v>
          </cell>
          <cell r="AI147" t="e">
            <v>#REF!</v>
          </cell>
          <cell r="AJ147" t="e">
            <v>#REF!</v>
          </cell>
          <cell r="AK147" t="e">
            <v>#REF!</v>
          </cell>
          <cell r="AL147" t="e">
            <v>#REF!</v>
          </cell>
          <cell r="AM147" t="e">
            <v>#REF!</v>
          </cell>
          <cell r="AN147" t="e">
            <v>#REF!</v>
          </cell>
          <cell r="AO147" t="e">
            <v>#REF!</v>
          </cell>
          <cell r="AP147" t="e">
            <v>#REF!</v>
          </cell>
          <cell r="AQ147" t="e">
            <v>#REF!</v>
          </cell>
          <cell r="AR147" t="e">
            <v>#REF!</v>
          </cell>
          <cell r="AS147" t="e">
            <v>#REF!</v>
          </cell>
          <cell r="AT147" t="e">
            <v>#REF!</v>
          </cell>
          <cell r="AU147" t="e">
            <v>#REF!</v>
          </cell>
          <cell r="AV147" t="e">
            <v>#REF!</v>
          </cell>
          <cell r="AW147" t="e">
            <v>#REF!</v>
          </cell>
          <cell r="AX147" t="e">
            <v>#REF!</v>
          </cell>
          <cell r="AY147" t="e">
            <v>#REF!</v>
          </cell>
          <cell r="AZ147" t="e">
            <v>#REF!</v>
          </cell>
          <cell r="BA147" t="e">
            <v>#REF!</v>
          </cell>
          <cell r="BB147" t="e">
            <v>#REF!</v>
          </cell>
          <cell r="BC147" t="e">
            <v>#REF!</v>
          </cell>
          <cell r="BD147" t="e">
            <v>#REF!</v>
          </cell>
          <cell r="BE147" t="e">
            <v>#REF!</v>
          </cell>
          <cell r="BF147" t="e">
            <v>#REF!</v>
          </cell>
          <cell r="BG147" t="e">
            <v>#REF!</v>
          </cell>
          <cell r="BH147" t="e">
            <v>#REF!</v>
          </cell>
          <cell r="BI147" t="e">
            <v>#REF!</v>
          </cell>
          <cell r="BJ147" t="e">
            <v>#REF!</v>
          </cell>
          <cell r="BK147" t="e">
            <v>#REF!</v>
          </cell>
          <cell r="BL147" t="e">
            <v>#REF!</v>
          </cell>
          <cell r="BM147" t="e">
            <v>#REF!</v>
          </cell>
          <cell r="BN147" t="e">
            <v>#REF!</v>
          </cell>
          <cell r="BO147" t="e">
            <v>#REF!</v>
          </cell>
          <cell r="BP147" t="e">
            <v>#REF!</v>
          </cell>
          <cell r="BQ147" t="e">
            <v>#REF!</v>
          </cell>
          <cell r="BR147" t="e">
            <v>#REF!</v>
          </cell>
          <cell r="BS147" t="e">
            <v>#REF!</v>
          </cell>
          <cell r="BT147" t="e">
            <v>#REF!</v>
          </cell>
          <cell r="BU147" t="e">
            <v>#REF!</v>
          </cell>
          <cell r="BV147" t="e">
            <v>#REF!</v>
          </cell>
          <cell r="BW147" t="e">
            <v>#REF!</v>
          </cell>
          <cell r="BX147" t="e">
            <v>#REF!</v>
          </cell>
          <cell r="BY147" t="e">
            <v>#REF!</v>
          </cell>
          <cell r="BZ147" t="e">
            <v>#REF!</v>
          </cell>
          <cell r="CA147" t="e">
            <v>#REF!</v>
          </cell>
        </row>
        <row r="148">
          <cell r="A148" t="e">
            <v>#REF!</v>
          </cell>
          <cell r="B148" t="e">
            <v>#REF!</v>
          </cell>
          <cell r="C148" t="e">
            <v>#REF!</v>
          </cell>
          <cell r="D148" t="e">
            <v>#REF!</v>
          </cell>
          <cell r="E148" t="e">
            <v>#REF!</v>
          </cell>
          <cell r="F148" t="e">
            <v>#REF!</v>
          </cell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  <cell r="U148" t="e">
            <v>#REF!</v>
          </cell>
          <cell r="V148" t="e">
            <v>#REF!</v>
          </cell>
          <cell r="W148" t="e">
            <v>#REF!</v>
          </cell>
          <cell r="X148" t="e">
            <v>#REF!</v>
          </cell>
          <cell r="Y148" t="e">
            <v>#REF!</v>
          </cell>
          <cell r="Z148" t="e">
            <v>#REF!</v>
          </cell>
          <cell r="AA148" t="e">
            <v>#REF!</v>
          </cell>
          <cell r="AB148" t="e">
            <v>#REF!</v>
          </cell>
          <cell r="AC148" t="e">
            <v>#REF!</v>
          </cell>
          <cell r="AD148" t="e">
            <v>#REF!</v>
          </cell>
          <cell r="AE148" t="e">
            <v>#REF!</v>
          </cell>
          <cell r="AF148" t="e">
            <v>#REF!</v>
          </cell>
          <cell r="AG148" t="e">
            <v>#REF!</v>
          </cell>
          <cell r="AH148" t="e">
            <v>#REF!</v>
          </cell>
          <cell r="AI148" t="e">
            <v>#REF!</v>
          </cell>
          <cell r="AJ148" t="e">
            <v>#REF!</v>
          </cell>
          <cell r="AK148" t="e">
            <v>#REF!</v>
          </cell>
          <cell r="AL148" t="e">
            <v>#REF!</v>
          </cell>
          <cell r="AM148" t="e">
            <v>#REF!</v>
          </cell>
          <cell r="AN148" t="e">
            <v>#REF!</v>
          </cell>
          <cell r="AO148" t="e">
            <v>#REF!</v>
          </cell>
          <cell r="AP148" t="e">
            <v>#REF!</v>
          </cell>
          <cell r="AQ148" t="e">
            <v>#REF!</v>
          </cell>
          <cell r="AR148" t="e">
            <v>#REF!</v>
          </cell>
          <cell r="AS148" t="e">
            <v>#REF!</v>
          </cell>
          <cell r="AT148" t="e">
            <v>#REF!</v>
          </cell>
          <cell r="AU148" t="e">
            <v>#REF!</v>
          </cell>
          <cell r="AV148" t="e">
            <v>#REF!</v>
          </cell>
          <cell r="AW148" t="e">
            <v>#REF!</v>
          </cell>
          <cell r="AX148" t="e">
            <v>#REF!</v>
          </cell>
          <cell r="AY148" t="e">
            <v>#REF!</v>
          </cell>
          <cell r="AZ148" t="e">
            <v>#REF!</v>
          </cell>
          <cell r="BA148" t="e">
            <v>#REF!</v>
          </cell>
          <cell r="BB148" t="e">
            <v>#REF!</v>
          </cell>
          <cell r="BC148" t="e">
            <v>#REF!</v>
          </cell>
          <cell r="BD148" t="e">
            <v>#REF!</v>
          </cell>
          <cell r="BE148" t="e">
            <v>#REF!</v>
          </cell>
          <cell r="BF148" t="e">
            <v>#REF!</v>
          </cell>
          <cell r="BG148" t="e">
            <v>#REF!</v>
          </cell>
          <cell r="BH148" t="e">
            <v>#REF!</v>
          </cell>
          <cell r="BI148" t="e">
            <v>#REF!</v>
          </cell>
          <cell r="BJ148" t="e">
            <v>#REF!</v>
          </cell>
          <cell r="BK148" t="e">
            <v>#REF!</v>
          </cell>
          <cell r="BL148" t="e">
            <v>#REF!</v>
          </cell>
          <cell r="BM148" t="e">
            <v>#REF!</v>
          </cell>
          <cell r="BN148" t="e">
            <v>#REF!</v>
          </cell>
          <cell r="BO148" t="e">
            <v>#REF!</v>
          </cell>
          <cell r="BP148" t="e">
            <v>#REF!</v>
          </cell>
          <cell r="BQ148" t="e">
            <v>#REF!</v>
          </cell>
          <cell r="BR148" t="e">
            <v>#REF!</v>
          </cell>
          <cell r="BS148" t="e">
            <v>#REF!</v>
          </cell>
          <cell r="BT148" t="e">
            <v>#REF!</v>
          </cell>
          <cell r="BU148" t="e">
            <v>#REF!</v>
          </cell>
          <cell r="BV148" t="e">
            <v>#REF!</v>
          </cell>
          <cell r="BW148" t="e">
            <v>#REF!</v>
          </cell>
          <cell r="BX148" t="e">
            <v>#REF!</v>
          </cell>
          <cell r="BY148" t="e">
            <v>#REF!</v>
          </cell>
          <cell r="BZ148" t="e">
            <v>#REF!</v>
          </cell>
          <cell r="CA148" t="e">
            <v>#REF!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D149" t="e">
            <v>#REF!</v>
          </cell>
          <cell r="E149" t="e">
            <v>#REF!</v>
          </cell>
          <cell r="F149" t="e">
            <v>#REF!</v>
          </cell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  <cell r="U149" t="e">
            <v>#REF!</v>
          </cell>
          <cell r="V149" t="e">
            <v>#REF!</v>
          </cell>
          <cell r="W149" t="e">
            <v>#REF!</v>
          </cell>
          <cell r="X149" t="e">
            <v>#REF!</v>
          </cell>
          <cell r="Y149" t="e">
            <v>#REF!</v>
          </cell>
          <cell r="Z149" t="e">
            <v>#REF!</v>
          </cell>
          <cell r="AA149" t="e">
            <v>#REF!</v>
          </cell>
          <cell r="AB149" t="e">
            <v>#REF!</v>
          </cell>
          <cell r="AC149" t="e">
            <v>#REF!</v>
          </cell>
          <cell r="AD149" t="e">
            <v>#REF!</v>
          </cell>
          <cell r="AE149" t="e">
            <v>#REF!</v>
          </cell>
          <cell r="AF149" t="e">
            <v>#REF!</v>
          </cell>
          <cell r="AG149" t="e">
            <v>#REF!</v>
          </cell>
          <cell r="AH149" t="e">
            <v>#REF!</v>
          </cell>
          <cell r="AI149" t="e">
            <v>#REF!</v>
          </cell>
          <cell r="AJ149" t="e">
            <v>#REF!</v>
          </cell>
          <cell r="AK149" t="e">
            <v>#REF!</v>
          </cell>
          <cell r="AL149" t="e">
            <v>#REF!</v>
          </cell>
          <cell r="AM149" t="e">
            <v>#REF!</v>
          </cell>
          <cell r="AN149" t="e">
            <v>#REF!</v>
          </cell>
          <cell r="AO149" t="e">
            <v>#REF!</v>
          </cell>
          <cell r="AP149" t="e">
            <v>#REF!</v>
          </cell>
          <cell r="AQ149" t="e">
            <v>#REF!</v>
          </cell>
          <cell r="AR149" t="e">
            <v>#REF!</v>
          </cell>
          <cell r="AS149" t="e">
            <v>#REF!</v>
          </cell>
          <cell r="AT149" t="e">
            <v>#REF!</v>
          </cell>
          <cell r="AU149" t="e">
            <v>#REF!</v>
          </cell>
          <cell r="AV149" t="e">
            <v>#REF!</v>
          </cell>
          <cell r="AW149" t="e">
            <v>#REF!</v>
          </cell>
          <cell r="AX149" t="e">
            <v>#REF!</v>
          </cell>
          <cell r="AY149" t="e">
            <v>#REF!</v>
          </cell>
          <cell r="AZ149" t="e">
            <v>#REF!</v>
          </cell>
          <cell r="BA149" t="e">
            <v>#REF!</v>
          </cell>
          <cell r="BB149" t="e">
            <v>#REF!</v>
          </cell>
          <cell r="BC149" t="e">
            <v>#REF!</v>
          </cell>
          <cell r="BD149" t="e">
            <v>#REF!</v>
          </cell>
          <cell r="BE149" t="e">
            <v>#REF!</v>
          </cell>
          <cell r="BF149" t="e">
            <v>#REF!</v>
          </cell>
          <cell r="BG149" t="e">
            <v>#REF!</v>
          </cell>
          <cell r="BH149" t="e">
            <v>#REF!</v>
          </cell>
          <cell r="BI149" t="e">
            <v>#REF!</v>
          </cell>
          <cell r="BJ149" t="e">
            <v>#REF!</v>
          </cell>
          <cell r="BK149" t="e">
            <v>#REF!</v>
          </cell>
          <cell r="BL149" t="e">
            <v>#REF!</v>
          </cell>
          <cell r="BM149" t="e">
            <v>#REF!</v>
          </cell>
          <cell r="BN149" t="e">
            <v>#REF!</v>
          </cell>
          <cell r="BO149" t="e">
            <v>#REF!</v>
          </cell>
          <cell r="BP149" t="e">
            <v>#REF!</v>
          </cell>
          <cell r="BQ149" t="e">
            <v>#REF!</v>
          </cell>
          <cell r="BR149" t="e">
            <v>#REF!</v>
          </cell>
          <cell r="BS149" t="e">
            <v>#REF!</v>
          </cell>
          <cell r="BT149" t="e">
            <v>#REF!</v>
          </cell>
          <cell r="BU149" t="e">
            <v>#REF!</v>
          </cell>
          <cell r="BV149" t="e">
            <v>#REF!</v>
          </cell>
          <cell r="BW149" t="e">
            <v>#REF!</v>
          </cell>
          <cell r="BX149" t="e">
            <v>#REF!</v>
          </cell>
          <cell r="BY149" t="e">
            <v>#REF!</v>
          </cell>
          <cell r="BZ149" t="e">
            <v>#REF!</v>
          </cell>
          <cell r="CA149" t="e">
            <v>#REF!</v>
          </cell>
        </row>
        <row r="150">
          <cell r="A150" t="e">
            <v>#REF!</v>
          </cell>
          <cell r="B150" t="e">
            <v>#REF!</v>
          </cell>
          <cell r="C150" t="e">
            <v>#REF!</v>
          </cell>
          <cell r="D150" t="e">
            <v>#REF!</v>
          </cell>
          <cell r="E150" t="e">
            <v>#REF!</v>
          </cell>
          <cell r="F150" t="e">
            <v>#REF!</v>
          </cell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  <cell r="U150" t="e">
            <v>#REF!</v>
          </cell>
          <cell r="V150" t="e">
            <v>#REF!</v>
          </cell>
          <cell r="W150" t="e">
            <v>#REF!</v>
          </cell>
          <cell r="X150" t="e">
            <v>#REF!</v>
          </cell>
          <cell r="Y150" t="e">
            <v>#REF!</v>
          </cell>
          <cell r="Z150" t="e">
            <v>#REF!</v>
          </cell>
          <cell r="AA150" t="e">
            <v>#REF!</v>
          </cell>
          <cell r="AB150" t="e">
            <v>#REF!</v>
          </cell>
          <cell r="AC150" t="e">
            <v>#REF!</v>
          </cell>
          <cell r="AD150" t="e">
            <v>#REF!</v>
          </cell>
          <cell r="AE150" t="e">
            <v>#REF!</v>
          </cell>
          <cell r="AF150" t="e">
            <v>#REF!</v>
          </cell>
          <cell r="AG150" t="e">
            <v>#REF!</v>
          </cell>
          <cell r="AH150" t="e">
            <v>#REF!</v>
          </cell>
          <cell r="AI150" t="e">
            <v>#REF!</v>
          </cell>
          <cell r="AJ150" t="e">
            <v>#REF!</v>
          </cell>
          <cell r="AK150" t="e">
            <v>#REF!</v>
          </cell>
          <cell r="AL150" t="e">
            <v>#REF!</v>
          </cell>
          <cell r="AM150" t="e">
            <v>#REF!</v>
          </cell>
          <cell r="AN150" t="e">
            <v>#REF!</v>
          </cell>
          <cell r="AO150" t="e">
            <v>#REF!</v>
          </cell>
          <cell r="AP150" t="e">
            <v>#REF!</v>
          </cell>
          <cell r="AQ150" t="e">
            <v>#REF!</v>
          </cell>
          <cell r="AR150" t="e">
            <v>#REF!</v>
          </cell>
          <cell r="AS150" t="e">
            <v>#REF!</v>
          </cell>
          <cell r="AT150" t="e">
            <v>#REF!</v>
          </cell>
          <cell r="AU150" t="e">
            <v>#REF!</v>
          </cell>
          <cell r="AV150" t="e">
            <v>#REF!</v>
          </cell>
          <cell r="AW150" t="e">
            <v>#REF!</v>
          </cell>
          <cell r="AX150" t="e">
            <v>#REF!</v>
          </cell>
          <cell r="AY150" t="e">
            <v>#REF!</v>
          </cell>
          <cell r="AZ150" t="e">
            <v>#REF!</v>
          </cell>
          <cell r="BA150" t="e">
            <v>#REF!</v>
          </cell>
          <cell r="BB150" t="e">
            <v>#REF!</v>
          </cell>
          <cell r="BC150" t="e">
            <v>#REF!</v>
          </cell>
          <cell r="BD150" t="e">
            <v>#REF!</v>
          </cell>
          <cell r="BE150" t="e">
            <v>#REF!</v>
          </cell>
          <cell r="BF150" t="e">
            <v>#REF!</v>
          </cell>
          <cell r="BG150" t="e">
            <v>#REF!</v>
          </cell>
          <cell r="BH150" t="e">
            <v>#REF!</v>
          </cell>
          <cell r="BI150" t="e">
            <v>#REF!</v>
          </cell>
          <cell r="BJ150" t="e">
            <v>#REF!</v>
          </cell>
          <cell r="BK150" t="e">
            <v>#REF!</v>
          </cell>
          <cell r="BL150" t="e">
            <v>#REF!</v>
          </cell>
          <cell r="BM150" t="e">
            <v>#REF!</v>
          </cell>
          <cell r="BN150" t="e">
            <v>#REF!</v>
          </cell>
          <cell r="BO150" t="e">
            <v>#REF!</v>
          </cell>
          <cell r="BP150" t="e">
            <v>#REF!</v>
          </cell>
          <cell r="BQ150" t="e">
            <v>#REF!</v>
          </cell>
          <cell r="BR150" t="e">
            <v>#REF!</v>
          </cell>
          <cell r="BS150" t="e">
            <v>#REF!</v>
          </cell>
          <cell r="BT150" t="e">
            <v>#REF!</v>
          </cell>
          <cell r="BU150" t="e">
            <v>#REF!</v>
          </cell>
          <cell r="BV150" t="e">
            <v>#REF!</v>
          </cell>
          <cell r="BW150" t="e">
            <v>#REF!</v>
          </cell>
          <cell r="BX150" t="e">
            <v>#REF!</v>
          </cell>
          <cell r="BY150" t="e">
            <v>#REF!</v>
          </cell>
          <cell r="BZ150" t="e">
            <v>#REF!</v>
          </cell>
          <cell r="CA150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D151" t="e">
            <v>#REF!</v>
          </cell>
          <cell r="E151" t="e">
            <v>#REF!</v>
          </cell>
          <cell r="F151" t="e">
            <v>#REF!</v>
          </cell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  <cell r="U151" t="e">
            <v>#REF!</v>
          </cell>
          <cell r="V151" t="e">
            <v>#REF!</v>
          </cell>
          <cell r="W151" t="e">
            <v>#REF!</v>
          </cell>
          <cell r="X151" t="e">
            <v>#REF!</v>
          </cell>
          <cell r="Y151" t="e">
            <v>#REF!</v>
          </cell>
          <cell r="Z151" t="e">
            <v>#REF!</v>
          </cell>
          <cell r="AA151" t="e">
            <v>#REF!</v>
          </cell>
          <cell r="AB151" t="e">
            <v>#REF!</v>
          </cell>
          <cell r="AC151" t="e">
            <v>#REF!</v>
          </cell>
          <cell r="AD151" t="e">
            <v>#REF!</v>
          </cell>
          <cell r="AE151" t="e">
            <v>#REF!</v>
          </cell>
          <cell r="AF151" t="e">
            <v>#REF!</v>
          </cell>
          <cell r="AG151" t="e">
            <v>#REF!</v>
          </cell>
          <cell r="AH151" t="e">
            <v>#REF!</v>
          </cell>
          <cell r="AI151" t="e">
            <v>#REF!</v>
          </cell>
          <cell r="AJ151" t="e">
            <v>#REF!</v>
          </cell>
          <cell r="AK151" t="e">
            <v>#REF!</v>
          </cell>
          <cell r="AL151" t="e">
            <v>#REF!</v>
          </cell>
          <cell r="AM151" t="e">
            <v>#REF!</v>
          </cell>
          <cell r="AN151" t="e">
            <v>#REF!</v>
          </cell>
          <cell r="AO151" t="e">
            <v>#REF!</v>
          </cell>
          <cell r="AP151" t="e">
            <v>#REF!</v>
          </cell>
          <cell r="AQ151" t="e">
            <v>#REF!</v>
          </cell>
          <cell r="AR151" t="e">
            <v>#REF!</v>
          </cell>
          <cell r="AS151" t="e">
            <v>#REF!</v>
          </cell>
          <cell r="AT151" t="e">
            <v>#REF!</v>
          </cell>
          <cell r="AU151" t="e">
            <v>#REF!</v>
          </cell>
          <cell r="AV151" t="e">
            <v>#REF!</v>
          </cell>
          <cell r="AW151" t="e">
            <v>#REF!</v>
          </cell>
          <cell r="AX151" t="e">
            <v>#REF!</v>
          </cell>
          <cell r="AY151" t="e">
            <v>#REF!</v>
          </cell>
          <cell r="AZ151" t="e">
            <v>#REF!</v>
          </cell>
          <cell r="BA151" t="e">
            <v>#REF!</v>
          </cell>
          <cell r="BB151" t="e">
            <v>#REF!</v>
          </cell>
          <cell r="BC151" t="e">
            <v>#REF!</v>
          </cell>
          <cell r="BD151" t="e">
            <v>#REF!</v>
          </cell>
          <cell r="BE151" t="e">
            <v>#REF!</v>
          </cell>
          <cell r="BF151" t="e">
            <v>#REF!</v>
          </cell>
          <cell r="BG151" t="e">
            <v>#REF!</v>
          </cell>
          <cell r="BH151" t="e">
            <v>#REF!</v>
          </cell>
          <cell r="BI151" t="e">
            <v>#REF!</v>
          </cell>
          <cell r="BJ151" t="e">
            <v>#REF!</v>
          </cell>
          <cell r="BK151" t="e">
            <v>#REF!</v>
          </cell>
          <cell r="BL151" t="e">
            <v>#REF!</v>
          </cell>
          <cell r="BM151" t="e">
            <v>#REF!</v>
          </cell>
          <cell r="BN151" t="e">
            <v>#REF!</v>
          </cell>
          <cell r="BO151" t="e">
            <v>#REF!</v>
          </cell>
          <cell r="BP151" t="e">
            <v>#REF!</v>
          </cell>
          <cell r="BQ151" t="e">
            <v>#REF!</v>
          </cell>
          <cell r="BR151" t="e">
            <v>#REF!</v>
          </cell>
          <cell r="BS151" t="e">
            <v>#REF!</v>
          </cell>
          <cell r="BT151" t="e">
            <v>#REF!</v>
          </cell>
          <cell r="BU151" t="e">
            <v>#REF!</v>
          </cell>
          <cell r="BV151" t="e">
            <v>#REF!</v>
          </cell>
          <cell r="BW151" t="e">
            <v>#REF!</v>
          </cell>
          <cell r="BX151" t="e">
            <v>#REF!</v>
          </cell>
          <cell r="BY151" t="e">
            <v>#REF!</v>
          </cell>
          <cell r="BZ151" t="e">
            <v>#REF!</v>
          </cell>
          <cell r="CA151" t="e">
            <v>#REF!</v>
          </cell>
        </row>
        <row r="152">
          <cell r="A152" t="e">
            <v>#REF!</v>
          </cell>
          <cell r="B152" t="e">
            <v>#REF!</v>
          </cell>
          <cell r="C152" t="e">
            <v>#REF!</v>
          </cell>
          <cell r="D152" t="e">
            <v>#REF!</v>
          </cell>
          <cell r="E152" t="e">
            <v>#REF!</v>
          </cell>
          <cell r="F152" t="e">
            <v>#REF!</v>
          </cell>
          <cell r="G152" t="e">
            <v>#REF!</v>
          </cell>
          <cell r="H152" t="e">
            <v>#REF!</v>
          </cell>
          <cell r="I152" t="e">
            <v>#REF!</v>
          </cell>
          <cell r="J152" t="e">
            <v>#REF!</v>
          </cell>
          <cell r="K152" t="e">
            <v>#REF!</v>
          </cell>
          <cell r="L152" t="e">
            <v>#REF!</v>
          </cell>
          <cell r="M152" t="e">
            <v>#REF!</v>
          </cell>
          <cell r="N152" t="e">
            <v>#REF!</v>
          </cell>
          <cell r="O152" t="e">
            <v>#REF!</v>
          </cell>
          <cell r="P152" t="e">
            <v>#REF!</v>
          </cell>
          <cell r="Q152" t="e">
            <v>#REF!</v>
          </cell>
          <cell r="R152" t="e">
            <v>#REF!</v>
          </cell>
          <cell r="S152" t="e">
            <v>#REF!</v>
          </cell>
          <cell r="T152" t="e">
            <v>#REF!</v>
          </cell>
          <cell r="U152" t="e">
            <v>#REF!</v>
          </cell>
          <cell r="V152" t="e">
            <v>#REF!</v>
          </cell>
          <cell r="W152" t="e">
            <v>#REF!</v>
          </cell>
          <cell r="X152" t="e">
            <v>#REF!</v>
          </cell>
          <cell r="Y152" t="e">
            <v>#REF!</v>
          </cell>
          <cell r="Z152" t="e">
            <v>#REF!</v>
          </cell>
          <cell r="AA152" t="e">
            <v>#REF!</v>
          </cell>
          <cell r="AB152" t="e">
            <v>#REF!</v>
          </cell>
          <cell r="AC152" t="e">
            <v>#REF!</v>
          </cell>
          <cell r="AD152" t="e">
            <v>#REF!</v>
          </cell>
          <cell r="AE152" t="e">
            <v>#REF!</v>
          </cell>
          <cell r="AF152" t="e">
            <v>#REF!</v>
          </cell>
          <cell r="AG152" t="e">
            <v>#REF!</v>
          </cell>
          <cell r="AH152" t="e">
            <v>#REF!</v>
          </cell>
          <cell r="AI152" t="e">
            <v>#REF!</v>
          </cell>
          <cell r="AJ152" t="e">
            <v>#REF!</v>
          </cell>
          <cell r="AK152" t="e">
            <v>#REF!</v>
          </cell>
          <cell r="AL152" t="e">
            <v>#REF!</v>
          </cell>
          <cell r="AM152" t="e">
            <v>#REF!</v>
          </cell>
          <cell r="AN152" t="e">
            <v>#REF!</v>
          </cell>
          <cell r="AO152" t="e">
            <v>#REF!</v>
          </cell>
          <cell r="AP152" t="e">
            <v>#REF!</v>
          </cell>
          <cell r="AQ152" t="e">
            <v>#REF!</v>
          </cell>
          <cell r="AR152" t="e">
            <v>#REF!</v>
          </cell>
          <cell r="AS152" t="e">
            <v>#REF!</v>
          </cell>
          <cell r="AT152" t="e">
            <v>#REF!</v>
          </cell>
          <cell r="AU152" t="e">
            <v>#REF!</v>
          </cell>
          <cell r="AV152" t="e">
            <v>#REF!</v>
          </cell>
          <cell r="AW152" t="e">
            <v>#REF!</v>
          </cell>
          <cell r="AX152" t="e">
            <v>#REF!</v>
          </cell>
          <cell r="AY152" t="e">
            <v>#REF!</v>
          </cell>
          <cell r="AZ152" t="e">
            <v>#REF!</v>
          </cell>
          <cell r="BA152" t="e">
            <v>#REF!</v>
          </cell>
          <cell r="BB152" t="e">
            <v>#REF!</v>
          </cell>
          <cell r="BC152" t="e">
            <v>#REF!</v>
          </cell>
          <cell r="BD152" t="e">
            <v>#REF!</v>
          </cell>
          <cell r="BE152" t="e">
            <v>#REF!</v>
          </cell>
          <cell r="BF152" t="e">
            <v>#REF!</v>
          </cell>
          <cell r="BG152" t="e">
            <v>#REF!</v>
          </cell>
          <cell r="BH152" t="e">
            <v>#REF!</v>
          </cell>
          <cell r="BI152" t="e">
            <v>#REF!</v>
          </cell>
          <cell r="BJ152" t="e">
            <v>#REF!</v>
          </cell>
          <cell r="BK152" t="e">
            <v>#REF!</v>
          </cell>
          <cell r="BL152" t="e">
            <v>#REF!</v>
          </cell>
          <cell r="BM152" t="e">
            <v>#REF!</v>
          </cell>
          <cell r="BN152" t="e">
            <v>#REF!</v>
          </cell>
          <cell r="BO152" t="e">
            <v>#REF!</v>
          </cell>
          <cell r="BP152" t="e">
            <v>#REF!</v>
          </cell>
          <cell r="BQ152" t="e">
            <v>#REF!</v>
          </cell>
          <cell r="BR152" t="e">
            <v>#REF!</v>
          </cell>
          <cell r="BS152" t="e">
            <v>#REF!</v>
          </cell>
          <cell r="BT152" t="e">
            <v>#REF!</v>
          </cell>
          <cell r="BU152" t="e">
            <v>#REF!</v>
          </cell>
          <cell r="BV152" t="e">
            <v>#REF!</v>
          </cell>
          <cell r="BW152" t="e">
            <v>#REF!</v>
          </cell>
          <cell r="BX152" t="e">
            <v>#REF!</v>
          </cell>
          <cell r="BY152" t="e">
            <v>#REF!</v>
          </cell>
          <cell r="BZ152" t="e">
            <v>#REF!</v>
          </cell>
          <cell r="CA152" t="e">
            <v>#REF!</v>
          </cell>
        </row>
        <row r="153">
          <cell r="A153" t="e">
            <v>#REF!</v>
          </cell>
          <cell r="B153" t="e">
            <v>#REF!</v>
          </cell>
          <cell r="C153" t="e">
            <v>#REF!</v>
          </cell>
          <cell r="D153" t="e">
            <v>#REF!</v>
          </cell>
          <cell r="E153" t="e">
            <v>#REF!</v>
          </cell>
          <cell r="F153" t="e">
            <v>#REF!</v>
          </cell>
          <cell r="G153" t="e">
            <v>#REF!</v>
          </cell>
          <cell r="H153" t="e">
            <v>#REF!</v>
          </cell>
          <cell r="I153" t="e">
            <v>#REF!</v>
          </cell>
          <cell r="J153" t="e">
            <v>#REF!</v>
          </cell>
          <cell r="K153" t="e">
            <v>#REF!</v>
          </cell>
          <cell r="L153" t="e">
            <v>#REF!</v>
          </cell>
          <cell r="M153" t="e">
            <v>#REF!</v>
          </cell>
          <cell r="N153" t="e">
            <v>#REF!</v>
          </cell>
          <cell r="O153" t="e">
            <v>#REF!</v>
          </cell>
          <cell r="P153" t="e">
            <v>#REF!</v>
          </cell>
          <cell r="Q153" t="e">
            <v>#REF!</v>
          </cell>
          <cell r="R153" t="e">
            <v>#REF!</v>
          </cell>
          <cell r="S153" t="e">
            <v>#REF!</v>
          </cell>
          <cell r="T153" t="e">
            <v>#REF!</v>
          </cell>
          <cell r="U153" t="e">
            <v>#REF!</v>
          </cell>
          <cell r="V153" t="e">
            <v>#REF!</v>
          </cell>
          <cell r="W153" t="e">
            <v>#REF!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  <cell r="AD153" t="e">
            <v>#REF!</v>
          </cell>
          <cell r="AE153" t="e">
            <v>#REF!</v>
          </cell>
          <cell r="AF153" t="e">
            <v>#REF!</v>
          </cell>
          <cell r="AG153" t="e">
            <v>#REF!</v>
          </cell>
          <cell r="AH153" t="e">
            <v>#REF!</v>
          </cell>
          <cell r="AI153" t="e">
            <v>#REF!</v>
          </cell>
          <cell r="AJ153" t="e">
            <v>#REF!</v>
          </cell>
          <cell r="AK153" t="e">
            <v>#REF!</v>
          </cell>
          <cell r="AL153" t="e">
            <v>#REF!</v>
          </cell>
          <cell r="AM153" t="e">
            <v>#REF!</v>
          </cell>
          <cell r="AN153" t="e">
            <v>#REF!</v>
          </cell>
          <cell r="AO153" t="e">
            <v>#REF!</v>
          </cell>
          <cell r="AP153" t="e">
            <v>#REF!</v>
          </cell>
          <cell r="AQ153" t="e">
            <v>#REF!</v>
          </cell>
          <cell r="AR153" t="e">
            <v>#REF!</v>
          </cell>
          <cell r="AS153" t="e">
            <v>#REF!</v>
          </cell>
          <cell r="AT153" t="e">
            <v>#REF!</v>
          </cell>
          <cell r="AU153" t="e">
            <v>#REF!</v>
          </cell>
          <cell r="AV153" t="e">
            <v>#REF!</v>
          </cell>
          <cell r="AW153" t="e">
            <v>#REF!</v>
          </cell>
          <cell r="AX153" t="e">
            <v>#REF!</v>
          </cell>
          <cell r="AY153" t="e">
            <v>#REF!</v>
          </cell>
          <cell r="AZ153" t="e">
            <v>#REF!</v>
          </cell>
          <cell r="BA153" t="e">
            <v>#REF!</v>
          </cell>
          <cell r="BB153" t="e">
            <v>#REF!</v>
          </cell>
          <cell r="BC153" t="e">
            <v>#REF!</v>
          </cell>
          <cell r="BD153" t="e">
            <v>#REF!</v>
          </cell>
          <cell r="BE153" t="e">
            <v>#REF!</v>
          </cell>
          <cell r="BF153" t="e">
            <v>#REF!</v>
          </cell>
          <cell r="BG153" t="e">
            <v>#REF!</v>
          </cell>
          <cell r="BH153" t="e">
            <v>#REF!</v>
          </cell>
          <cell r="BI153" t="e">
            <v>#REF!</v>
          </cell>
          <cell r="BJ153" t="e">
            <v>#REF!</v>
          </cell>
          <cell r="BK153" t="e">
            <v>#REF!</v>
          </cell>
          <cell r="BL153" t="e">
            <v>#REF!</v>
          </cell>
          <cell r="BM153" t="e">
            <v>#REF!</v>
          </cell>
          <cell r="BN153" t="e">
            <v>#REF!</v>
          </cell>
          <cell r="BO153" t="e">
            <v>#REF!</v>
          </cell>
          <cell r="BP153" t="e">
            <v>#REF!</v>
          </cell>
          <cell r="BQ153" t="e">
            <v>#REF!</v>
          </cell>
          <cell r="BR153" t="e">
            <v>#REF!</v>
          </cell>
          <cell r="BS153" t="e">
            <v>#REF!</v>
          </cell>
          <cell r="BT153" t="e">
            <v>#REF!</v>
          </cell>
          <cell r="BU153" t="e">
            <v>#REF!</v>
          </cell>
          <cell r="BV153" t="e">
            <v>#REF!</v>
          </cell>
          <cell r="BW153" t="e">
            <v>#REF!</v>
          </cell>
          <cell r="BX153" t="e">
            <v>#REF!</v>
          </cell>
          <cell r="BY153" t="e">
            <v>#REF!</v>
          </cell>
          <cell r="BZ153" t="e">
            <v>#REF!</v>
          </cell>
          <cell r="CA153" t="e">
            <v>#REF!</v>
          </cell>
        </row>
        <row r="154">
          <cell r="A154" t="e">
            <v>#REF!</v>
          </cell>
          <cell r="B154" t="e">
            <v>#REF!</v>
          </cell>
          <cell r="C154" t="e">
            <v>#REF!</v>
          </cell>
          <cell r="D154" t="e">
            <v>#REF!</v>
          </cell>
          <cell r="E154" t="e">
            <v>#REF!</v>
          </cell>
          <cell r="F154" t="e">
            <v>#REF!</v>
          </cell>
          <cell r="G154" t="e">
            <v>#REF!</v>
          </cell>
          <cell r="H154" t="e">
            <v>#REF!</v>
          </cell>
          <cell r="I154" t="e">
            <v>#REF!</v>
          </cell>
          <cell r="J154" t="e">
            <v>#REF!</v>
          </cell>
          <cell r="K154" t="e">
            <v>#REF!</v>
          </cell>
          <cell r="L154" t="e">
            <v>#REF!</v>
          </cell>
          <cell r="M154" t="e">
            <v>#REF!</v>
          </cell>
          <cell r="N154" t="e">
            <v>#REF!</v>
          </cell>
          <cell r="O154" t="e">
            <v>#REF!</v>
          </cell>
          <cell r="P154" t="e">
            <v>#REF!</v>
          </cell>
          <cell r="Q154" t="e">
            <v>#REF!</v>
          </cell>
          <cell r="R154" t="e">
            <v>#REF!</v>
          </cell>
          <cell r="S154" t="e">
            <v>#REF!</v>
          </cell>
          <cell r="T154" t="e">
            <v>#REF!</v>
          </cell>
          <cell r="U154" t="e">
            <v>#REF!</v>
          </cell>
          <cell r="V154" t="e">
            <v>#REF!</v>
          </cell>
          <cell r="W154" t="e">
            <v>#REF!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  <cell r="AD154" t="e">
            <v>#REF!</v>
          </cell>
          <cell r="AE154" t="e">
            <v>#REF!</v>
          </cell>
          <cell r="AF154" t="e">
            <v>#REF!</v>
          </cell>
          <cell r="AG154" t="e">
            <v>#REF!</v>
          </cell>
          <cell r="AH154" t="e">
            <v>#REF!</v>
          </cell>
          <cell r="AI154" t="e">
            <v>#REF!</v>
          </cell>
          <cell r="AJ154" t="e">
            <v>#REF!</v>
          </cell>
          <cell r="AK154" t="e">
            <v>#REF!</v>
          </cell>
          <cell r="AL154" t="e">
            <v>#REF!</v>
          </cell>
          <cell r="AM154" t="e">
            <v>#REF!</v>
          </cell>
          <cell r="AN154" t="e">
            <v>#REF!</v>
          </cell>
          <cell r="AO154" t="e">
            <v>#REF!</v>
          </cell>
          <cell r="AP154" t="e">
            <v>#REF!</v>
          </cell>
          <cell r="AQ154" t="e">
            <v>#REF!</v>
          </cell>
          <cell r="AR154" t="e">
            <v>#REF!</v>
          </cell>
          <cell r="AS154" t="e">
            <v>#REF!</v>
          </cell>
          <cell r="AT154" t="e">
            <v>#REF!</v>
          </cell>
          <cell r="AU154" t="e">
            <v>#REF!</v>
          </cell>
          <cell r="AV154" t="e">
            <v>#REF!</v>
          </cell>
          <cell r="AW154" t="e">
            <v>#REF!</v>
          </cell>
          <cell r="AX154" t="e">
            <v>#REF!</v>
          </cell>
          <cell r="AY154" t="e">
            <v>#REF!</v>
          </cell>
          <cell r="AZ154" t="e">
            <v>#REF!</v>
          </cell>
          <cell r="BA154" t="e">
            <v>#REF!</v>
          </cell>
          <cell r="BB154" t="e">
            <v>#REF!</v>
          </cell>
          <cell r="BC154" t="e">
            <v>#REF!</v>
          </cell>
          <cell r="BD154" t="e">
            <v>#REF!</v>
          </cell>
          <cell r="BE154" t="e">
            <v>#REF!</v>
          </cell>
          <cell r="BF154" t="e">
            <v>#REF!</v>
          </cell>
          <cell r="BG154" t="e">
            <v>#REF!</v>
          </cell>
          <cell r="BH154" t="e">
            <v>#REF!</v>
          </cell>
          <cell r="BI154" t="e">
            <v>#REF!</v>
          </cell>
          <cell r="BJ154" t="e">
            <v>#REF!</v>
          </cell>
          <cell r="BK154" t="e">
            <v>#REF!</v>
          </cell>
          <cell r="BL154" t="e">
            <v>#REF!</v>
          </cell>
          <cell r="BM154" t="e">
            <v>#REF!</v>
          </cell>
          <cell r="BN154" t="e">
            <v>#REF!</v>
          </cell>
          <cell r="BO154" t="e">
            <v>#REF!</v>
          </cell>
          <cell r="BP154" t="e">
            <v>#REF!</v>
          </cell>
          <cell r="BQ154" t="e">
            <v>#REF!</v>
          </cell>
          <cell r="BR154" t="e">
            <v>#REF!</v>
          </cell>
          <cell r="BS154" t="e">
            <v>#REF!</v>
          </cell>
          <cell r="BT154" t="e">
            <v>#REF!</v>
          </cell>
          <cell r="BU154" t="e">
            <v>#REF!</v>
          </cell>
          <cell r="BV154" t="e">
            <v>#REF!</v>
          </cell>
          <cell r="BW154" t="e">
            <v>#REF!</v>
          </cell>
          <cell r="BX154" t="e">
            <v>#REF!</v>
          </cell>
          <cell r="BY154" t="e">
            <v>#REF!</v>
          </cell>
          <cell r="BZ154" t="e">
            <v>#REF!</v>
          </cell>
          <cell r="CA154" t="e">
            <v>#REF!</v>
          </cell>
        </row>
        <row r="155">
          <cell r="A155" t="e">
            <v>#REF!</v>
          </cell>
          <cell r="B155" t="e">
            <v>#REF!</v>
          </cell>
          <cell r="C155" t="e">
            <v>#REF!</v>
          </cell>
          <cell r="D155" t="e">
            <v>#REF!</v>
          </cell>
          <cell r="E155" t="e">
            <v>#REF!</v>
          </cell>
          <cell r="F155" t="e">
            <v>#REF!</v>
          </cell>
          <cell r="G155" t="e">
            <v>#REF!</v>
          </cell>
          <cell r="H155" t="e">
            <v>#REF!</v>
          </cell>
          <cell r="I155" t="e">
            <v>#REF!</v>
          </cell>
          <cell r="J155" t="e">
            <v>#REF!</v>
          </cell>
          <cell r="K155" t="e">
            <v>#REF!</v>
          </cell>
          <cell r="L155" t="e">
            <v>#REF!</v>
          </cell>
          <cell r="M155" t="e">
            <v>#REF!</v>
          </cell>
          <cell r="N155" t="e">
            <v>#REF!</v>
          </cell>
          <cell r="O155" t="e">
            <v>#REF!</v>
          </cell>
          <cell r="P155" t="e">
            <v>#REF!</v>
          </cell>
          <cell r="Q155" t="e">
            <v>#REF!</v>
          </cell>
          <cell r="R155" t="e">
            <v>#REF!</v>
          </cell>
          <cell r="S155" t="e">
            <v>#REF!</v>
          </cell>
          <cell r="T155" t="e">
            <v>#REF!</v>
          </cell>
          <cell r="U155" t="e">
            <v>#REF!</v>
          </cell>
          <cell r="V155" t="e">
            <v>#REF!</v>
          </cell>
          <cell r="W155" t="e">
            <v>#REF!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  <cell r="AD155" t="e">
            <v>#REF!</v>
          </cell>
          <cell r="AE155" t="e">
            <v>#REF!</v>
          </cell>
          <cell r="AF155" t="e">
            <v>#REF!</v>
          </cell>
          <cell r="AG155" t="e">
            <v>#REF!</v>
          </cell>
          <cell r="AH155" t="e">
            <v>#REF!</v>
          </cell>
          <cell r="AI155" t="e">
            <v>#REF!</v>
          </cell>
          <cell r="AJ155" t="e">
            <v>#REF!</v>
          </cell>
          <cell r="AK155" t="e">
            <v>#REF!</v>
          </cell>
          <cell r="AL155" t="e">
            <v>#REF!</v>
          </cell>
          <cell r="AM155" t="e">
            <v>#REF!</v>
          </cell>
          <cell r="AN155" t="e">
            <v>#REF!</v>
          </cell>
          <cell r="AO155" t="e">
            <v>#REF!</v>
          </cell>
          <cell r="AP155" t="e">
            <v>#REF!</v>
          </cell>
          <cell r="AQ155" t="e">
            <v>#REF!</v>
          </cell>
          <cell r="AR155" t="e">
            <v>#REF!</v>
          </cell>
          <cell r="AS155" t="e">
            <v>#REF!</v>
          </cell>
          <cell r="AT155" t="e">
            <v>#REF!</v>
          </cell>
          <cell r="AU155" t="e">
            <v>#REF!</v>
          </cell>
          <cell r="AV155" t="e">
            <v>#REF!</v>
          </cell>
          <cell r="AW155" t="e">
            <v>#REF!</v>
          </cell>
          <cell r="AX155" t="e">
            <v>#REF!</v>
          </cell>
          <cell r="AY155" t="e">
            <v>#REF!</v>
          </cell>
          <cell r="AZ155" t="e">
            <v>#REF!</v>
          </cell>
          <cell r="BA155" t="e">
            <v>#REF!</v>
          </cell>
          <cell r="BB155" t="e">
            <v>#REF!</v>
          </cell>
          <cell r="BC155" t="e">
            <v>#REF!</v>
          </cell>
          <cell r="BD155" t="e">
            <v>#REF!</v>
          </cell>
          <cell r="BE155" t="e">
            <v>#REF!</v>
          </cell>
          <cell r="BF155" t="e">
            <v>#REF!</v>
          </cell>
          <cell r="BG155" t="e">
            <v>#REF!</v>
          </cell>
          <cell r="BH155" t="e">
            <v>#REF!</v>
          </cell>
          <cell r="BI155" t="e">
            <v>#REF!</v>
          </cell>
          <cell r="BJ155" t="e">
            <v>#REF!</v>
          </cell>
          <cell r="BK155" t="e">
            <v>#REF!</v>
          </cell>
          <cell r="BL155" t="e">
            <v>#REF!</v>
          </cell>
          <cell r="BM155" t="e">
            <v>#REF!</v>
          </cell>
          <cell r="BN155" t="e">
            <v>#REF!</v>
          </cell>
          <cell r="BO155" t="e">
            <v>#REF!</v>
          </cell>
          <cell r="BP155" t="e">
            <v>#REF!</v>
          </cell>
          <cell r="BQ155" t="e">
            <v>#REF!</v>
          </cell>
          <cell r="BR155" t="e">
            <v>#REF!</v>
          </cell>
          <cell r="BS155" t="e">
            <v>#REF!</v>
          </cell>
          <cell r="BT155" t="e">
            <v>#REF!</v>
          </cell>
          <cell r="BU155" t="e">
            <v>#REF!</v>
          </cell>
          <cell r="BV155" t="e">
            <v>#REF!</v>
          </cell>
          <cell r="BW155" t="e">
            <v>#REF!</v>
          </cell>
          <cell r="BX155" t="e">
            <v>#REF!</v>
          </cell>
          <cell r="BY155" t="e">
            <v>#REF!</v>
          </cell>
          <cell r="BZ155" t="e">
            <v>#REF!</v>
          </cell>
          <cell r="CA155" t="e">
            <v>#REF!</v>
          </cell>
        </row>
        <row r="156">
          <cell r="A156" t="e">
            <v>#REF!</v>
          </cell>
          <cell r="B156" t="e">
            <v>#REF!</v>
          </cell>
          <cell r="C156" t="e">
            <v>#REF!</v>
          </cell>
          <cell r="D156" t="e">
            <v>#REF!</v>
          </cell>
          <cell r="E156" t="e">
            <v>#REF!</v>
          </cell>
          <cell r="F156" t="e">
            <v>#REF!</v>
          </cell>
          <cell r="G156" t="e">
            <v>#REF!</v>
          </cell>
          <cell r="H156" t="e">
            <v>#REF!</v>
          </cell>
          <cell r="I156" t="e">
            <v>#REF!</v>
          </cell>
          <cell r="J156" t="e">
            <v>#REF!</v>
          </cell>
          <cell r="K156" t="e">
            <v>#REF!</v>
          </cell>
          <cell r="L156" t="e">
            <v>#REF!</v>
          </cell>
          <cell r="M156" t="e">
            <v>#REF!</v>
          </cell>
          <cell r="N156" t="e">
            <v>#REF!</v>
          </cell>
          <cell r="O156" t="e">
            <v>#REF!</v>
          </cell>
          <cell r="P156" t="e">
            <v>#REF!</v>
          </cell>
          <cell r="Q156" t="e">
            <v>#REF!</v>
          </cell>
          <cell r="R156" t="e">
            <v>#REF!</v>
          </cell>
          <cell r="S156" t="e">
            <v>#REF!</v>
          </cell>
          <cell r="T156" t="e">
            <v>#REF!</v>
          </cell>
          <cell r="U156" t="e">
            <v>#REF!</v>
          </cell>
          <cell r="V156" t="e">
            <v>#REF!</v>
          </cell>
          <cell r="W156" t="e">
            <v>#REF!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  <cell r="AD156" t="e">
            <v>#REF!</v>
          </cell>
          <cell r="AE156" t="e">
            <v>#REF!</v>
          </cell>
          <cell r="AF156" t="e">
            <v>#REF!</v>
          </cell>
          <cell r="AG156" t="e">
            <v>#REF!</v>
          </cell>
          <cell r="AH156" t="e">
            <v>#REF!</v>
          </cell>
          <cell r="AI156" t="e">
            <v>#REF!</v>
          </cell>
          <cell r="AJ156" t="e">
            <v>#REF!</v>
          </cell>
          <cell r="AK156" t="e">
            <v>#REF!</v>
          </cell>
          <cell r="AL156" t="e">
            <v>#REF!</v>
          </cell>
          <cell r="AM156" t="e">
            <v>#REF!</v>
          </cell>
          <cell r="AN156" t="e">
            <v>#REF!</v>
          </cell>
          <cell r="AO156" t="e">
            <v>#REF!</v>
          </cell>
          <cell r="AP156" t="e">
            <v>#REF!</v>
          </cell>
          <cell r="AQ156" t="e">
            <v>#REF!</v>
          </cell>
          <cell r="AR156" t="e">
            <v>#REF!</v>
          </cell>
          <cell r="AS156" t="e">
            <v>#REF!</v>
          </cell>
          <cell r="AT156" t="e">
            <v>#REF!</v>
          </cell>
          <cell r="AU156" t="e">
            <v>#REF!</v>
          </cell>
          <cell r="AV156" t="e">
            <v>#REF!</v>
          </cell>
          <cell r="AW156" t="e">
            <v>#REF!</v>
          </cell>
          <cell r="AX156" t="e">
            <v>#REF!</v>
          </cell>
          <cell r="AY156" t="e">
            <v>#REF!</v>
          </cell>
          <cell r="AZ156" t="e">
            <v>#REF!</v>
          </cell>
          <cell r="BA156" t="e">
            <v>#REF!</v>
          </cell>
          <cell r="BB156" t="e">
            <v>#REF!</v>
          </cell>
          <cell r="BC156" t="e">
            <v>#REF!</v>
          </cell>
          <cell r="BD156" t="e">
            <v>#REF!</v>
          </cell>
          <cell r="BE156" t="e">
            <v>#REF!</v>
          </cell>
          <cell r="BF156" t="e">
            <v>#REF!</v>
          </cell>
          <cell r="BG156" t="e">
            <v>#REF!</v>
          </cell>
          <cell r="BH156" t="e">
            <v>#REF!</v>
          </cell>
          <cell r="BI156" t="e">
            <v>#REF!</v>
          </cell>
          <cell r="BJ156" t="e">
            <v>#REF!</v>
          </cell>
          <cell r="BK156" t="e">
            <v>#REF!</v>
          </cell>
          <cell r="BL156" t="e">
            <v>#REF!</v>
          </cell>
          <cell r="BM156" t="e">
            <v>#REF!</v>
          </cell>
          <cell r="BN156" t="e">
            <v>#REF!</v>
          </cell>
          <cell r="BO156" t="e">
            <v>#REF!</v>
          </cell>
          <cell r="BP156" t="e">
            <v>#REF!</v>
          </cell>
          <cell r="BQ156" t="e">
            <v>#REF!</v>
          </cell>
          <cell r="BR156" t="e">
            <v>#REF!</v>
          </cell>
          <cell r="BS156" t="e">
            <v>#REF!</v>
          </cell>
          <cell r="BT156" t="e">
            <v>#REF!</v>
          </cell>
          <cell r="BU156" t="e">
            <v>#REF!</v>
          </cell>
          <cell r="BV156" t="e">
            <v>#REF!</v>
          </cell>
          <cell r="BW156" t="e">
            <v>#REF!</v>
          </cell>
          <cell r="BX156" t="e">
            <v>#REF!</v>
          </cell>
          <cell r="BY156" t="e">
            <v>#REF!</v>
          </cell>
          <cell r="BZ156" t="e">
            <v>#REF!</v>
          </cell>
          <cell r="CA156" t="e">
            <v>#REF!</v>
          </cell>
        </row>
        <row r="157">
          <cell r="A157" t="e">
            <v>#REF!</v>
          </cell>
          <cell r="B157" t="e">
            <v>#REF!</v>
          </cell>
          <cell r="C157" t="e">
            <v>#REF!</v>
          </cell>
          <cell r="D157" t="e">
            <v>#REF!</v>
          </cell>
          <cell r="E157" t="e">
            <v>#REF!</v>
          </cell>
          <cell r="F157" t="e">
            <v>#REF!</v>
          </cell>
          <cell r="G157" t="e">
            <v>#REF!</v>
          </cell>
          <cell r="H157" t="e">
            <v>#REF!</v>
          </cell>
          <cell r="I157" t="e">
            <v>#REF!</v>
          </cell>
          <cell r="J157" t="e">
            <v>#REF!</v>
          </cell>
          <cell r="K157" t="e">
            <v>#REF!</v>
          </cell>
          <cell r="L157" t="e">
            <v>#REF!</v>
          </cell>
          <cell r="M157" t="e">
            <v>#REF!</v>
          </cell>
          <cell r="N157" t="e">
            <v>#REF!</v>
          </cell>
          <cell r="O157" t="e">
            <v>#REF!</v>
          </cell>
          <cell r="P157" t="e">
            <v>#REF!</v>
          </cell>
          <cell r="Q157" t="e">
            <v>#REF!</v>
          </cell>
          <cell r="R157" t="e">
            <v>#REF!</v>
          </cell>
          <cell r="S157" t="e">
            <v>#REF!</v>
          </cell>
          <cell r="T157" t="e">
            <v>#REF!</v>
          </cell>
          <cell r="U157" t="e">
            <v>#REF!</v>
          </cell>
          <cell r="V157" t="e">
            <v>#REF!</v>
          </cell>
          <cell r="W157" t="e">
            <v>#REF!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  <cell r="AD157" t="e">
            <v>#REF!</v>
          </cell>
          <cell r="AE157" t="e">
            <v>#REF!</v>
          </cell>
          <cell r="AF157" t="e">
            <v>#REF!</v>
          </cell>
          <cell r="AG157" t="e">
            <v>#REF!</v>
          </cell>
          <cell r="AH157" t="e">
            <v>#REF!</v>
          </cell>
          <cell r="AI157" t="e">
            <v>#REF!</v>
          </cell>
          <cell r="AJ157" t="e">
            <v>#REF!</v>
          </cell>
          <cell r="AK157" t="e">
            <v>#REF!</v>
          </cell>
          <cell r="AL157" t="e">
            <v>#REF!</v>
          </cell>
          <cell r="AM157" t="e">
            <v>#REF!</v>
          </cell>
          <cell r="AN157" t="e">
            <v>#REF!</v>
          </cell>
          <cell r="AO157" t="e">
            <v>#REF!</v>
          </cell>
          <cell r="AP157" t="e">
            <v>#REF!</v>
          </cell>
          <cell r="AQ157" t="e">
            <v>#REF!</v>
          </cell>
          <cell r="AR157" t="e">
            <v>#REF!</v>
          </cell>
          <cell r="AS157" t="e">
            <v>#REF!</v>
          </cell>
          <cell r="AT157" t="e">
            <v>#REF!</v>
          </cell>
          <cell r="AU157" t="e">
            <v>#REF!</v>
          </cell>
          <cell r="AV157" t="e">
            <v>#REF!</v>
          </cell>
          <cell r="AW157" t="e">
            <v>#REF!</v>
          </cell>
          <cell r="AX157" t="e">
            <v>#REF!</v>
          </cell>
          <cell r="AY157" t="e">
            <v>#REF!</v>
          </cell>
          <cell r="AZ157" t="e">
            <v>#REF!</v>
          </cell>
          <cell r="BA157" t="e">
            <v>#REF!</v>
          </cell>
          <cell r="BB157" t="e">
            <v>#REF!</v>
          </cell>
          <cell r="BC157" t="e">
            <v>#REF!</v>
          </cell>
          <cell r="BD157" t="e">
            <v>#REF!</v>
          </cell>
          <cell r="BE157" t="e">
            <v>#REF!</v>
          </cell>
          <cell r="BF157" t="e">
            <v>#REF!</v>
          </cell>
          <cell r="BG157" t="e">
            <v>#REF!</v>
          </cell>
          <cell r="BH157" t="e">
            <v>#REF!</v>
          </cell>
          <cell r="BI157" t="e">
            <v>#REF!</v>
          </cell>
          <cell r="BJ157" t="e">
            <v>#REF!</v>
          </cell>
          <cell r="BK157" t="e">
            <v>#REF!</v>
          </cell>
          <cell r="BL157" t="e">
            <v>#REF!</v>
          </cell>
          <cell r="BM157" t="e">
            <v>#REF!</v>
          </cell>
          <cell r="BN157" t="e">
            <v>#REF!</v>
          </cell>
          <cell r="BO157" t="e">
            <v>#REF!</v>
          </cell>
          <cell r="BP157" t="e">
            <v>#REF!</v>
          </cell>
          <cell r="BQ157" t="e">
            <v>#REF!</v>
          </cell>
          <cell r="BR157" t="e">
            <v>#REF!</v>
          </cell>
          <cell r="BS157" t="e">
            <v>#REF!</v>
          </cell>
          <cell r="BT157" t="e">
            <v>#REF!</v>
          </cell>
          <cell r="BU157" t="e">
            <v>#REF!</v>
          </cell>
          <cell r="BV157" t="e">
            <v>#REF!</v>
          </cell>
          <cell r="BW157" t="e">
            <v>#REF!</v>
          </cell>
          <cell r="BX157" t="e">
            <v>#REF!</v>
          </cell>
          <cell r="BY157" t="e">
            <v>#REF!</v>
          </cell>
          <cell r="BZ157" t="e">
            <v>#REF!</v>
          </cell>
          <cell r="CA157" t="e">
            <v>#REF!</v>
          </cell>
        </row>
        <row r="158">
          <cell r="A158" t="e">
            <v>#REF!</v>
          </cell>
          <cell r="B158" t="e">
            <v>#REF!</v>
          </cell>
          <cell r="C158" t="e">
            <v>#REF!</v>
          </cell>
          <cell r="D158" t="e">
            <v>#REF!</v>
          </cell>
          <cell r="E158" t="e">
            <v>#REF!</v>
          </cell>
          <cell r="F158" t="e">
            <v>#REF!</v>
          </cell>
          <cell r="G158" t="e">
            <v>#REF!</v>
          </cell>
          <cell r="H158" t="e">
            <v>#REF!</v>
          </cell>
          <cell r="I158" t="e">
            <v>#REF!</v>
          </cell>
          <cell r="J158" t="e">
            <v>#REF!</v>
          </cell>
          <cell r="K158" t="e">
            <v>#REF!</v>
          </cell>
          <cell r="L158" t="e">
            <v>#REF!</v>
          </cell>
          <cell r="M158" t="e">
            <v>#REF!</v>
          </cell>
          <cell r="N158" t="e">
            <v>#REF!</v>
          </cell>
          <cell r="O158" t="e">
            <v>#REF!</v>
          </cell>
          <cell r="P158" t="e">
            <v>#REF!</v>
          </cell>
          <cell r="Q158" t="e">
            <v>#REF!</v>
          </cell>
          <cell r="R158" t="e">
            <v>#REF!</v>
          </cell>
          <cell r="S158" t="e">
            <v>#REF!</v>
          </cell>
          <cell r="T158" t="e">
            <v>#REF!</v>
          </cell>
          <cell r="U158" t="e">
            <v>#REF!</v>
          </cell>
          <cell r="V158" t="e">
            <v>#REF!</v>
          </cell>
          <cell r="W158" t="e">
            <v>#REF!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  <cell r="AD158" t="e">
            <v>#REF!</v>
          </cell>
          <cell r="AE158" t="e">
            <v>#REF!</v>
          </cell>
          <cell r="AF158" t="e">
            <v>#REF!</v>
          </cell>
          <cell r="AG158" t="e">
            <v>#REF!</v>
          </cell>
          <cell r="AH158" t="e">
            <v>#REF!</v>
          </cell>
          <cell r="AI158" t="e">
            <v>#REF!</v>
          </cell>
          <cell r="AJ158" t="e">
            <v>#REF!</v>
          </cell>
          <cell r="AK158" t="e">
            <v>#REF!</v>
          </cell>
          <cell r="AL158" t="e">
            <v>#REF!</v>
          </cell>
          <cell r="AM158" t="e">
            <v>#REF!</v>
          </cell>
          <cell r="AN158" t="e">
            <v>#REF!</v>
          </cell>
          <cell r="AO158" t="e">
            <v>#REF!</v>
          </cell>
          <cell r="AP158" t="e">
            <v>#REF!</v>
          </cell>
          <cell r="AQ158" t="e">
            <v>#REF!</v>
          </cell>
          <cell r="AR158" t="e">
            <v>#REF!</v>
          </cell>
          <cell r="AS158" t="e">
            <v>#REF!</v>
          </cell>
          <cell r="AT158" t="e">
            <v>#REF!</v>
          </cell>
          <cell r="AU158" t="e">
            <v>#REF!</v>
          </cell>
          <cell r="AV158" t="e">
            <v>#REF!</v>
          </cell>
          <cell r="AW158" t="e">
            <v>#REF!</v>
          </cell>
          <cell r="AX158" t="e">
            <v>#REF!</v>
          </cell>
          <cell r="AY158" t="e">
            <v>#REF!</v>
          </cell>
          <cell r="AZ158" t="e">
            <v>#REF!</v>
          </cell>
          <cell r="BA158" t="e">
            <v>#REF!</v>
          </cell>
          <cell r="BB158" t="e">
            <v>#REF!</v>
          </cell>
          <cell r="BC158" t="e">
            <v>#REF!</v>
          </cell>
          <cell r="BD158" t="e">
            <v>#REF!</v>
          </cell>
          <cell r="BE158" t="e">
            <v>#REF!</v>
          </cell>
          <cell r="BF158" t="e">
            <v>#REF!</v>
          </cell>
          <cell r="BG158" t="e">
            <v>#REF!</v>
          </cell>
          <cell r="BH158" t="e">
            <v>#REF!</v>
          </cell>
          <cell r="BI158" t="e">
            <v>#REF!</v>
          </cell>
          <cell r="BJ158" t="e">
            <v>#REF!</v>
          </cell>
          <cell r="BK158" t="e">
            <v>#REF!</v>
          </cell>
          <cell r="BL158" t="e">
            <v>#REF!</v>
          </cell>
          <cell r="BM158" t="e">
            <v>#REF!</v>
          </cell>
          <cell r="BN158" t="e">
            <v>#REF!</v>
          </cell>
          <cell r="BO158" t="e">
            <v>#REF!</v>
          </cell>
          <cell r="BP158" t="e">
            <v>#REF!</v>
          </cell>
          <cell r="BQ158" t="e">
            <v>#REF!</v>
          </cell>
          <cell r="BR158" t="e">
            <v>#REF!</v>
          </cell>
          <cell r="BS158" t="e">
            <v>#REF!</v>
          </cell>
          <cell r="BT158" t="e">
            <v>#REF!</v>
          </cell>
          <cell r="BU158" t="e">
            <v>#REF!</v>
          </cell>
          <cell r="BV158" t="e">
            <v>#REF!</v>
          </cell>
          <cell r="BW158" t="e">
            <v>#REF!</v>
          </cell>
          <cell r="BX158" t="e">
            <v>#REF!</v>
          </cell>
          <cell r="BY158" t="e">
            <v>#REF!</v>
          </cell>
          <cell r="BZ158" t="e">
            <v>#REF!</v>
          </cell>
          <cell r="CA158" t="e">
            <v>#REF!</v>
          </cell>
        </row>
        <row r="159">
          <cell r="A159" t="e">
            <v>#REF!</v>
          </cell>
          <cell r="B159" t="e">
            <v>#REF!</v>
          </cell>
          <cell r="C159" t="e">
            <v>#REF!</v>
          </cell>
          <cell r="D159" t="e">
            <v>#REF!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I159" t="e">
            <v>#REF!</v>
          </cell>
          <cell r="J159" t="e">
            <v>#REF!</v>
          </cell>
          <cell r="K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 t="e">
            <v>#REF!</v>
          </cell>
          <cell r="Q159" t="e">
            <v>#REF!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  <cell r="AE159" t="e">
            <v>#REF!</v>
          </cell>
          <cell r="AF159" t="e">
            <v>#REF!</v>
          </cell>
          <cell r="AG159" t="e">
            <v>#REF!</v>
          </cell>
          <cell r="AH159" t="e">
            <v>#REF!</v>
          </cell>
          <cell r="AI159" t="e">
            <v>#REF!</v>
          </cell>
          <cell r="AJ159" t="e">
            <v>#REF!</v>
          </cell>
          <cell r="AK159" t="e">
            <v>#REF!</v>
          </cell>
          <cell r="AL159" t="e">
            <v>#REF!</v>
          </cell>
          <cell r="AM159" t="e">
            <v>#REF!</v>
          </cell>
          <cell r="AN159" t="e">
            <v>#REF!</v>
          </cell>
          <cell r="AO159" t="e">
            <v>#REF!</v>
          </cell>
          <cell r="AP159" t="e">
            <v>#REF!</v>
          </cell>
          <cell r="AQ159" t="e">
            <v>#REF!</v>
          </cell>
          <cell r="AR159" t="e">
            <v>#REF!</v>
          </cell>
          <cell r="AS159" t="e">
            <v>#REF!</v>
          </cell>
          <cell r="AT159" t="e">
            <v>#REF!</v>
          </cell>
          <cell r="AU159" t="e">
            <v>#REF!</v>
          </cell>
          <cell r="AV159" t="e">
            <v>#REF!</v>
          </cell>
          <cell r="AW159" t="e">
            <v>#REF!</v>
          </cell>
          <cell r="AX159" t="e">
            <v>#REF!</v>
          </cell>
          <cell r="AY159" t="e">
            <v>#REF!</v>
          </cell>
          <cell r="AZ159" t="e">
            <v>#REF!</v>
          </cell>
          <cell r="BA159" t="e">
            <v>#REF!</v>
          </cell>
          <cell r="BB159" t="e">
            <v>#REF!</v>
          </cell>
          <cell r="BC159" t="e">
            <v>#REF!</v>
          </cell>
          <cell r="BD159" t="e">
            <v>#REF!</v>
          </cell>
          <cell r="BE159" t="e">
            <v>#REF!</v>
          </cell>
          <cell r="BF159" t="e">
            <v>#REF!</v>
          </cell>
          <cell r="BG159" t="e">
            <v>#REF!</v>
          </cell>
          <cell r="BH159" t="e">
            <v>#REF!</v>
          </cell>
          <cell r="BI159" t="e">
            <v>#REF!</v>
          </cell>
          <cell r="BJ159" t="e">
            <v>#REF!</v>
          </cell>
          <cell r="BK159" t="e">
            <v>#REF!</v>
          </cell>
          <cell r="BL159" t="e">
            <v>#REF!</v>
          </cell>
          <cell r="BM159" t="e">
            <v>#REF!</v>
          </cell>
          <cell r="BN159" t="e">
            <v>#REF!</v>
          </cell>
          <cell r="BO159" t="e">
            <v>#REF!</v>
          </cell>
          <cell r="BP159" t="e">
            <v>#REF!</v>
          </cell>
          <cell r="BQ159" t="e">
            <v>#REF!</v>
          </cell>
          <cell r="BR159" t="e">
            <v>#REF!</v>
          </cell>
          <cell r="BS159" t="e">
            <v>#REF!</v>
          </cell>
          <cell r="BT159" t="e">
            <v>#REF!</v>
          </cell>
          <cell r="BU159" t="e">
            <v>#REF!</v>
          </cell>
          <cell r="BV159" t="e">
            <v>#REF!</v>
          </cell>
          <cell r="BW159" t="e">
            <v>#REF!</v>
          </cell>
          <cell r="BX159" t="e">
            <v>#REF!</v>
          </cell>
          <cell r="BY159" t="e">
            <v>#REF!</v>
          </cell>
          <cell r="BZ159" t="e">
            <v>#REF!</v>
          </cell>
          <cell r="CA159" t="e">
            <v>#REF!</v>
          </cell>
        </row>
        <row r="160">
          <cell r="A160" t="e">
            <v>#REF!</v>
          </cell>
          <cell r="B160" t="e">
            <v>#REF!</v>
          </cell>
          <cell r="C160" t="e">
            <v>#REF!</v>
          </cell>
          <cell r="D160" t="e">
            <v>#REF!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I160" t="e">
            <v>#REF!</v>
          </cell>
          <cell r="J160" t="e">
            <v>#REF!</v>
          </cell>
          <cell r="K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 t="e">
            <v>#REF!</v>
          </cell>
          <cell r="Q160" t="e">
            <v>#REF!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  <cell r="AE160" t="e">
            <v>#REF!</v>
          </cell>
          <cell r="AF160" t="e">
            <v>#REF!</v>
          </cell>
          <cell r="AG160" t="e">
            <v>#REF!</v>
          </cell>
          <cell r="AH160" t="e">
            <v>#REF!</v>
          </cell>
          <cell r="AI160" t="e">
            <v>#REF!</v>
          </cell>
          <cell r="AJ160" t="e">
            <v>#REF!</v>
          </cell>
          <cell r="AK160" t="e">
            <v>#REF!</v>
          </cell>
          <cell r="AL160" t="e">
            <v>#REF!</v>
          </cell>
          <cell r="AM160" t="e">
            <v>#REF!</v>
          </cell>
          <cell r="AN160" t="e">
            <v>#REF!</v>
          </cell>
          <cell r="AO160" t="e">
            <v>#REF!</v>
          </cell>
          <cell r="AP160" t="e">
            <v>#REF!</v>
          </cell>
          <cell r="AQ160" t="e">
            <v>#REF!</v>
          </cell>
          <cell r="AR160" t="e">
            <v>#REF!</v>
          </cell>
          <cell r="AS160" t="e">
            <v>#REF!</v>
          </cell>
          <cell r="AT160" t="e">
            <v>#REF!</v>
          </cell>
          <cell r="AU160" t="e">
            <v>#REF!</v>
          </cell>
          <cell r="AV160" t="e">
            <v>#REF!</v>
          </cell>
          <cell r="AW160" t="e">
            <v>#REF!</v>
          </cell>
          <cell r="AX160" t="e">
            <v>#REF!</v>
          </cell>
          <cell r="AY160" t="e">
            <v>#REF!</v>
          </cell>
          <cell r="AZ160" t="e">
            <v>#REF!</v>
          </cell>
          <cell r="BA160" t="e">
            <v>#REF!</v>
          </cell>
          <cell r="BB160" t="e">
            <v>#REF!</v>
          </cell>
          <cell r="BC160" t="e">
            <v>#REF!</v>
          </cell>
          <cell r="BD160" t="e">
            <v>#REF!</v>
          </cell>
          <cell r="BE160" t="e">
            <v>#REF!</v>
          </cell>
          <cell r="BF160" t="e">
            <v>#REF!</v>
          </cell>
          <cell r="BG160" t="e">
            <v>#REF!</v>
          </cell>
          <cell r="BH160" t="e">
            <v>#REF!</v>
          </cell>
          <cell r="BI160" t="e">
            <v>#REF!</v>
          </cell>
          <cell r="BJ160" t="e">
            <v>#REF!</v>
          </cell>
          <cell r="BK160" t="e">
            <v>#REF!</v>
          </cell>
          <cell r="BL160" t="e">
            <v>#REF!</v>
          </cell>
          <cell r="BM160" t="e">
            <v>#REF!</v>
          </cell>
          <cell r="BN160" t="e">
            <v>#REF!</v>
          </cell>
          <cell r="BO160" t="e">
            <v>#REF!</v>
          </cell>
          <cell r="BP160" t="e">
            <v>#REF!</v>
          </cell>
          <cell r="BQ160" t="e">
            <v>#REF!</v>
          </cell>
          <cell r="BR160" t="e">
            <v>#REF!</v>
          </cell>
          <cell r="BS160" t="e">
            <v>#REF!</v>
          </cell>
          <cell r="BT160" t="e">
            <v>#REF!</v>
          </cell>
          <cell r="BU160" t="e">
            <v>#REF!</v>
          </cell>
          <cell r="BV160" t="e">
            <v>#REF!</v>
          </cell>
          <cell r="BW160" t="e">
            <v>#REF!</v>
          </cell>
          <cell r="BX160" t="e">
            <v>#REF!</v>
          </cell>
          <cell r="BY160" t="e">
            <v>#REF!</v>
          </cell>
          <cell r="BZ160" t="e">
            <v>#REF!</v>
          </cell>
          <cell r="CA160" t="e">
            <v>#REF!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  <cell r="AE161" t="e">
            <v>#REF!</v>
          </cell>
          <cell r="AF161" t="e">
            <v>#REF!</v>
          </cell>
          <cell r="AG161" t="e">
            <v>#REF!</v>
          </cell>
          <cell r="AH161" t="e">
            <v>#REF!</v>
          </cell>
          <cell r="AI161" t="e">
            <v>#REF!</v>
          </cell>
          <cell r="AJ161" t="e">
            <v>#REF!</v>
          </cell>
          <cell r="AK161" t="e">
            <v>#REF!</v>
          </cell>
          <cell r="AL161" t="e">
            <v>#REF!</v>
          </cell>
          <cell r="AM161" t="e">
            <v>#REF!</v>
          </cell>
          <cell r="AN161" t="e">
            <v>#REF!</v>
          </cell>
          <cell r="AO161" t="e">
            <v>#REF!</v>
          </cell>
          <cell r="AP161" t="e">
            <v>#REF!</v>
          </cell>
          <cell r="AQ161" t="e">
            <v>#REF!</v>
          </cell>
          <cell r="AR161" t="e">
            <v>#REF!</v>
          </cell>
          <cell r="AS161" t="e">
            <v>#REF!</v>
          </cell>
          <cell r="AT161" t="e">
            <v>#REF!</v>
          </cell>
          <cell r="AU161" t="e">
            <v>#REF!</v>
          </cell>
          <cell r="AV161" t="e">
            <v>#REF!</v>
          </cell>
          <cell r="AW161" t="e">
            <v>#REF!</v>
          </cell>
          <cell r="AX161" t="e">
            <v>#REF!</v>
          </cell>
          <cell r="AY161" t="e">
            <v>#REF!</v>
          </cell>
          <cell r="AZ161" t="e">
            <v>#REF!</v>
          </cell>
          <cell r="BA161" t="e">
            <v>#REF!</v>
          </cell>
          <cell r="BB161" t="e">
            <v>#REF!</v>
          </cell>
          <cell r="BC161" t="e">
            <v>#REF!</v>
          </cell>
          <cell r="BD161" t="e">
            <v>#REF!</v>
          </cell>
          <cell r="BE161" t="e">
            <v>#REF!</v>
          </cell>
          <cell r="BF161" t="e">
            <v>#REF!</v>
          </cell>
          <cell r="BG161" t="e">
            <v>#REF!</v>
          </cell>
          <cell r="BH161" t="e">
            <v>#REF!</v>
          </cell>
          <cell r="BI161" t="e">
            <v>#REF!</v>
          </cell>
          <cell r="BJ161" t="e">
            <v>#REF!</v>
          </cell>
          <cell r="BK161" t="e">
            <v>#REF!</v>
          </cell>
          <cell r="BL161" t="e">
            <v>#REF!</v>
          </cell>
          <cell r="BM161" t="e">
            <v>#REF!</v>
          </cell>
          <cell r="BN161" t="e">
            <v>#REF!</v>
          </cell>
          <cell r="BO161" t="e">
            <v>#REF!</v>
          </cell>
          <cell r="BP161" t="e">
            <v>#REF!</v>
          </cell>
          <cell r="BQ161" t="e">
            <v>#REF!</v>
          </cell>
          <cell r="BR161" t="e">
            <v>#REF!</v>
          </cell>
          <cell r="BS161" t="e">
            <v>#REF!</v>
          </cell>
          <cell r="BT161" t="e">
            <v>#REF!</v>
          </cell>
          <cell r="BU161" t="e">
            <v>#REF!</v>
          </cell>
          <cell r="BV161" t="e">
            <v>#REF!</v>
          </cell>
          <cell r="BW161" t="e">
            <v>#REF!</v>
          </cell>
          <cell r="BX161" t="e">
            <v>#REF!</v>
          </cell>
          <cell r="BY161" t="e">
            <v>#REF!</v>
          </cell>
          <cell r="BZ161" t="e">
            <v>#REF!</v>
          </cell>
          <cell r="CA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  <cell r="AE162" t="e">
            <v>#REF!</v>
          </cell>
          <cell r="AF162" t="e">
            <v>#REF!</v>
          </cell>
          <cell r="AG162" t="e">
            <v>#REF!</v>
          </cell>
          <cell r="AH162" t="e">
            <v>#REF!</v>
          </cell>
          <cell r="AI162" t="e">
            <v>#REF!</v>
          </cell>
          <cell r="AJ162" t="e">
            <v>#REF!</v>
          </cell>
          <cell r="AK162" t="e">
            <v>#REF!</v>
          </cell>
          <cell r="AL162" t="e">
            <v>#REF!</v>
          </cell>
          <cell r="AM162" t="e">
            <v>#REF!</v>
          </cell>
          <cell r="AN162" t="e">
            <v>#REF!</v>
          </cell>
          <cell r="AO162" t="e">
            <v>#REF!</v>
          </cell>
          <cell r="AP162" t="e">
            <v>#REF!</v>
          </cell>
          <cell r="AQ162" t="e">
            <v>#REF!</v>
          </cell>
          <cell r="AR162" t="e">
            <v>#REF!</v>
          </cell>
          <cell r="AS162" t="e">
            <v>#REF!</v>
          </cell>
          <cell r="AT162" t="e">
            <v>#REF!</v>
          </cell>
          <cell r="AU162" t="e">
            <v>#REF!</v>
          </cell>
          <cell r="AV162" t="e">
            <v>#REF!</v>
          </cell>
          <cell r="AW162" t="e">
            <v>#REF!</v>
          </cell>
          <cell r="AX162" t="e">
            <v>#REF!</v>
          </cell>
          <cell r="AY162" t="e">
            <v>#REF!</v>
          </cell>
          <cell r="AZ162" t="e">
            <v>#REF!</v>
          </cell>
          <cell r="BA162" t="e">
            <v>#REF!</v>
          </cell>
          <cell r="BB162" t="e">
            <v>#REF!</v>
          </cell>
          <cell r="BC162" t="e">
            <v>#REF!</v>
          </cell>
          <cell r="BD162" t="e">
            <v>#REF!</v>
          </cell>
          <cell r="BE162" t="e">
            <v>#REF!</v>
          </cell>
          <cell r="BF162" t="e">
            <v>#REF!</v>
          </cell>
          <cell r="BG162" t="e">
            <v>#REF!</v>
          </cell>
          <cell r="BH162" t="e">
            <v>#REF!</v>
          </cell>
          <cell r="BI162" t="e">
            <v>#REF!</v>
          </cell>
          <cell r="BJ162" t="e">
            <v>#REF!</v>
          </cell>
          <cell r="BK162" t="e">
            <v>#REF!</v>
          </cell>
          <cell r="BL162" t="e">
            <v>#REF!</v>
          </cell>
          <cell r="BM162" t="e">
            <v>#REF!</v>
          </cell>
          <cell r="BN162" t="e">
            <v>#REF!</v>
          </cell>
          <cell r="BO162" t="e">
            <v>#REF!</v>
          </cell>
          <cell r="BP162" t="e">
            <v>#REF!</v>
          </cell>
          <cell r="BQ162" t="e">
            <v>#REF!</v>
          </cell>
          <cell r="BR162" t="e">
            <v>#REF!</v>
          </cell>
          <cell r="BS162" t="e">
            <v>#REF!</v>
          </cell>
          <cell r="BT162" t="e">
            <v>#REF!</v>
          </cell>
          <cell r="BU162" t="e">
            <v>#REF!</v>
          </cell>
          <cell r="BV162" t="e">
            <v>#REF!</v>
          </cell>
          <cell r="BW162" t="e">
            <v>#REF!</v>
          </cell>
          <cell r="BX162" t="e">
            <v>#REF!</v>
          </cell>
          <cell r="BY162" t="e">
            <v>#REF!</v>
          </cell>
          <cell r="BZ162" t="e">
            <v>#REF!</v>
          </cell>
          <cell r="CA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 t="e">
            <v>#REF!</v>
          </cell>
          <cell r="Q163" t="e">
            <v>#REF!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  <cell r="AE163" t="e">
            <v>#REF!</v>
          </cell>
          <cell r="AF163" t="e">
            <v>#REF!</v>
          </cell>
          <cell r="AG163" t="e">
            <v>#REF!</v>
          </cell>
          <cell r="AH163" t="e">
            <v>#REF!</v>
          </cell>
          <cell r="AI163" t="e">
            <v>#REF!</v>
          </cell>
          <cell r="AJ163" t="e">
            <v>#REF!</v>
          </cell>
          <cell r="AK163" t="e">
            <v>#REF!</v>
          </cell>
          <cell r="AL163" t="e">
            <v>#REF!</v>
          </cell>
          <cell r="AM163" t="e">
            <v>#REF!</v>
          </cell>
          <cell r="AN163" t="e">
            <v>#REF!</v>
          </cell>
          <cell r="AO163" t="e">
            <v>#REF!</v>
          </cell>
          <cell r="AP163" t="e">
            <v>#REF!</v>
          </cell>
          <cell r="AQ163" t="e">
            <v>#REF!</v>
          </cell>
          <cell r="AR163" t="e">
            <v>#REF!</v>
          </cell>
          <cell r="AS163" t="e">
            <v>#REF!</v>
          </cell>
          <cell r="AT163" t="e">
            <v>#REF!</v>
          </cell>
          <cell r="AU163" t="e">
            <v>#REF!</v>
          </cell>
          <cell r="AV163" t="e">
            <v>#REF!</v>
          </cell>
          <cell r="AW163" t="e">
            <v>#REF!</v>
          </cell>
          <cell r="AX163" t="e">
            <v>#REF!</v>
          </cell>
          <cell r="AY163" t="e">
            <v>#REF!</v>
          </cell>
          <cell r="AZ163" t="e">
            <v>#REF!</v>
          </cell>
          <cell r="BA163" t="e">
            <v>#REF!</v>
          </cell>
          <cell r="BB163" t="e">
            <v>#REF!</v>
          </cell>
          <cell r="BC163" t="e">
            <v>#REF!</v>
          </cell>
          <cell r="BD163" t="e">
            <v>#REF!</v>
          </cell>
          <cell r="BE163" t="e">
            <v>#REF!</v>
          </cell>
          <cell r="BF163" t="e">
            <v>#REF!</v>
          </cell>
          <cell r="BG163" t="e">
            <v>#REF!</v>
          </cell>
          <cell r="BH163" t="e">
            <v>#REF!</v>
          </cell>
          <cell r="BI163" t="e">
            <v>#REF!</v>
          </cell>
          <cell r="BJ163" t="e">
            <v>#REF!</v>
          </cell>
          <cell r="BK163" t="e">
            <v>#REF!</v>
          </cell>
          <cell r="BL163" t="e">
            <v>#REF!</v>
          </cell>
          <cell r="BM163" t="e">
            <v>#REF!</v>
          </cell>
          <cell r="BN163" t="e">
            <v>#REF!</v>
          </cell>
          <cell r="BO163" t="e">
            <v>#REF!</v>
          </cell>
          <cell r="BP163" t="e">
            <v>#REF!</v>
          </cell>
          <cell r="BQ163" t="e">
            <v>#REF!</v>
          </cell>
          <cell r="BR163" t="e">
            <v>#REF!</v>
          </cell>
          <cell r="BS163" t="e">
            <v>#REF!</v>
          </cell>
          <cell r="BT163" t="e">
            <v>#REF!</v>
          </cell>
          <cell r="BU163" t="e">
            <v>#REF!</v>
          </cell>
          <cell r="BV163" t="e">
            <v>#REF!</v>
          </cell>
          <cell r="BW163" t="e">
            <v>#REF!</v>
          </cell>
          <cell r="BX163" t="e">
            <v>#REF!</v>
          </cell>
          <cell r="BY163" t="e">
            <v>#REF!</v>
          </cell>
          <cell r="BZ163" t="e">
            <v>#REF!</v>
          </cell>
          <cell r="CA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 t="e">
            <v>#REF!</v>
          </cell>
          <cell r="Q164" t="e">
            <v>#REF!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  <cell r="AE164" t="e">
            <v>#REF!</v>
          </cell>
          <cell r="AF164" t="e">
            <v>#REF!</v>
          </cell>
          <cell r="AG164" t="e">
            <v>#REF!</v>
          </cell>
          <cell r="AH164" t="e">
            <v>#REF!</v>
          </cell>
          <cell r="AI164" t="e">
            <v>#REF!</v>
          </cell>
          <cell r="AJ164" t="e">
            <v>#REF!</v>
          </cell>
          <cell r="AK164" t="e">
            <v>#REF!</v>
          </cell>
          <cell r="AL164" t="e">
            <v>#REF!</v>
          </cell>
          <cell r="AM164" t="e">
            <v>#REF!</v>
          </cell>
          <cell r="AN164" t="e">
            <v>#REF!</v>
          </cell>
          <cell r="AO164" t="e">
            <v>#REF!</v>
          </cell>
          <cell r="AP164" t="e">
            <v>#REF!</v>
          </cell>
          <cell r="AQ164" t="e">
            <v>#REF!</v>
          </cell>
          <cell r="AR164" t="e">
            <v>#REF!</v>
          </cell>
          <cell r="AS164" t="e">
            <v>#REF!</v>
          </cell>
          <cell r="AT164" t="e">
            <v>#REF!</v>
          </cell>
          <cell r="AU164" t="e">
            <v>#REF!</v>
          </cell>
          <cell r="AV164" t="e">
            <v>#REF!</v>
          </cell>
          <cell r="AW164" t="e">
            <v>#REF!</v>
          </cell>
          <cell r="AX164" t="e">
            <v>#REF!</v>
          </cell>
          <cell r="AY164" t="e">
            <v>#REF!</v>
          </cell>
          <cell r="AZ164" t="e">
            <v>#REF!</v>
          </cell>
          <cell r="BA164" t="e">
            <v>#REF!</v>
          </cell>
          <cell r="BB164" t="e">
            <v>#REF!</v>
          </cell>
          <cell r="BC164" t="e">
            <v>#REF!</v>
          </cell>
          <cell r="BD164" t="e">
            <v>#REF!</v>
          </cell>
          <cell r="BE164" t="e">
            <v>#REF!</v>
          </cell>
          <cell r="BF164" t="e">
            <v>#REF!</v>
          </cell>
          <cell r="BG164" t="e">
            <v>#REF!</v>
          </cell>
          <cell r="BH164" t="e">
            <v>#REF!</v>
          </cell>
          <cell r="BI164" t="e">
            <v>#REF!</v>
          </cell>
          <cell r="BJ164" t="e">
            <v>#REF!</v>
          </cell>
          <cell r="BK164" t="e">
            <v>#REF!</v>
          </cell>
          <cell r="BL164" t="e">
            <v>#REF!</v>
          </cell>
          <cell r="BM164" t="e">
            <v>#REF!</v>
          </cell>
          <cell r="BN164" t="e">
            <v>#REF!</v>
          </cell>
          <cell r="BO164" t="e">
            <v>#REF!</v>
          </cell>
          <cell r="BP164" t="e">
            <v>#REF!</v>
          </cell>
          <cell r="BQ164" t="e">
            <v>#REF!</v>
          </cell>
          <cell r="BR164" t="e">
            <v>#REF!</v>
          </cell>
          <cell r="BS164" t="e">
            <v>#REF!</v>
          </cell>
          <cell r="BT164" t="e">
            <v>#REF!</v>
          </cell>
          <cell r="BU164" t="e">
            <v>#REF!</v>
          </cell>
          <cell r="BV164" t="e">
            <v>#REF!</v>
          </cell>
          <cell r="BW164" t="e">
            <v>#REF!</v>
          </cell>
          <cell r="BX164" t="e">
            <v>#REF!</v>
          </cell>
          <cell r="BY164" t="e">
            <v>#REF!</v>
          </cell>
          <cell r="BZ164" t="e">
            <v>#REF!</v>
          </cell>
          <cell r="CA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  <cell r="AD165" t="e">
            <v>#REF!</v>
          </cell>
          <cell r="AE165" t="e">
            <v>#REF!</v>
          </cell>
          <cell r="AF165" t="e">
            <v>#REF!</v>
          </cell>
          <cell r="AG165" t="e">
            <v>#REF!</v>
          </cell>
          <cell r="AH165" t="e">
            <v>#REF!</v>
          </cell>
          <cell r="AI165" t="e">
            <v>#REF!</v>
          </cell>
          <cell r="AJ165" t="e">
            <v>#REF!</v>
          </cell>
          <cell r="AK165" t="e">
            <v>#REF!</v>
          </cell>
          <cell r="AL165" t="e">
            <v>#REF!</v>
          </cell>
          <cell r="AM165" t="e">
            <v>#REF!</v>
          </cell>
          <cell r="AN165" t="e">
            <v>#REF!</v>
          </cell>
          <cell r="AO165" t="e">
            <v>#REF!</v>
          </cell>
          <cell r="AP165" t="e">
            <v>#REF!</v>
          </cell>
          <cell r="AQ165" t="e">
            <v>#REF!</v>
          </cell>
          <cell r="AR165" t="e">
            <v>#REF!</v>
          </cell>
          <cell r="AS165" t="e">
            <v>#REF!</v>
          </cell>
          <cell r="AT165" t="e">
            <v>#REF!</v>
          </cell>
          <cell r="AU165" t="e">
            <v>#REF!</v>
          </cell>
          <cell r="AV165" t="e">
            <v>#REF!</v>
          </cell>
          <cell r="AW165" t="e">
            <v>#REF!</v>
          </cell>
          <cell r="AX165" t="e">
            <v>#REF!</v>
          </cell>
          <cell r="AY165" t="e">
            <v>#REF!</v>
          </cell>
          <cell r="AZ165" t="e">
            <v>#REF!</v>
          </cell>
          <cell r="BA165" t="e">
            <v>#REF!</v>
          </cell>
          <cell r="BB165" t="e">
            <v>#REF!</v>
          </cell>
          <cell r="BC165" t="e">
            <v>#REF!</v>
          </cell>
          <cell r="BD165" t="e">
            <v>#REF!</v>
          </cell>
          <cell r="BE165" t="e">
            <v>#REF!</v>
          </cell>
          <cell r="BF165" t="e">
            <v>#REF!</v>
          </cell>
          <cell r="BG165" t="e">
            <v>#REF!</v>
          </cell>
          <cell r="BH165" t="e">
            <v>#REF!</v>
          </cell>
          <cell r="BI165" t="e">
            <v>#REF!</v>
          </cell>
          <cell r="BJ165" t="e">
            <v>#REF!</v>
          </cell>
          <cell r="BK165" t="e">
            <v>#REF!</v>
          </cell>
          <cell r="BL165" t="e">
            <v>#REF!</v>
          </cell>
          <cell r="BM165" t="e">
            <v>#REF!</v>
          </cell>
          <cell r="BN165" t="e">
            <v>#REF!</v>
          </cell>
          <cell r="BO165" t="e">
            <v>#REF!</v>
          </cell>
          <cell r="BP165" t="e">
            <v>#REF!</v>
          </cell>
          <cell r="BQ165" t="e">
            <v>#REF!</v>
          </cell>
          <cell r="BR165" t="e">
            <v>#REF!</v>
          </cell>
          <cell r="BS165" t="e">
            <v>#REF!</v>
          </cell>
          <cell r="BT165" t="e">
            <v>#REF!</v>
          </cell>
          <cell r="BU165" t="e">
            <v>#REF!</v>
          </cell>
          <cell r="BV165" t="e">
            <v>#REF!</v>
          </cell>
          <cell r="BW165" t="e">
            <v>#REF!</v>
          </cell>
          <cell r="BX165" t="e">
            <v>#REF!</v>
          </cell>
          <cell r="BY165" t="e">
            <v>#REF!</v>
          </cell>
          <cell r="BZ165" t="e">
            <v>#REF!</v>
          </cell>
          <cell r="CA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  <cell r="U166" t="e">
            <v>#REF!</v>
          </cell>
          <cell r="V166" t="e">
            <v>#REF!</v>
          </cell>
          <cell r="W166" t="e">
            <v>#REF!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  <cell r="AD166" t="e">
            <v>#REF!</v>
          </cell>
          <cell r="AE166" t="e">
            <v>#REF!</v>
          </cell>
          <cell r="AF166" t="e">
            <v>#REF!</v>
          </cell>
          <cell r="AG166" t="e">
            <v>#REF!</v>
          </cell>
          <cell r="AH166" t="e">
            <v>#REF!</v>
          </cell>
          <cell r="AI166" t="e">
            <v>#REF!</v>
          </cell>
          <cell r="AJ166" t="e">
            <v>#REF!</v>
          </cell>
          <cell r="AK166" t="e">
            <v>#REF!</v>
          </cell>
          <cell r="AL166" t="e">
            <v>#REF!</v>
          </cell>
          <cell r="AM166" t="e">
            <v>#REF!</v>
          </cell>
          <cell r="AN166" t="e">
            <v>#REF!</v>
          </cell>
          <cell r="AO166" t="e">
            <v>#REF!</v>
          </cell>
          <cell r="AP166" t="e">
            <v>#REF!</v>
          </cell>
          <cell r="AQ166" t="e">
            <v>#REF!</v>
          </cell>
          <cell r="AR166" t="e">
            <v>#REF!</v>
          </cell>
          <cell r="AS166" t="e">
            <v>#REF!</v>
          </cell>
          <cell r="AT166" t="e">
            <v>#REF!</v>
          </cell>
          <cell r="AU166" t="e">
            <v>#REF!</v>
          </cell>
          <cell r="AV166" t="e">
            <v>#REF!</v>
          </cell>
          <cell r="AW166" t="e">
            <v>#REF!</v>
          </cell>
          <cell r="AX166" t="e">
            <v>#REF!</v>
          </cell>
          <cell r="AY166" t="e">
            <v>#REF!</v>
          </cell>
          <cell r="AZ166" t="e">
            <v>#REF!</v>
          </cell>
          <cell r="BA166" t="e">
            <v>#REF!</v>
          </cell>
          <cell r="BB166" t="e">
            <v>#REF!</v>
          </cell>
          <cell r="BC166" t="e">
            <v>#REF!</v>
          </cell>
          <cell r="BD166" t="e">
            <v>#REF!</v>
          </cell>
          <cell r="BE166" t="e">
            <v>#REF!</v>
          </cell>
          <cell r="BF166" t="e">
            <v>#REF!</v>
          </cell>
          <cell r="BG166" t="e">
            <v>#REF!</v>
          </cell>
          <cell r="BH166" t="e">
            <v>#REF!</v>
          </cell>
          <cell r="BI166" t="e">
            <v>#REF!</v>
          </cell>
          <cell r="BJ166" t="e">
            <v>#REF!</v>
          </cell>
          <cell r="BK166" t="e">
            <v>#REF!</v>
          </cell>
          <cell r="BL166" t="e">
            <v>#REF!</v>
          </cell>
          <cell r="BM166" t="e">
            <v>#REF!</v>
          </cell>
          <cell r="BN166" t="e">
            <v>#REF!</v>
          </cell>
          <cell r="BO166" t="e">
            <v>#REF!</v>
          </cell>
          <cell r="BP166" t="e">
            <v>#REF!</v>
          </cell>
          <cell r="BQ166" t="e">
            <v>#REF!</v>
          </cell>
          <cell r="BR166" t="e">
            <v>#REF!</v>
          </cell>
          <cell r="BS166" t="e">
            <v>#REF!</v>
          </cell>
          <cell r="BT166" t="e">
            <v>#REF!</v>
          </cell>
          <cell r="BU166" t="e">
            <v>#REF!</v>
          </cell>
          <cell r="BV166" t="e">
            <v>#REF!</v>
          </cell>
          <cell r="BW166" t="e">
            <v>#REF!</v>
          </cell>
          <cell r="BX166" t="e">
            <v>#REF!</v>
          </cell>
          <cell r="BY166" t="e">
            <v>#REF!</v>
          </cell>
          <cell r="BZ166" t="e">
            <v>#REF!</v>
          </cell>
          <cell r="CA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  <cell r="U167" t="e">
            <v>#REF!</v>
          </cell>
          <cell r="V167" t="e">
            <v>#REF!</v>
          </cell>
          <cell r="W167" t="e">
            <v>#REF!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  <cell r="AD167" t="e">
            <v>#REF!</v>
          </cell>
          <cell r="AE167" t="e">
            <v>#REF!</v>
          </cell>
          <cell r="AF167" t="e">
            <v>#REF!</v>
          </cell>
          <cell r="AG167" t="e">
            <v>#REF!</v>
          </cell>
          <cell r="AH167" t="e">
            <v>#REF!</v>
          </cell>
          <cell r="AI167" t="e">
            <v>#REF!</v>
          </cell>
          <cell r="AJ167" t="e">
            <v>#REF!</v>
          </cell>
          <cell r="AK167" t="e">
            <v>#REF!</v>
          </cell>
          <cell r="AL167" t="e">
            <v>#REF!</v>
          </cell>
          <cell r="AM167" t="e">
            <v>#REF!</v>
          </cell>
          <cell r="AN167" t="e">
            <v>#REF!</v>
          </cell>
          <cell r="AO167" t="e">
            <v>#REF!</v>
          </cell>
          <cell r="AP167" t="e">
            <v>#REF!</v>
          </cell>
          <cell r="AQ167" t="e">
            <v>#REF!</v>
          </cell>
          <cell r="AR167" t="e">
            <v>#REF!</v>
          </cell>
          <cell r="AS167" t="e">
            <v>#REF!</v>
          </cell>
          <cell r="AT167" t="e">
            <v>#REF!</v>
          </cell>
          <cell r="AU167" t="e">
            <v>#REF!</v>
          </cell>
          <cell r="AV167" t="e">
            <v>#REF!</v>
          </cell>
          <cell r="AW167" t="e">
            <v>#REF!</v>
          </cell>
          <cell r="AX167" t="e">
            <v>#REF!</v>
          </cell>
          <cell r="AY167" t="e">
            <v>#REF!</v>
          </cell>
          <cell r="AZ167" t="e">
            <v>#REF!</v>
          </cell>
          <cell r="BA167" t="e">
            <v>#REF!</v>
          </cell>
          <cell r="BB167" t="e">
            <v>#REF!</v>
          </cell>
          <cell r="BC167" t="e">
            <v>#REF!</v>
          </cell>
          <cell r="BD167" t="e">
            <v>#REF!</v>
          </cell>
          <cell r="BE167" t="e">
            <v>#REF!</v>
          </cell>
          <cell r="BF167" t="e">
            <v>#REF!</v>
          </cell>
          <cell r="BG167" t="e">
            <v>#REF!</v>
          </cell>
          <cell r="BH167" t="e">
            <v>#REF!</v>
          </cell>
          <cell r="BI167" t="e">
            <v>#REF!</v>
          </cell>
          <cell r="BJ167" t="e">
            <v>#REF!</v>
          </cell>
          <cell r="BK167" t="e">
            <v>#REF!</v>
          </cell>
          <cell r="BL167" t="e">
            <v>#REF!</v>
          </cell>
          <cell r="BM167" t="e">
            <v>#REF!</v>
          </cell>
          <cell r="BN167" t="e">
            <v>#REF!</v>
          </cell>
          <cell r="BO167" t="e">
            <v>#REF!</v>
          </cell>
          <cell r="BP167" t="e">
            <v>#REF!</v>
          </cell>
          <cell r="BQ167" t="e">
            <v>#REF!</v>
          </cell>
          <cell r="BR167" t="e">
            <v>#REF!</v>
          </cell>
          <cell r="BS167" t="e">
            <v>#REF!</v>
          </cell>
          <cell r="BT167" t="e">
            <v>#REF!</v>
          </cell>
          <cell r="BU167" t="e">
            <v>#REF!</v>
          </cell>
          <cell r="BV167" t="e">
            <v>#REF!</v>
          </cell>
          <cell r="BW167" t="e">
            <v>#REF!</v>
          </cell>
          <cell r="BX167" t="e">
            <v>#REF!</v>
          </cell>
          <cell r="BY167" t="e">
            <v>#REF!</v>
          </cell>
          <cell r="BZ167" t="e">
            <v>#REF!</v>
          </cell>
          <cell r="CA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M168" t="e">
            <v>#REF!</v>
          </cell>
          <cell r="N168" t="e">
            <v>#REF!</v>
          </cell>
          <cell r="O168" t="e">
            <v>#REF!</v>
          </cell>
          <cell r="P168" t="e">
            <v>#REF!</v>
          </cell>
          <cell r="Q168" t="e">
            <v>#REF!</v>
          </cell>
          <cell r="R168" t="e">
            <v>#REF!</v>
          </cell>
          <cell r="S168" t="e">
            <v>#REF!</v>
          </cell>
          <cell r="T168" t="e">
            <v>#REF!</v>
          </cell>
          <cell r="U168" t="e">
            <v>#REF!</v>
          </cell>
          <cell r="V168" t="e">
            <v>#REF!</v>
          </cell>
          <cell r="W168" t="e">
            <v>#REF!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  <cell r="AD168" t="e">
            <v>#REF!</v>
          </cell>
          <cell r="AE168" t="e">
            <v>#REF!</v>
          </cell>
          <cell r="AF168" t="e">
            <v>#REF!</v>
          </cell>
          <cell r="AG168" t="e">
            <v>#REF!</v>
          </cell>
          <cell r="AH168" t="e">
            <v>#REF!</v>
          </cell>
          <cell r="AI168" t="e">
            <v>#REF!</v>
          </cell>
          <cell r="AJ168" t="e">
            <v>#REF!</v>
          </cell>
          <cell r="AK168" t="e">
            <v>#REF!</v>
          </cell>
          <cell r="AL168" t="e">
            <v>#REF!</v>
          </cell>
          <cell r="AM168" t="e">
            <v>#REF!</v>
          </cell>
          <cell r="AN168" t="e">
            <v>#REF!</v>
          </cell>
          <cell r="AO168" t="e">
            <v>#REF!</v>
          </cell>
          <cell r="AP168" t="e">
            <v>#REF!</v>
          </cell>
          <cell r="AQ168" t="e">
            <v>#REF!</v>
          </cell>
          <cell r="AR168" t="e">
            <v>#REF!</v>
          </cell>
          <cell r="AS168" t="e">
            <v>#REF!</v>
          </cell>
          <cell r="AT168" t="e">
            <v>#REF!</v>
          </cell>
          <cell r="AU168" t="e">
            <v>#REF!</v>
          </cell>
          <cell r="AV168" t="e">
            <v>#REF!</v>
          </cell>
          <cell r="AW168" t="e">
            <v>#REF!</v>
          </cell>
          <cell r="AX168" t="e">
            <v>#REF!</v>
          </cell>
          <cell r="AY168" t="e">
            <v>#REF!</v>
          </cell>
          <cell r="AZ168" t="e">
            <v>#REF!</v>
          </cell>
          <cell r="BA168" t="e">
            <v>#REF!</v>
          </cell>
          <cell r="BB168" t="e">
            <v>#REF!</v>
          </cell>
          <cell r="BC168" t="e">
            <v>#REF!</v>
          </cell>
          <cell r="BD168" t="e">
            <v>#REF!</v>
          </cell>
          <cell r="BE168" t="e">
            <v>#REF!</v>
          </cell>
          <cell r="BF168" t="e">
            <v>#REF!</v>
          </cell>
          <cell r="BG168" t="e">
            <v>#REF!</v>
          </cell>
          <cell r="BH168" t="e">
            <v>#REF!</v>
          </cell>
          <cell r="BI168" t="e">
            <v>#REF!</v>
          </cell>
          <cell r="BJ168" t="e">
            <v>#REF!</v>
          </cell>
          <cell r="BK168" t="e">
            <v>#REF!</v>
          </cell>
          <cell r="BL168" t="e">
            <v>#REF!</v>
          </cell>
          <cell r="BM168" t="e">
            <v>#REF!</v>
          </cell>
          <cell r="BN168" t="e">
            <v>#REF!</v>
          </cell>
          <cell r="BO168" t="e">
            <v>#REF!</v>
          </cell>
          <cell r="BP168" t="e">
            <v>#REF!</v>
          </cell>
          <cell r="BQ168" t="e">
            <v>#REF!</v>
          </cell>
          <cell r="BR168" t="e">
            <v>#REF!</v>
          </cell>
          <cell r="BS168" t="e">
            <v>#REF!</v>
          </cell>
          <cell r="BT168" t="e">
            <v>#REF!</v>
          </cell>
          <cell r="BU168" t="e">
            <v>#REF!</v>
          </cell>
          <cell r="BV168" t="e">
            <v>#REF!</v>
          </cell>
          <cell r="BW168" t="e">
            <v>#REF!</v>
          </cell>
          <cell r="BX168" t="e">
            <v>#REF!</v>
          </cell>
          <cell r="BY168" t="e">
            <v>#REF!</v>
          </cell>
          <cell r="BZ168" t="e">
            <v>#REF!</v>
          </cell>
          <cell r="CA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 t="e">
            <v>#REF!</v>
          </cell>
          <cell r="Q169" t="e">
            <v>#REF!</v>
          </cell>
          <cell r="R169" t="e">
            <v>#REF!</v>
          </cell>
          <cell r="S169" t="e">
            <v>#REF!</v>
          </cell>
          <cell r="T169" t="e">
            <v>#REF!</v>
          </cell>
          <cell r="U169" t="e">
            <v>#REF!</v>
          </cell>
          <cell r="V169" t="e">
            <v>#REF!</v>
          </cell>
          <cell r="W169" t="e">
            <v>#REF!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  <cell r="AD169" t="e">
            <v>#REF!</v>
          </cell>
          <cell r="AE169" t="e">
            <v>#REF!</v>
          </cell>
          <cell r="AF169" t="e">
            <v>#REF!</v>
          </cell>
          <cell r="AG169" t="e">
            <v>#REF!</v>
          </cell>
          <cell r="AH169" t="e">
            <v>#REF!</v>
          </cell>
          <cell r="AI169" t="e">
            <v>#REF!</v>
          </cell>
          <cell r="AJ169" t="e">
            <v>#REF!</v>
          </cell>
          <cell r="AK169" t="e">
            <v>#REF!</v>
          </cell>
          <cell r="AL169" t="e">
            <v>#REF!</v>
          </cell>
          <cell r="AM169" t="e">
            <v>#REF!</v>
          </cell>
          <cell r="AN169" t="e">
            <v>#REF!</v>
          </cell>
          <cell r="AO169" t="e">
            <v>#REF!</v>
          </cell>
          <cell r="AP169" t="e">
            <v>#REF!</v>
          </cell>
          <cell r="AQ169" t="e">
            <v>#REF!</v>
          </cell>
          <cell r="AR169" t="e">
            <v>#REF!</v>
          </cell>
          <cell r="AS169" t="e">
            <v>#REF!</v>
          </cell>
          <cell r="AT169" t="e">
            <v>#REF!</v>
          </cell>
          <cell r="AU169" t="e">
            <v>#REF!</v>
          </cell>
          <cell r="AV169" t="e">
            <v>#REF!</v>
          </cell>
          <cell r="AW169" t="e">
            <v>#REF!</v>
          </cell>
          <cell r="AX169" t="e">
            <v>#REF!</v>
          </cell>
          <cell r="AY169" t="e">
            <v>#REF!</v>
          </cell>
          <cell r="AZ169" t="e">
            <v>#REF!</v>
          </cell>
          <cell r="BA169" t="e">
            <v>#REF!</v>
          </cell>
          <cell r="BB169" t="e">
            <v>#REF!</v>
          </cell>
          <cell r="BC169" t="e">
            <v>#REF!</v>
          </cell>
          <cell r="BD169" t="e">
            <v>#REF!</v>
          </cell>
          <cell r="BE169" t="e">
            <v>#REF!</v>
          </cell>
          <cell r="BF169" t="e">
            <v>#REF!</v>
          </cell>
          <cell r="BG169" t="e">
            <v>#REF!</v>
          </cell>
          <cell r="BH169" t="e">
            <v>#REF!</v>
          </cell>
          <cell r="BI169" t="e">
            <v>#REF!</v>
          </cell>
          <cell r="BJ169" t="e">
            <v>#REF!</v>
          </cell>
          <cell r="BK169" t="e">
            <v>#REF!</v>
          </cell>
          <cell r="BL169" t="e">
            <v>#REF!</v>
          </cell>
          <cell r="BM169" t="e">
            <v>#REF!</v>
          </cell>
          <cell r="BN169" t="e">
            <v>#REF!</v>
          </cell>
          <cell r="BO169" t="e">
            <v>#REF!</v>
          </cell>
          <cell r="BP169" t="e">
            <v>#REF!</v>
          </cell>
          <cell r="BQ169" t="e">
            <v>#REF!</v>
          </cell>
          <cell r="BR169" t="e">
            <v>#REF!</v>
          </cell>
          <cell r="BS169" t="e">
            <v>#REF!</v>
          </cell>
          <cell r="BT169" t="e">
            <v>#REF!</v>
          </cell>
          <cell r="BU169" t="e">
            <v>#REF!</v>
          </cell>
          <cell r="BV169" t="e">
            <v>#REF!</v>
          </cell>
          <cell r="BW169" t="e">
            <v>#REF!</v>
          </cell>
          <cell r="BX169" t="e">
            <v>#REF!</v>
          </cell>
          <cell r="BY169" t="e">
            <v>#REF!</v>
          </cell>
          <cell r="BZ169" t="e">
            <v>#REF!</v>
          </cell>
          <cell r="CA169" t="e">
            <v>#REF!</v>
          </cell>
        </row>
        <row r="200">
          <cell r="A200" t="str">
            <v>Name</v>
          </cell>
          <cell r="B200">
            <v>2004</v>
          </cell>
          <cell r="E200" t="str">
            <v>2004/Jan</v>
          </cell>
          <cell r="H200" t="str">
            <v>2004/Feb</v>
          </cell>
          <cell r="K200" t="str">
            <v>2004/Mar</v>
          </cell>
          <cell r="N200" t="str">
            <v>2004/Apr</v>
          </cell>
          <cell r="Q200" t="str">
            <v>2004/May</v>
          </cell>
          <cell r="T200" t="str">
            <v>2004/Jun</v>
          </cell>
          <cell r="W200" t="str">
            <v>2004/Jul</v>
          </cell>
          <cell r="Z200" t="str">
            <v>2004/Aug</v>
          </cell>
          <cell r="AC200" t="str">
            <v>2004/Sep</v>
          </cell>
          <cell r="AF200" t="str">
            <v>2004/Oct</v>
          </cell>
          <cell r="AI200" t="str">
            <v>2004/Nov</v>
          </cell>
          <cell r="AL200" t="str">
            <v>2004/Dec</v>
          </cell>
          <cell r="AO200">
            <v>2005</v>
          </cell>
          <cell r="AR200" t="str">
            <v>2005/Jan</v>
          </cell>
          <cell r="AU200" t="str">
            <v>2005/Feb</v>
          </cell>
          <cell r="AX200" t="str">
            <v>2005/Mar</v>
          </cell>
          <cell r="BA200" t="str">
            <v>2005/Apr</v>
          </cell>
          <cell r="BD200" t="str">
            <v>2005/May</v>
          </cell>
          <cell r="BG200" t="str">
            <v>2005/Jun</v>
          </cell>
          <cell r="BJ200" t="str">
            <v>2005/Jul</v>
          </cell>
          <cell r="BM200" t="str">
            <v>2005/Aug</v>
          </cell>
          <cell r="BP200" t="str">
            <v>2005/Sep</v>
          </cell>
          <cell r="BS200" t="str">
            <v>2005/Oct</v>
          </cell>
          <cell r="BV200" t="str">
            <v>2005/Nov</v>
          </cell>
          <cell r="BY200" t="str">
            <v>2005/Dec</v>
          </cell>
        </row>
        <row r="201">
          <cell r="B201" t="str">
            <v>MWh</v>
          </cell>
          <cell r="C201" t="str">
            <v>Contract $</v>
          </cell>
          <cell r="D201" t="str">
            <v>MTM $</v>
          </cell>
          <cell r="E201" t="str">
            <v>MWh</v>
          </cell>
          <cell r="F201" t="str">
            <v>Contract $</v>
          </cell>
          <cell r="G201" t="str">
            <v>MTM $</v>
          </cell>
          <cell r="H201" t="str">
            <v>MWh</v>
          </cell>
          <cell r="I201" t="str">
            <v>Contract $</v>
          </cell>
          <cell r="J201" t="str">
            <v>MTM $</v>
          </cell>
          <cell r="K201" t="str">
            <v>MWh</v>
          </cell>
          <cell r="L201" t="str">
            <v>Contract $</v>
          </cell>
          <cell r="M201" t="str">
            <v>MTM $</v>
          </cell>
          <cell r="N201" t="str">
            <v>MWh</v>
          </cell>
          <cell r="O201" t="str">
            <v>Contract $</v>
          </cell>
          <cell r="P201" t="str">
            <v>MTM $</v>
          </cell>
          <cell r="Q201" t="str">
            <v>MWh</v>
          </cell>
          <cell r="R201" t="str">
            <v>Contract $</v>
          </cell>
          <cell r="S201" t="str">
            <v>MTM $</v>
          </cell>
          <cell r="T201" t="str">
            <v>MWh</v>
          </cell>
          <cell r="U201" t="str">
            <v>Contract $</v>
          </cell>
          <cell r="V201" t="str">
            <v>MTM $</v>
          </cell>
          <cell r="W201" t="str">
            <v>MWh</v>
          </cell>
          <cell r="X201" t="str">
            <v>Contract $</v>
          </cell>
          <cell r="Y201" t="str">
            <v>MTM $</v>
          </cell>
          <cell r="Z201" t="str">
            <v>MWh</v>
          </cell>
          <cell r="AA201" t="str">
            <v>Contract $</v>
          </cell>
          <cell r="AB201" t="str">
            <v>MTM $</v>
          </cell>
          <cell r="AC201" t="str">
            <v>MWh</v>
          </cell>
          <cell r="AD201" t="str">
            <v>Contract $</v>
          </cell>
          <cell r="AE201" t="str">
            <v>MTM $</v>
          </cell>
          <cell r="AF201" t="str">
            <v>MWh</v>
          </cell>
          <cell r="AG201" t="str">
            <v>Contract $</v>
          </cell>
          <cell r="AH201" t="str">
            <v>MTM $</v>
          </cell>
          <cell r="AI201" t="str">
            <v>MWh</v>
          </cell>
          <cell r="AJ201" t="str">
            <v>Contract $</v>
          </cell>
          <cell r="AK201" t="str">
            <v>MTM $</v>
          </cell>
          <cell r="AL201" t="str">
            <v>MWh</v>
          </cell>
          <cell r="AM201" t="str">
            <v>Contract $</v>
          </cell>
          <cell r="AN201" t="str">
            <v>MTM $</v>
          </cell>
          <cell r="AO201" t="str">
            <v>MWh</v>
          </cell>
          <cell r="AP201" t="str">
            <v>Contract $</v>
          </cell>
          <cell r="AQ201" t="str">
            <v>MTM $</v>
          </cell>
          <cell r="AR201" t="str">
            <v>MWh</v>
          </cell>
          <cell r="AS201" t="str">
            <v>Contract $</v>
          </cell>
          <cell r="AT201" t="str">
            <v>MTM $</v>
          </cell>
          <cell r="AU201" t="str">
            <v>MWh</v>
          </cell>
          <cell r="AV201" t="str">
            <v>Contract $</v>
          </cell>
          <cell r="AW201" t="str">
            <v>MTM $</v>
          </cell>
          <cell r="AX201" t="str">
            <v>MWh</v>
          </cell>
          <cell r="AY201" t="str">
            <v>Contract $</v>
          </cell>
          <cell r="AZ201" t="str">
            <v>MTM $</v>
          </cell>
          <cell r="BA201" t="str">
            <v>MWh</v>
          </cell>
          <cell r="BB201" t="str">
            <v>Contract $</v>
          </cell>
          <cell r="BC201" t="str">
            <v>MTM $</v>
          </cell>
          <cell r="BD201" t="str">
            <v>MWh</v>
          </cell>
          <cell r="BE201" t="str">
            <v>Contract $</v>
          </cell>
          <cell r="BF201" t="str">
            <v>MTM $</v>
          </cell>
          <cell r="BG201" t="str">
            <v>MWh</v>
          </cell>
          <cell r="BH201" t="str">
            <v>Contract $</v>
          </cell>
          <cell r="BI201" t="str">
            <v>MTM $</v>
          </cell>
          <cell r="BJ201" t="str">
            <v>MWh</v>
          </cell>
          <cell r="BK201" t="str">
            <v>Contract $</v>
          </cell>
          <cell r="BL201" t="str">
            <v>MTM $</v>
          </cell>
          <cell r="BM201" t="str">
            <v>MWh</v>
          </cell>
          <cell r="BN201" t="str">
            <v>Contract $</v>
          </cell>
          <cell r="BO201" t="str">
            <v>MTM $</v>
          </cell>
          <cell r="BP201" t="str">
            <v>MWh</v>
          </cell>
          <cell r="BQ201" t="str">
            <v>Contract $</v>
          </cell>
          <cell r="BR201" t="str">
            <v>MTM $</v>
          </cell>
          <cell r="BS201" t="str">
            <v>MWh</v>
          </cell>
          <cell r="BT201" t="str">
            <v>Contract $</v>
          </cell>
          <cell r="BU201" t="str">
            <v>MTM $</v>
          </cell>
          <cell r="BV201" t="str">
            <v>MWh</v>
          </cell>
          <cell r="BW201" t="str">
            <v>Contract $</v>
          </cell>
          <cell r="BX201" t="str">
            <v>MTM $</v>
          </cell>
          <cell r="BY201" t="str">
            <v>MWh</v>
          </cell>
          <cell r="BZ201" t="str">
            <v>Contract $</v>
          </cell>
          <cell r="CA201" t="str">
            <v>MTM $</v>
          </cell>
        </row>
        <row r="202">
          <cell r="A202" t="e">
            <v>#REF!</v>
          </cell>
          <cell r="B202" t="e">
            <v>#REF!</v>
          </cell>
          <cell r="C202" t="e">
            <v>#REF!</v>
          </cell>
          <cell r="D202" t="e">
            <v>#REF!</v>
          </cell>
          <cell r="E202" t="e">
            <v>#REF!</v>
          </cell>
          <cell r="F202" t="e">
            <v>#REF!</v>
          </cell>
          <cell r="G202" t="e">
            <v>#REF!</v>
          </cell>
          <cell r="H202" t="e">
            <v>#REF!</v>
          </cell>
          <cell r="I202" t="e">
            <v>#REF!</v>
          </cell>
          <cell r="J202" t="e">
            <v>#REF!</v>
          </cell>
          <cell r="K202" t="e">
            <v>#REF!</v>
          </cell>
          <cell r="L202" t="e">
            <v>#REF!</v>
          </cell>
          <cell r="M202" t="e">
            <v>#REF!</v>
          </cell>
          <cell r="N202" t="e">
            <v>#REF!</v>
          </cell>
          <cell r="O202" t="e">
            <v>#REF!</v>
          </cell>
          <cell r="P202" t="e">
            <v>#REF!</v>
          </cell>
          <cell r="Q202" t="e">
            <v>#REF!</v>
          </cell>
          <cell r="R202" t="e">
            <v>#REF!</v>
          </cell>
          <cell r="S202" t="e">
            <v>#REF!</v>
          </cell>
          <cell r="T202" t="e">
            <v>#REF!</v>
          </cell>
          <cell r="U202" t="e">
            <v>#REF!</v>
          </cell>
          <cell r="V202" t="e">
            <v>#REF!</v>
          </cell>
          <cell r="W202" t="e">
            <v>#REF!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  <cell r="AD202" t="e">
            <v>#REF!</v>
          </cell>
          <cell r="AE202" t="e">
            <v>#REF!</v>
          </cell>
          <cell r="AF202" t="e">
            <v>#REF!</v>
          </cell>
          <cell r="AG202" t="e">
            <v>#REF!</v>
          </cell>
          <cell r="AH202" t="e">
            <v>#REF!</v>
          </cell>
          <cell r="AI202" t="e">
            <v>#REF!</v>
          </cell>
          <cell r="AJ202" t="e">
            <v>#REF!</v>
          </cell>
          <cell r="AK202" t="e">
            <v>#REF!</v>
          </cell>
          <cell r="AL202" t="e">
            <v>#REF!</v>
          </cell>
          <cell r="AM202" t="e">
            <v>#REF!</v>
          </cell>
          <cell r="AN202" t="e">
            <v>#REF!</v>
          </cell>
          <cell r="AO202" t="e">
            <v>#REF!</v>
          </cell>
          <cell r="AP202" t="e">
            <v>#REF!</v>
          </cell>
          <cell r="AQ202" t="e">
            <v>#REF!</v>
          </cell>
          <cell r="AR202" t="e">
            <v>#REF!</v>
          </cell>
          <cell r="AS202" t="e">
            <v>#REF!</v>
          </cell>
          <cell r="AT202" t="e">
            <v>#REF!</v>
          </cell>
          <cell r="AU202" t="e">
            <v>#REF!</v>
          </cell>
          <cell r="AV202" t="e">
            <v>#REF!</v>
          </cell>
          <cell r="AW202" t="e">
            <v>#REF!</v>
          </cell>
          <cell r="AX202" t="e">
            <v>#REF!</v>
          </cell>
          <cell r="AY202" t="e">
            <v>#REF!</v>
          </cell>
          <cell r="AZ202" t="e">
            <v>#REF!</v>
          </cell>
          <cell r="BA202" t="e">
            <v>#REF!</v>
          </cell>
          <cell r="BB202" t="e">
            <v>#REF!</v>
          </cell>
          <cell r="BC202" t="e">
            <v>#REF!</v>
          </cell>
          <cell r="BD202" t="e">
            <v>#REF!</v>
          </cell>
          <cell r="BE202" t="e">
            <v>#REF!</v>
          </cell>
          <cell r="BF202" t="e">
            <v>#REF!</v>
          </cell>
          <cell r="BG202" t="e">
            <v>#REF!</v>
          </cell>
          <cell r="BH202" t="e">
            <v>#REF!</v>
          </cell>
          <cell r="BI202" t="e">
            <v>#REF!</v>
          </cell>
          <cell r="BJ202" t="e">
            <v>#REF!</v>
          </cell>
          <cell r="BK202" t="e">
            <v>#REF!</v>
          </cell>
          <cell r="BL202" t="e">
            <v>#REF!</v>
          </cell>
          <cell r="BM202" t="e">
            <v>#REF!</v>
          </cell>
          <cell r="BN202" t="e">
            <v>#REF!</v>
          </cell>
          <cell r="BO202" t="e">
            <v>#REF!</v>
          </cell>
          <cell r="BP202" t="e">
            <v>#REF!</v>
          </cell>
          <cell r="BQ202" t="e">
            <v>#REF!</v>
          </cell>
          <cell r="BR202" t="e">
            <v>#REF!</v>
          </cell>
          <cell r="BS202" t="e">
            <v>#REF!</v>
          </cell>
          <cell r="BT202" t="e">
            <v>#REF!</v>
          </cell>
          <cell r="BU202" t="e">
            <v>#REF!</v>
          </cell>
          <cell r="BV202" t="e">
            <v>#REF!</v>
          </cell>
          <cell r="BW202" t="e">
            <v>#REF!</v>
          </cell>
          <cell r="BX202" t="e">
            <v>#REF!</v>
          </cell>
          <cell r="BY202" t="e">
            <v>#REF!</v>
          </cell>
          <cell r="BZ202" t="e">
            <v>#REF!</v>
          </cell>
          <cell r="CA202" t="e">
            <v>#REF!</v>
          </cell>
        </row>
        <row r="203">
          <cell r="A203" t="e">
            <v>#REF!</v>
          </cell>
          <cell r="B203" t="e">
            <v>#REF!</v>
          </cell>
          <cell r="C203" t="e">
            <v>#REF!</v>
          </cell>
          <cell r="D203" t="e">
            <v>#REF!</v>
          </cell>
          <cell r="E203" t="e">
            <v>#REF!</v>
          </cell>
          <cell r="F203" t="e">
            <v>#REF!</v>
          </cell>
          <cell r="G203" t="e">
            <v>#REF!</v>
          </cell>
          <cell r="H203" t="e">
            <v>#REF!</v>
          </cell>
          <cell r="I203" t="e">
            <v>#REF!</v>
          </cell>
          <cell r="J203" t="e">
            <v>#REF!</v>
          </cell>
          <cell r="K203" t="e">
            <v>#REF!</v>
          </cell>
          <cell r="L203" t="e">
            <v>#REF!</v>
          </cell>
          <cell r="M203" t="e">
            <v>#REF!</v>
          </cell>
          <cell r="N203" t="e">
            <v>#REF!</v>
          </cell>
          <cell r="O203" t="e">
            <v>#REF!</v>
          </cell>
          <cell r="P203" t="e">
            <v>#REF!</v>
          </cell>
          <cell r="Q203" t="e">
            <v>#REF!</v>
          </cell>
          <cell r="R203" t="e">
            <v>#REF!</v>
          </cell>
          <cell r="S203" t="e">
            <v>#REF!</v>
          </cell>
          <cell r="T203" t="e">
            <v>#REF!</v>
          </cell>
          <cell r="U203" t="e">
            <v>#REF!</v>
          </cell>
          <cell r="V203" t="e">
            <v>#REF!</v>
          </cell>
          <cell r="W203" t="e">
            <v>#REF!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  <cell r="AD203" t="e">
            <v>#REF!</v>
          </cell>
          <cell r="AE203" t="e">
            <v>#REF!</v>
          </cell>
          <cell r="AF203" t="e">
            <v>#REF!</v>
          </cell>
          <cell r="AG203" t="e">
            <v>#REF!</v>
          </cell>
          <cell r="AH203" t="e">
            <v>#REF!</v>
          </cell>
          <cell r="AI203" t="e">
            <v>#REF!</v>
          </cell>
          <cell r="AJ203" t="e">
            <v>#REF!</v>
          </cell>
          <cell r="AK203" t="e">
            <v>#REF!</v>
          </cell>
          <cell r="AL203" t="e">
            <v>#REF!</v>
          </cell>
          <cell r="AM203" t="e">
            <v>#REF!</v>
          </cell>
          <cell r="AN203" t="e">
            <v>#REF!</v>
          </cell>
          <cell r="AO203" t="e">
            <v>#REF!</v>
          </cell>
          <cell r="AP203" t="e">
            <v>#REF!</v>
          </cell>
          <cell r="AQ203" t="e">
            <v>#REF!</v>
          </cell>
          <cell r="AR203" t="e">
            <v>#REF!</v>
          </cell>
          <cell r="AS203" t="e">
            <v>#REF!</v>
          </cell>
          <cell r="AT203" t="e">
            <v>#REF!</v>
          </cell>
          <cell r="AU203" t="e">
            <v>#REF!</v>
          </cell>
          <cell r="AV203" t="e">
            <v>#REF!</v>
          </cell>
          <cell r="AW203" t="e">
            <v>#REF!</v>
          </cell>
          <cell r="AX203" t="e">
            <v>#REF!</v>
          </cell>
          <cell r="AY203" t="e">
            <v>#REF!</v>
          </cell>
          <cell r="AZ203" t="e">
            <v>#REF!</v>
          </cell>
          <cell r="BA203" t="e">
            <v>#REF!</v>
          </cell>
          <cell r="BB203" t="e">
            <v>#REF!</v>
          </cell>
          <cell r="BC203" t="e">
            <v>#REF!</v>
          </cell>
          <cell r="BD203" t="e">
            <v>#REF!</v>
          </cell>
          <cell r="BE203" t="e">
            <v>#REF!</v>
          </cell>
          <cell r="BF203" t="e">
            <v>#REF!</v>
          </cell>
          <cell r="BG203" t="e">
            <v>#REF!</v>
          </cell>
          <cell r="BH203" t="e">
            <v>#REF!</v>
          </cell>
          <cell r="BI203" t="e">
            <v>#REF!</v>
          </cell>
          <cell r="BJ203" t="e">
            <v>#REF!</v>
          </cell>
          <cell r="BK203" t="e">
            <v>#REF!</v>
          </cell>
          <cell r="BL203" t="e">
            <v>#REF!</v>
          </cell>
          <cell r="BM203" t="e">
            <v>#REF!</v>
          </cell>
          <cell r="BN203" t="e">
            <v>#REF!</v>
          </cell>
          <cell r="BO203" t="e">
            <v>#REF!</v>
          </cell>
          <cell r="BP203" t="e">
            <v>#REF!</v>
          </cell>
          <cell r="BQ203" t="e">
            <v>#REF!</v>
          </cell>
          <cell r="BR203" t="e">
            <v>#REF!</v>
          </cell>
          <cell r="BS203" t="e">
            <v>#REF!</v>
          </cell>
          <cell r="BT203" t="e">
            <v>#REF!</v>
          </cell>
          <cell r="BU203" t="e">
            <v>#REF!</v>
          </cell>
          <cell r="BV203" t="e">
            <v>#REF!</v>
          </cell>
          <cell r="BW203" t="e">
            <v>#REF!</v>
          </cell>
          <cell r="BX203" t="e">
            <v>#REF!</v>
          </cell>
          <cell r="BY203" t="e">
            <v>#REF!</v>
          </cell>
          <cell r="BZ203" t="e">
            <v>#REF!</v>
          </cell>
          <cell r="CA203" t="e">
            <v>#REF!</v>
          </cell>
        </row>
        <row r="204">
          <cell r="A204" t="e">
            <v>#REF!</v>
          </cell>
          <cell r="B204" t="e">
            <v>#REF!</v>
          </cell>
          <cell r="C204" t="e">
            <v>#REF!</v>
          </cell>
          <cell r="D204" t="e">
            <v>#REF!</v>
          </cell>
          <cell r="E204" t="e">
            <v>#REF!</v>
          </cell>
          <cell r="F204" t="e">
            <v>#REF!</v>
          </cell>
          <cell r="G204" t="e">
            <v>#REF!</v>
          </cell>
          <cell r="H204" t="e">
            <v>#REF!</v>
          </cell>
          <cell r="I204" t="e">
            <v>#REF!</v>
          </cell>
          <cell r="J204" t="e">
            <v>#REF!</v>
          </cell>
          <cell r="K204" t="e">
            <v>#REF!</v>
          </cell>
          <cell r="L204" t="e">
            <v>#REF!</v>
          </cell>
          <cell r="M204" t="e">
            <v>#REF!</v>
          </cell>
          <cell r="N204" t="e">
            <v>#REF!</v>
          </cell>
          <cell r="O204" t="e">
            <v>#REF!</v>
          </cell>
          <cell r="P204" t="e">
            <v>#REF!</v>
          </cell>
          <cell r="Q204" t="e">
            <v>#REF!</v>
          </cell>
          <cell r="R204" t="e">
            <v>#REF!</v>
          </cell>
          <cell r="S204" t="e">
            <v>#REF!</v>
          </cell>
          <cell r="T204" t="e">
            <v>#REF!</v>
          </cell>
          <cell r="U204" t="e">
            <v>#REF!</v>
          </cell>
          <cell r="V204" t="e">
            <v>#REF!</v>
          </cell>
          <cell r="W204" t="e">
            <v>#REF!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  <cell r="AD204" t="e">
            <v>#REF!</v>
          </cell>
          <cell r="AE204" t="e">
            <v>#REF!</v>
          </cell>
          <cell r="AF204" t="e">
            <v>#REF!</v>
          </cell>
          <cell r="AG204" t="e">
            <v>#REF!</v>
          </cell>
          <cell r="AH204" t="e">
            <v>#REF!</v>
          </cell>
          <cell r="AI204" t="e">
            <v>#REF!</v>
          </cell>
          <cell r="AJ204" t="e">
            <v>#REF!</v>
          </cell>
          <cell r="AK204" t="e">
            <v>#REF!</v>
          </cell>
          <cell r="AL204" t="e">
            <v>#REF!</v>
          </cell>
          <cell r="AM204" t="e">
            <v>#REF!</v>
          </cell>
          <cell r="AN204" t="e">
            <v>#REF!</v>
          </cell>
          <cell r="AO204" t="e">
            <v>#REF!</v>
          </cell>
          <cell r="AP204" t="e">
            <v>#REF!</v>
          </cell>
          <cell r="AQ204" t="e">
            <v>#REF!</v>
          </cell>
          <cell r="AR204" t="e">
            <v>#REF!</v>
          </cell>
          <cell r="AS204" t="e">
            <v>#REF!</v>
          </cell>
          <cell r="AT204" t="e">
            <v>#REF!</v>
          </cell>
          <cell r="AU204" t="e">
            <v>#REF!</v>
          </cell>
          <cell r="AV204" t="e">
            <v>#REF!</v>
          </cell>
          <cell r="AW204" t="e">
            <v>#REF!</v>
          </cell>
          <cell r="AX204" t="e">
            <v>#REF!</v>
          </cell>
          <cell r="AY204" t="e">
            <v>#REF!</v>
          </cell>
          <cell r="AZ204" t="e">
            <v>#REF!</v>
          </cell>
          <cell r="BA204" t="e">
            <v>#REF!</v>
          </cell>
          <cell r="BB204" t="e">
            <v>#REF!</v>
          </cell>
          <cell r="BC204" t="e">
            <v>#REF!</v>
          </cell>
          <cell r="BD204" t="e">
            <v>#REF!</v>
          </cell>
          <cell r="BE204" t="e">
            <v>#REF!</v>
          </cell>
          <cell r="BF204" t="e">
            <v>#REF!</v>
          </cell>
          <cell r="BG204" t="e">
            <v>#REF!</v>
          </cell>
          <cell r="BH204" t="e">
            <v>#REF!</v>
          </cell>
          <cell r="BI204" t="e">
            <v>#REF!</v>
          </cell>
          <cell r="BJ204" t="e">
            <v>#REF!</v>
          </cell>
          <cell r="BK204" t="e">
            <v>#REF!</v>
          </cell>
          <cell r="BL204" t="e">
            <v>#REF!</v>
          </cell>
          <cell r="BM204" t="e">
            <v>#REF!</v>
          </cell>
          <cell r="BN204" t="e">
            <v>#REF!</v>
          </cell>
          <cell r="BO204" t="e">
            <v>#REF!</v>
          </cell>
          <cell r="BP204" t="e">
            <v>#REF!</v>
          </cell>
          <cell r="BQ204" t="e">
            <v>#REF!</v>
          </cell>
          <cell r="BR204" t="e">
            <v>#REF!</v>
          </cell>
          <cell r="BS204" t="e">
            <v>#REF!</v>
          </cell>
          <cell r="BT204" t="e">
            <v>#REF!</v>
          </cell>
          <cell r="BU204" t="e">
            <v>#REF!</v>
          </cell>
          <cell r="BV204" t="e">
            <v>#REF!</v>
          </cell>
          <cell r="BW204" t="e">
            <v>#REF!</v>
          </cell>
          <cell r="BX204" t="e">
            <v>#REF!</v>
          </cell>
          <cell r="BY204" t="e">
            <v>#REF!</v>
          </cell>
          <cell r="BZ204" t="e">
            <v>#REF!</v>
          </cell>
          <cell r="CA204" t="e">
            <v>#REF!</v>
          </cell>
        </row>
        <row r="205">
          <cell r="A205" t="e">
            <v>#REF!</v>
          </cell>
          <cell r="B205" t="e">
            <v>#REF!</v>
          </cell>
          <cell r="C205" t="e">
            <v>#REF!</v>
          </cell>
          <cell r="D205" t="e">
            <v>#REF!</v>
          </cell>
          <cell r="E205" t="e">
            <v>#REF!</v>
          </cell>
          <cell r="F205" t="e">
            <v>#REF!</v>
          </cell>
          <cell r="G205" t="e">
            <v>#REF!</v>
          </cell>
          <cell r="H205" t="e">
            <v>#REF!</v>
          </cell>
          <cell r="I205" t="e">
            <v>#REF!</v>
          </cell>
          <cell r="J205" t="e">
            <v>#REF!</v>
          </cell>
          <cell r="K205" t="e">
            <v>#REF!</v>
          </cell>
          <cell r="L205" t="e">
            <v>#REF!</v>
          </cell>
          <cell r="M205" t="e">
            <v>#REF!</v>
          </cell>
          <cell r="N205" t="e">
            <v>#REF!</v>
          </cell>
          <cell r="O205" t="e">
            <v>#REF!</v>
          </cell>
          <cell r="P205" t="e">
            <v>#REF!</v>
          </cell>
          <cell r="Q205" t="e">
            <v>#REF!</v>
          </cell>
          <cell r="R205" t="e">
            <v>#REF!</v>
          </cell>
          <cell r="S205" t="e">
            <v>#REF!</v>
          </cell>
          <cell r="T205" t="e">
            <v>#REF!</v>
          </cell>
          <cell r="U205" t="e">
            <v>#REF!</v>
          </cell>
          <cell r="V205" t="e">
            <v>#REF!</v>
          </cell>
          <cell r="W205" t="e">
            <v>#REF!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  <cell r="AD205" t="e">
            <v>#REF!</v>
          </cell>
          <cell r="AE205" t="e">
            <v>#REF!</v>
          </cell>
          <cell r="AF205" t="e">
            <v>#REF!</v>
          </cell>
          <cell r="AG205" t="e">
            <v>#REF!</v>
          </cell>
          <cell r="AH205" t="e">
            <v>#REF!</v>
          </cell>
          <cell r="AI205" t="e">
            <v>#REF!</v>
          </cell>
          <cell r="AJ205" t="e">
            <v>#REF!</v>
          </cell>
          <cell r="AK205" t="e">
            <v>#REF!</v>
          </cell>
          <cell r="AL205" t="e">
            <v>#REF!</v>
          </cell>
          <cell r="AM205" t="e">
            <v>#REF!</v>
          </cell>
          <cell r="AN205" t="e">
            <v>#REF!</v>
          </cell>
          <cell r="AO205" t="e">
            <v>#REF!</v>
          </cell>
          <cell r="AP205" t="e">
            <v>#REF!</v>
          </cell>
          <cell r="AQ205" t="e">
            <v>#REF!</v>
          </cell>
          <cell r="AR205" t="e">
            <v>#REF!</v>
          </cell>
          <cell r="AS205" t="e">
            <v>#REF!</v>
          </cell>
          <cell r="AT205" t="e">
            <v>#REF!</v>
          </cell>
          <cell r="AU205" t="e">
            <v>#REF!</v>
          </cell>
          <cell r="AV205" t="e">
            <v>#REF!</v>
          </cell>
          <cell r="AW205" t="e">
            <v>#REF!</v>
          </cell>
          <cell r="AX205" t="e">
            <v>#REF!</v>
          </cell>
          <cell r="AY205" t="e">
            <v>#REF!</v>
          </cell>
          <cell r="AZ205" t="e">
            <v>#REF!</v>
          </cell>
          <cell r="BA205" t="e">
            <v>#REF!</v>
          </cell>
          <cell r="BB205" t="e">
            <v>#REF!</v>
          </cell>
          <cell r="BC205" t="e">
            <v>#REF!</v>
          </cell>
          <cell r="BD205" t="e">
            <v>#REF!</v>
          </cell>
          <cell r="BE205" t="e">
            <v>#REF!</v>
          </cell>
          <cell r="BF205" t="e">
            <v>#REF!</v>
          </cell>
          <cell r="BG205" t="e">
            <v>#REF!</v>
          </cell>
          <cell r="BH205" t="e">
            <v>#REF!</v>
          </cell>
          <cell r="BI205" t="e">
            <v>#REF!</v>
          </cell>
          <cell r="BJ205" t="e">
            <v>#REF!</v>
          </cell>
          <cell r="BK205" t="e">
            <v>#REF!</v>
          </cell>
          <cell r="BL205" t="e">
            <v>#REF!</v>
          </cell>
          <cell r="BM205" t="e">
            <v>#REF!</v>
          </cell>
          <cell r="BN205" t="e">
            <v>#REF!</v>
          </cell>
          <cell r="BO205" t="e">
            <v>#REF!</v>
          </cell>
          <cell r="BP205" t="e">
            <v>#REF!</v>
          </cell>
          <cell r="BQ205" t="e">
            <v>#REF!</v>
          </cell>
          <cell r="BR205" t="e">
            <v>#REF!</v>
          </cell>
          <cell r="BS205" t="e">
            <v>#REF!</v>
          </cell>
          <cell r="BT205" t="e">
            <v>#REF!</v>
          </cell>
          <cell r="BU205" t="e">
            <v>#REF!</v>
          </cell>
          <cell r="BV205" t="e">
            <v>#REF!</v>
          </cell>
          <cell r="BW205" t="e">
            <v>#REF!</v>
          </cell>
          <cell r="BX205" t="e">
            <v>#REF!</v>
          </cell>
          <cell r="BY205" t="e">
            <v>#REF!</v>
          </cell>
          <cell r="BZ205" t="e">
            <v>#REF!</v>
          </cell>
          <cell r="CA205" t="e">
            <v>#REF!</v>
          </cell>
        </row>
        <row r="206">
          <cell r="A206" t="e">
            <v>#REF!</v>
          </cell>
          <cell r="B206" t="e">
            <v>#REF!</v>
          </cell>
          <cell r="C206" t="e">
            <v>#REF!</v>
          </cell>
          <cell r="D206" t="e">
            <v>#REF!</v>
          </cell>
          <cell r="E206" t="e">
            <v>#REF!</v>
          </cell>
          <cell r="F206" t="e">
            <v>#REF!</v>
          </cell>
          <cell r="G206" t="e">
            <v>#REF!</v>
          </cell>
          <cell r="H206" t="e">
            <v>#REF!</v>
          </cell>
          <cell r="I206" t="e">
            <v>#REF!</v>
          </cell>
          <cell r="J206" t="e">
            <v>#REF!</v>
          </cell>
          <cell r="K206" t="e">
            <v>#REF!</v>
          </cell>
          <cell r="L206" t="e">
            <v>#REF!</v>
          </cell>
          <cell r="M206" t="e">
            <v>#REF!</v>
          </cell>
          <cell r="N206" t="e">
            <v>#REF!</v>
          </cell>
          <cell r="O206" t="e">
            <v>#REF!</v>
          </cell>
          <cell r="P206" t="e">
            <v>#REF!</v>
          </cell>
          <cell r="Q206" t="e">
            <v>#REF!</v>
          </cell>
          <cell r="R206" t="e">
            <v>#REF!</v>
          </cell>
          <cell r="S206" t="e">
            <v>#REF!</v>
          </cell>
          <cell r="T206" t="e">
            <v>#REF!</v>
          </cell>
          <cell r="U206" t="e">
            <v>#REF!</v>
          </cell>
          <cell r="V206" t="e">
            <v>#REF!</v>
          </cell>
          <cell r="W206" t="e">
            <v>#REF!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  <cell r="AD206" t="e">
            <v>#REF!</v>
          </cell>
          <cell r="AE206" t="e">
            <v>#REF!</v>
          </cell>
          <cell r="AF206" t="e">
            <v>#REF!</v>
          </cell>
          <cell r="AG206" t="e">
            <v>#REF!</v>
          </cell>
          <cell r="AH206" t="e">
            <v>#REF!</v>
          </cell>
          <cell r="AI206" t="e">
            <v>#REF!</v>
          </cell>
          <cell r="AJ206" t="e">
            <v>#REF!</v>
          </cell>
          <cell r="AK206" t="e">
            <v>#REF!</v>
          </cell>
          <cell r="AL206" t="e">
            <v>#REF!</v>
          </cell>
          <cell r="AM206" t="e">
            <v>#REF!</v>
          </cell>
          <cell r="AN206" t="e">
            <v>#REF!</v>
          </cell>
          <cell r="AO206" t="e">
            <v>#REF!</v>
          </cell>
          <cell r="AP206" t="e">
            <v>#REF!</v>
          </cell>
          <cell r="AQ206" t="e">
            <v>#REF!</v>
          </cell>
          <cell r="AR206" t="e">
            <v>#REF!</v>
          </cell>
          <cell r="AS206" t="e">
            <v>#REF!</v>
          </cell>
          <cell r="AT206" t="e">
            <v>#REF!</v>
          </cell>
          <cell r="AU206" t="e">
            <v>#REF!</v>
          </cell>
          <cell r="AV206" t="e">
            <v>#REF!</v>
          </cell>
          <cell r="AW206" t="e">
            <v>#REF!</v>
          </cell>
          <cell r="AX206" t="e">
            <v>#REF!</v>
          </cell>
          <cell r="AY206" t="e">
            <v>#REF!</v>
          </cell>
          <cell r="AZ206" t="e">
            <v>#REF!</v>
          </cell>
          <cell r="BA206" t="e">
            <v>#REF!</v>
          </cell>
          <cell r="BB206" t="e">
            <v>#REF!</v>
          </cell>
          <cell r="BC206" t="e">
            <v>#REF!</v>
          </cell>
          <cell r="BD206" t="e">
            <v>#REF!</v>
          </cell>
          <cell r="BE206" t="e">
            <v>#REF!</v>
          </cell>
          <cell r="BF206" t="e">
            <v>#REF!</v>
          </cell>
          <cell r="BG206" t="e">
            <v>#REF!</v>
          </cell>
          <cell r="BH206" t="e">
            <v>#REF!</v>
          </cell>
          <cell r="BI206" t="e">
            <v>#REF!</v>
          </cell>
          <cell r="BJ206" t="e">
            <v>#REF!</v>
          </cell>
          <cell r="BK206" t="e">
            <v>#REF!</v>
          </cell>
          <cell r="BL206" t="e">
            <v>#REF!</v>
          </cell>
          <cell r="BM206" t="e">
            <v>#REF!</v>
          </cell>
          <cell r="BN206" t="e">
            <v>#REF!</v>
          </cell>
          <cell r="BO206" t="e">
            <v>#REF!</v>
          </cell>
          <cell r="BP206" t="e">
            <v>#REF!</v>
          </cell>
          <cell r="BQ206" t="e">
            <v>#REF!</v>
          </cell>
          <cell r="BR206" t="e">
            <v>#REF!</v>
          </cell>
          <cell r="BS206" t="e">
            <v>#REF!</v>
          </cell>
          <cell r="BT206" t="e">
            <v>#REF!</v>
          </cell>
          <cell r="BU206" t="e">
            <v>#REF!</v>
          </cell>
          <cell r="BV206" t="e">
            <v>#REF!</v>
          </cell>
          <cell r="BW206" t="e">
            <v>#REF!</v>
          </cell>
          <cell r="BX206" t="e">
            <v>#REF!</v>
          </cell>
          <cell r="BY206" t="e">
            <v>#REF!</v>
          </cell>
          <cell r="BZ206" t="e">
            <v>#REF!</v>
          </cell>
          <cell r="CA206" t="e">
            <v>#REF!</v>
          </cell>
        </row>
        <row r="207">
          <cell r="A207" t="e">
            <v>#REF!</v>
          </cell>
          <cell r="B207" t="e">
            <v>#REF!</v>
          </cell>
          <cell r="C207" t="e">
            <v>#REF!</v>
          </cell>
          <cell r="D207" t="e">
            <v>#REF!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I207" t="e">
            <v>#REF!</v>
          </cell>
          <cell r="J207" t="e">
            <v>#REF!</v>
          </cell>
          <cell r="K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 t="e">
            <v>#REF!</v>
          </cell>
          <cell r="Q207" t="e">
            <v>#REF!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  <cell r="AE207" t="e">
            <v>#REF!</v>
          </cell>
          <cell r="AF207" t="e">
            <v>#REF!</v>
          </cell>
          <cell r="AG207" t="e">
            <v>#REF!</v>
          </cell>
          <cell r="AH207" t="e">
            <v>#REF!</v>
          </cell>
          <cell r="AI207" t="e">
            <v>#REF!</v>
          </cell>
          <cell r="AJ207" t="e">
            <v>#REF!</v>
          </cell>
          <cell r="AK207" t="e">
            <v>#REF!</v>
          </cell>
          <cell r="AL207" t="e">
            <v>#REF!</v>
          </cell>
          <cell r="AM207" t="e">
            <v>#REF!</v>
          </cell>
          <cell r="AN207" t="e">
            <v>#REF!</v>
          </cell>
          <cell r="AO207" t="e">
            <v>#REF!</v>
          </cell>
          <cell r="AP207" t="e">
            <v>#REF!</v>
          </cell>
          <cell r="AQ207" t="e">
            <v>#REF!</v>
          </cell>
          <cell r="AR207" t="e">
            <v>#REF!</v>
          </cell>
          <cell r="AS207" t="e">
            <v>#REF!</v>
          </cell>
          <cell r="AT207" t="e">
            <v>#REF!</v>
          </cell>
          <cell r="AU207" t="e">
            <v>#REF!</v>
          </cell>
          <cell r="AV207" t="e">
            <v>#REF!</v>
          </cell>
          <cell r="AW207" t="e">
            <v>#REF!</v>
          </cell>
          <cell r="AX207" t="e">
            <v>#REF!</v>
          </cell>
          <cell r="AY207" t="e">
            <v>#REF!</v>
          </cell>
          <cell r="AZ207" t="e">
            <v>#REF!</v>
          </cell>
          <cell r="BA207" t="e">
            <v>#REF!</v>
          </cell>
          <cell r="BB207" t="e">
            <v>#REF!</v>
          </cell>
          <cell r="BC207" t="e">
            <v>#REF!</v>
          </cell>
          <cell r="BD207" t="e">
            <v>#REF!</v>
          </cell>
          <cell r="BE207" t="e">
            <v>#REF!</v>
          </cell>
          <cell r="BF207" t="e">
            <v>#REF!</v>
          </cell>
          <cell r="BG207" t="e">
            <v>#REF!</v>
          </cell>
          <cell r="BH207" t="e">
            <v>#REF!</v>
          </cell>
          <cell r="BI207" t="e">
            <v>#REF!</v>
          </cell>
          <cell r="BJ207" t="e">
            <v>#REF!</v>
          </cell>
          <cell r="BK207" t="e">
            <v>#REF!</v>
          </cell>
          <cell r="BL207" t="e">
            <v>#REF!</v>
          </cell>
          <cell r="BM207" t="e">
            <v>#REF!</v>
          </cell>
          <cell r="BN207" t="e">
            <v>#REF!</v>
          </cell>
          <cell r="BO207" t="e">
            <v>#REF!</v>
          </cell>
          <cell r="BP207" t="e">
            <v>#REF!</v>
          </cell>
          <cell r="BQ207" t="e">
            <v>#REF!</v>
          </cell>
          <cell r="BR207" t="e">
            <v>#REF!</v>
          </cell>
          <cell r="BS207" t="e">
            <v>#REF!</v>
          </cell>
          <cell r="BT207" t="e">
            <v>#REF!</v>
          </cell>
          <cell r="BU207" t="e">
            <v>#REF!</v>
          </cell>
          <cell r="BV207" t="e">
            <v>#REF!</v>
          </cell>
          <cell r="BW207" t="e">
            <v>#REF!</v>
          </cell>
          <cell r="BX207" t="e">
            <v>#REF!</v>
          </cell>
          <cell r="BY207" t="e">
            <v>#REF!</v>
          </cell>
          <cell r="BZ207" t="e">
            <v>#REF!</v>
          </cell>
          <cell r="CA207" t="e">
            <v>#REF!</v>
          </cell>
        </row>
        <row r="208">
          <cell r="A208" t="e">
            <v>#REF!</v>
          </cell>
          <cell r="B208" t="e">
            <v>#REF!</v>
          </cell>
          <cell r="C208" t="e">
            <v>#REF!</v>
          </cell>
          <cell r="D208" t="e">
            <v>#REF!</v>
          </cell>
          <cell r="E208" t="e">
            <v>#REF!</v>
          </cell>
          <cell r="F208" t="e">
            <v>#REF!</v>
          </cell>
          <cell r="G208" t="e">
            <v>#REF!</v>
          </cell>
          <cell r="H208" t="e">
            <v>#REF!</v>
          </cell>
          <cell r="I208" t="e">
            <v>#REF!</v>
          </cell>
          <cell r="J208" t="e">
            <v>#REF!</v>
          </cell>
          <cell r="K208" t="e">
            <v>#REF!</v>
          </cell>
          <cell r="L208" t="e">
            <v>#REF!</v>
          </cell>
          <cell r="M208" t="e">
            <v>#REF!</v>
          </cell>
          <cell r="N208" t="e">
            <v>#REF!</v>
          </cell>
          <cell r="O208" t="e">
            <v>#REF!</v>
          </cell>
          <cell r="P208" t="e">
            <v>#REF!</v>
          </cell>
          <cell r="Q208" t="e">
            <v>#REF!</v>
          </cell>
          <cell r="R208" t="e">
            <v>#REF!</v>
          </cell>
          <cell r="S208" t="e">
            <v>#REF!</v>
          </cell>
          <cell r="T208" t="e">
            <v>#REF!</v>
          </cell>
          <cell r="U208" t="e">
            <v>#REF!</v>
          </cell>
          <cell r="V208" t="e">
            <v>#REF!</v>
          </cell>
          <cell r="W208" t="e">
            <v>#REF!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  <cell r="AD208" t="e">
            <v>#REF!</v>
          </cell>
          <cell r="AE208" t="e">
            <v>#REF!</v>
          </cell>
          <cell r="AF208" t="e">
            <v>#REF!</v>
          </cell>
          <cell r="AG208" t="e">
            <v>#REF!</v>
          </cell>
          <cell r="AH208" t="e">
            <v>#REF!</v>
          </cell>
          <cell r="AI208" t="e">
            <v>#REF!</v>
          </cell>
          <cell r="AJ208" t="e">
            <v>#REF!</v>
          </cell>
          <cell r="AK208" t="e">
            <v>#REF!</v>
          </cell>
          <cell r="AL208" t="e">
            <v>#REF!</v>
          </cell>
          <cell r="AM208" t="e">
            <v>#REF!</v>
          </cell>
          <cell r="AN208" t="e">
            <v>#REF!</v>
          </cell>
          <cell r="AO208" t="e">
            <v>#REF!</v>
          </cell>
          <cell r="AP208" t="e">
            <v>#REF!</v>
          </cell>
          <cell r="AQ208" t="e">
            <v>#REF!</v>
          </cell>
          <cell r="AR208" t="e">
            <v>#REF!</v>
          </cell>
          <cell r="AS208" t="e">
            <v>#REF!</v>
          </cell>
          <cell r="AT208" t="e">
            <v>#REF!</v>
          </cell>
          <cell r="AU208" t="e">
            <v>#REF!</v>
          </cell>
          <cell r="AV208" t="e">
            <v>#REF!</v>
          </cell>
          <cell r="AW208" t="e">
            <v>#REF!</v>
          </cell>
          <cell r="AX208" t="e">
            <v>#REF!</v>
          </cell>
          <cell r="AY208" t="e">
            <v>#REF!</v>
          </cell>
          <cell r="AZ208" t="e">
            <v>#REF!</v>
          </cell>
          <cell r="BA208" t="e">
            <v>#REF!</v>
          </cell>
          <cell r="BB208" t="e">
            <v>#REF!</v>
          </cell>
          <cell r="BC208" t="e">
            <v>#REF!</v>
          </cell>
          <cell r="BD208" t="e">
            <v>#REF!</v>
          </cell>
          <cell r="BE208" t="e">
            <v>#REF!</v>
          </cell>
          <cell r="BF208" t="e">
            <v>#REF!</v>
          </cell>
          <cell r="BG208" t="e">
            <v>#REF!</v>
          </cell>
          <cell r="BH208" t="e">
            <v>#REF!</v>
          </cell>
          <cell r="BI208" t="e">
            <v>#REF!</v>
          </cell>
          <cell r="BJ208" t="e">
            <v>#REF!</v>
          </cell>
          <cell r="BK208" t="e">
            <v>#REF!</v>
          </cell>
          <cell r="BL208" t="e">
            <v>#REF!</v>
          </cell>
          <cell r="BM208" t="e">
            <v>#REF!</v>
          </cell>
          <cell r="BN208" t="e">
            <v>#REF!</v>
          </cell>
          <cell r="BO208" t="e">
            <v>#REF!</v>
          </cell>
          <cell r="BP208" t="e">
            <v>#REF!</v>
          </cell>
          <cell r="BQ208" t="e">
            <v>#REF!</v>
          </cell>
          <cell r="BR208" t="e">
            <v>#REF!</v>
          </cell>
          <cell r="BS208" t="e">
            <v>#REF!</v>
          </cell>
          <cell r="BT208" t="e">
            <v>#REF!</v>
          </cell>
          <cell r="BU208" t="e">
            <v>#REF!</v>
          </cell>
          <cell r="BV208" t="e">
            <v>#REF!</v>
          </cell>
          <cell r="BW208" t="e">
            <v>#REF!</v>
          </cell>
          <cell r="BX208" t="e">
            <v>#REF!</v>
          </cell>
          <cell r="BY208" t="e">
            <v>#REF!</v>
          </cell>
          <cell r="BZ208" t="e">
            <v>#REF!</v>
          </cell>
          <cell r="CA208" t="e">
            <v>#REF!</v>
          </cell>
        </row>
        <row r="209">
          <cell r="A209" t="e">
            <v>#REF!</v>
          </cell>
          <cell r="B209" t="e">
            <v>#REF!</v>
          </cell>
          <cell r="C209" t="e">
            <v>#REF!</v>
          </cell>
          <cell r="D209" t="e">
            <v>#REF!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I209" t="e">
            <v>#REF!</v>
          </cell>
          <cell r="J209" t="e">
            <v>#REF!</v>
          </cell>
          <cell r="K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 t="e">
            <v>#REF!</v>
          </cell>
          <cell r="Q209" t="e">
            <v>#REF!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  <cell r="AE209" t="e">
            <v>#REF!</v>
          </cell>
          <cell r="AF209" t="e">
            <v>#REF!</v>
          </cell>
          <cell r="AG209" t="e">
            <v>#REF!</v>
          </cell>
          <cell r="AH209" t="e">
            <v>#REF!</v>
          </cell>
          <cell r="AI209" t="e">
            <v>#REF!</v>
          </cell>
          <cell r="AJ209" t="e">
            <v>#REF!</v>
          </cell>
          <cell r="AK209" t="e">
            <v>#REF!</v>
          </cell>
          <cell r="AL209" t="e">
            <v>#REF!</v>
          </cell>
          <cell r="AM209" t="e">
            <v>#REF!</v>
          </cell>
          <cell r="AN209" t="e">
            <v>#REF!</v>
          </cell>
          <cell r="AO209" t="e">
            <v>#REF!</v>
          </cell>
          <cell r="AP209" t="e">
            <v>#REF!</v>
          </cell>
          <cell r="AQ209" t="e">
            <v>#REF!</v>
          </cell>
          <cell r="AR209" t="e">
            <v>#REF!</v>
          </cell>
          <cell r="AS209" t="e">
            <v>#REF!</v>
          </cell>
          <cell r="AT209" t="e">
            <v>#REF!</v>
          </cell>
          <cell r="AU209" t="e">
            <v>#REF!</v>
          </cell>
          <cell r="AV209" t="e">
            <v>#REF!</v>
          </cell>
          <cell r="AW209" t="e">
            <v>#REF!</v>
          </cell>
          <cell r="AX209" t="e">
            <v>#REF!</v>
          </cell>
          <cell r="AY209" t="e">
            <v>#REF!</v>
          </cell>
          <cell r="AZ209" t="e">
            <v>#REF!</v>
          </cell>
          <cell r="BA209" t="e">
            <v>#REF!</v>
          </cell>
          <cell r="BB209" t="e">
            <v>#REF!</v>
          </cell>
          <cell r="BC209" t="e">
            <v>#REF!</v>
          </cell>
          <cell r="BD209" t="e">
            <v>#REF!</v>
          </cell>
          <cell r="BE209" t="e">
            <v>#REF!</v>
          </cell>
          <cell r="BF209" t="e">
            <v>#REF!</v>
          </cell>
          <cell r="BG209" t="e">
            <v>#REF!</v>
          </cell>
          <cell r="BH209" t="e">
            <v>#REF!</v>
          </cell>
          <cell r="BI209" t="e">
            <v>#REF!</v>
          </cell>
          <cell r="BJ209" t="e">
            <v>#REF!</v>
          </cell>
          <cell r="BK209" t="e">
            <v>#REF!</v>
          </cell>
          <cell r="BL209" t="e">
            <v>#REF!</v>
          </cell>
          <cell r="BM209" t="e">
            <v>#REF!</v>
          </cell>
          <cell r="BN209" t="e">
            <v>#REF!</v>
          </cell>
          <cell r="BO209" t="e">
            <v>#REF!</v>
          </cell>
          <cell r="BP209" t="e">
            <v>#REF!</v>
          </cell>
          <cell r="BQ209" t="e">
            <v>#REF!</v>
          </cell>
          <cell r="BR209" t="e">
            <v>#REF!</v>
          </cell>
          <cell r="BS209" t="e">
            <v>#REF!</v>
          </cell>
          <cell r="BT209" t="e">
            <v>#REF!</v>
          </cell>
          <cell r="BU209" t="e">
            <v>#REF!</v>
          </cell>
          <cell r="BV209" t="e">
            <v>#REF!</v>
          </cell>
          <cell r="BW209" t="e">
            <v>#REF!</v>
          </cell>
          <cell r="BX209" t="e">
            <v>#REF!</v>
          </cell>
          <cell r="BY209" t="e">
            <v>#REF!</v>
          </cell>
          <cell r="BZ209" t="e">
            <v>#REF!</v>
          </cell>
          <cell r="CA209" t="e">
            <v>#REF!</v>
          </cell>
        </row>
        <row r="210">
          <cell r="A210" t="e">
            <v>#REF!</v>
          </cell>
          <cell r="B210" t="e">
            <v>#REF!</v>
          </cell>
          <cell r="C210" t="e">
            <v>#REF!</v>
          </cell>
          <cell r="D210" t="e">
            <v>#REF!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I210" t="e">
            <v>#REF!</v>
          </cell>
          <cell r="J210" t="e">
            <v>#REF!</v>
          </cell>
          <cell r="K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 t="e">
            <v>#REF!</v>
          </cell>
          <cell r="Q210" t="e">
            <v>#REF!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  <cell r="AE210" t="e">
            <v>#REF!</v>
          </cell>
          <cell r="AF210" t="e">
            <v>#REF!</v>
          </cell>
          <cell r="AG210" t="e">
            <v>#REF!</v>
          </cell>
          <cell r="AH210" t="e">
            <v>#REF!</v>
          </cell>
          <cell r="AI210" t="e">
            <v>#REF!</v>
          </cell>
          <cell r="AJ210" t="e">
            <v>#REF!</v>
          </cell>
          <cell r="AK210" t="e">
            <v>#REF!</v>
          </cell>
          <cell r="AL210" t="e">
            <v>#REF!</v>
          </cell>
          <cell r="AM210" t="e">
            <v>#REF!</v>
          </cell>
          <cell r="AN210" t="e">
            <v>#REF!</v>
          </cell>
          <cell r="AO210" t="e">
            <v>#REF!</v>
          </cell>
          <cell r="AP210" t="e">
            <v>#REF!</v>
          </cell>
          <cell r="AQ210" t="e">
            <v>#REF!</v>
          </cell>
          <cell r="AR210" t="e">
            <v>#REF!</v>
          </cell>
          <cell r="AS210" t="e">
            <v>#REF!</v>
          </cell>
          <cell r="AT210" t="e">
            <v>#REF!</v>
          </cell>
          <cell r="AU210" t="e">
            <v>#REF!</v>
          </cell>
          <cell r="AV210" t="e">
            <v>#REF!</v>
          </cell>
          <cell r="AW210" t="e">
            <v>#REF!</v>
          </cell>
          <cell r="AX210" t="e">
            <v>#REF!</v>
          </cell>
          <cell r="AY210" t="e">
            <v>#REF!</v>
          </cell>
          <cell r="AZ210" t="e">
            <v>#REF!</v>
          </cell>
          <cell r="BA210" t="e">
            <v>#REF!</v>
          </cell>
          <cell r="BB210" t="e">
            <v>#REF!</v>
          </cell>
          <cell r="BC210" t="e">
            <v>#REF!</v>
          </cell>
          <cell r="BD210" t="e">
            <v>#REF!</v>
          </cell>
          <cell r="BE210" t="e">
            <v>#REF!</v>
          </cell>
          <cell r="BF210" t="e">
            <v>#REF!</v>
          </cell>
          <cell r="BG210" t="e">
            <v>#REF!</v>
          </cell>
          <cell r="BH210" t="e">
            <v>#REF!</v>
          </cell>
          <cell r="BI210" t="e">
            <v>#REF!</v>
          </cell>
          <cell r="BJ210" t="e">
            <v>#REF!</v>
          </cell>
          <cell r="BK210" t="e">
            <v>#REF!</v>
          </cell>
          <cell r="BL210" t="e">
            <v>#REF!</v>
          </cell>
          <cell r="BM210" t="e">
            <v>#REF!</v>
          </cell>
          <cell r="BN210" t="e">
            <v>#REF!</v>
          </cell>
          <cell r="BO210" t="e">
            <v>#REF!</v>
          </cell>
          <cell r="BP210" t="e">
            <v>#REF!</v>
          </cell>
          <cell r="BQ210" t="e">
            <v>#REF!</v>
          </cell>
          <cell r="BR210" t="e">
            <v>#REF!</v>
          </cell>
          <cell r="BS210" t="e">
            <v>#REF!</v>
          </cell>
          <cell r="BT210" t="e">
            <v>#REF!</v>
          </cell>
          <cell r="BU210" t="e">
            <v>#REF!</v>
          </cell>
          <cell r="BV210" t="e">
            <v>#REF!</v>
          </cell>
          <cell r="BW210" t="e">
            <v>#REF!</v>
          </cell>
          <cell r="BX210" t="e">
            <v>#REF!</v>
          </cell>
          <cell r="BY210" t="e">
            <v>#REF!</v>
          </cell>
          <cell r="BZ210" t="e">
            <v>#REF!</v>
          </cell>
          <cell r="CA210" t="e">
            <v>#REF!</v>
          </cell>
        </row>
        <row r="211">
          <cell r="A211" t="e">
            <v>#REF!</v>
          </cell>
          <cell r="B211" t="e">
            <v>#REF!</v>
          </cell>
          <cell r="C211" t="e">
            <v>#REF!</v>
          </cell>
          <cell r="D211" t="e">
            <v>#REF!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I211" t="e">
            <v>#REF!</v>
          </cell>
          <cell r="J211" t="e">
            <v>#REF!</v>
          </cell>
          <cell r="K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 t="e">
            <v>#REF!</v>
          </cell>
          <cell r="Q211" t="e">
            <v>#REF!</v>
          </cell>
          <cell r="R211" t="e">
            <v>#REF!</v>
          </cell>
          <cell r="S211" t="e">
            <v>#REF!</v>
          </cell>
          <cell r="T211" t="e">
            <v>#REF!</v>
          </cell>
          <cell r="U211" t="e">
            <v>#REF!</v>
          </cell>
          <cell r="V211" t="e">
            <v>#REF!</v>
          </cell>
          <cell r="W211" t="e">
            <v>#REF!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  <cell r="AD211" t="e">
            <v>#REF!</v>
          </cell>
          <cell r="AE211" t="e">
            <v>#REF!</v>
          </cell>
          <cell r="AF211" t="e">
            <v>#REF!</v>
          </cell>
          <cell r="AG211" t="e">
            <v>#REF!</v>
          </cell>
          <cell r="AH211" t="e">
            <v>#REF!</v>
          </cell>
          <cell r="AI211" t="e">
            <v>#REF!</v>
          </cell>
          <cell r="AJ211" t="e">
            <v>#REF!</v>
          </cell>
          <cell r="AK211" t="e">
            <v>#REF!</v>
          </cell>
          <cell r="AL211" t="e">
            <v>#REF!</v>
          </cell>
          <cell r="AM211" t="e">
            <v>#REF!</v>
          </cell>
          <cell r="AN211" t="e">
            <v>#REF!</v>
          </cell>
          <cell r="AO211" t="e">
            <v>#REF!</v>
          </cell>
          <cell r="AP211" t="e">
            <v>#REF!</v>
          </cell>
          <cell r="AQ211" t="e">
            <v>#REF!</v>
          </cell>
          <cell r="AR211" t="e">
            <v>#REF!</v>
          </cell>
          <cell r="AS211" t="e">
            <v>#REF!</v>
          </cell>
          <cell r="AT211" t="e">
            <v>#REF!</v>
          </cell>
          <cell r="AU211" t="e">
            <v>#REF!</v>
          </cell>
          <cell r="AV211" t="e">
            <v>#REF!</v>
          </cell>
          <cell r="AW211" t="e">
            <v>#REF!</v>
          </cell>
          <cell r="AX211" t="e">
            <v>#REF!</v>
          </cell>
          <cell r="AY211" t="e">
            <v>#REF!</v>
          </cell>
          <cell r="AZ211" t="e">
            <v>#REF!</v>
          </cell>
          <cell r="BA211" t="e">
            <v>#REF!</v>
          </cell>
          <cell r="BB211" t="e">
            <v>#REF!</v>
          </cell>
          <cell r="BC211" t="e">
            <v>#REF!</v>
          </cell>
          <cell r="BD211" t="e">
            <v>#REF!</v>
          </cell>
          <cell r="BE211" t="e">
            <v>#REF!</v>
          </cell>
          <cell r="BF211" t="e">
            <v>#REF!</v>
          </cell>
          <cell r="BG211" t="e">
            <v>#REF!</v>
          </cell>
          <cell r="BH211" t="e">
            <v>#REF!</v>
          </cell>
          <cell r="BI211" t="e">
            <v>#REF!</v>
          </cell>
          <cell r="BJ211" t="e">
            <v>#REF!</v>
          </cell>
          <cell r="BK211" t="e">
            <v>#REF!</v>
          </cell>
          <cell r="BL211" t="e">
            <v>#REF!</v>
          </cell>
          <cell r="BM211" t="e">
            <v>#REF!</v>
          </cell>
          <cell r="BN211" t="e">
            <v>#REF!</v>
          </cell>
          <cell r="BO211" t="e">
            <v>#REF!</v>
          </cell>
          <cell r="BP211" t="e">
            <v>#REF!</v>
          </cell>
          <cell r="BQ211" t="e">
            <v>#REF!</v>
          </cell>
          <cell r="BR211" t="e">
            <v>#REF!</v>
          </cell>
          <cell r="BS211" t="e">
            <v>#REF!</v>
          </cell>
          <cell r="BT211" t="e">
            <v>#REF!</v>
          </cell>
          <cell r="BU211" t="e">
            <v>#REF!</v>
          </cell>
          <cell r="BV211" t="e">
            <v>#REF!</v>
          </cell>
          <cell r="BW211" t="e">
            <v>#REF!</v>
          </cell>
          <cell r="BX211" t="e">
            <v>#REF!</v>
          </cell>
          <cell r="BY211" t="e">
            <v>#REF!</v>
          </cell>
          <cell r="BZ211" t="e">
            <v>#REF!</v>
          </cell>
          <cell r="CA211" t="e">
            <v>#REF!</v>
          </cell>
        </row>
        <row r="212">
          <cell r="A212" t="e">
            <v>#REF!</v>
          </cell>
          <cell r="B212" t="e">
            <v>#REF!</v>
          </cell>
          <cell r="C212" t="e">
            <v>#REF!</v>
          </cell>
          <cell r="D212" t="e">
            <v>#REF!</v>
          </cell>
          <cell r="E212" t="e">
            <v>#REF!</v>
          </cell>
          <cell r="F212" t="e">
            <v>#REF!</v>
          </cell>
          <cell r="G212" t="e">
            <v>#REF!</v>
          </cell>
          <cell r="H212" t="e">
            <v>#REF!</v>
          </cell>
          <cell r="I212" t="e">
            <v>#REF!</v>
          </cell>
          <cell r="J212" t="e">
            <v>#REF!</v>
          </cell>
          <cell r="K212" t="e">
            <v>#REF!</v>
          </cell>
          <cell r="L212" t="e">
            <v>#REF!</v>
          </cell>
          <cell r="M212" t="e">
            <v>#REF!</v>
          </cell>
          <cell r="N212" t="e">
            <v>#REF!</v>
          </cell>
          <cell r="O212" t="e">
            <v>#REF!</v>
          </cell>
          <cell r="P212" t="e">
            <v>#REF!</v>
          </cell>
          <cell r="Q212" t="e">
            <v>#REF!</v>
          </cell>
          <cell r="R212" t="e">
            <v>#REF!</v>
          </cell>
          <cell r="S212" t="e">
            <v>#REF!</v>
          </cell>
          <cell r="T212" t="e">
            <v>#REF!</v>
          </cell>
          <cell r="U212" t="e">
            <v>#REF!</v>
          </cell>
          <cell r="V212" t="e">
            <v>#REF!</v>
          </cell>
          <cell r="W212" t="e">
            <v>#REF!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  <cell r="AD212" t="e">
            <v>#REF!</v>
          </cell>
          <cell r="AE212" t="e">
            <v>#REF!</v>
          </cell>
          <cell r="AF212" t="e">
            <v>#REF!</v>
          </cell>
          <cell r="AG212" t="e">
            <v>#REF!</v>
          </cell>
          <cell r="AH212" t="e">
            <v>#REF!</v>
          </cell>
          <cell r="AI212" t="e">
            <v>#REF!</v>
          </cell>
          <cell r="AJ212" t="e">
            <v>#REF!</v>
          </cell>
          <cell r="AK212" t="e">
            <v>#REF!</v>
          </cell>
          <cell r="AL212" t="e">
            <v>#REF!</v>
          </cell>
          <cell r="AM212" t="e">
            <v>#REF!</v>
          </cell>
          <cell r="AN212" t="e">
            <v>#REF!</v>
          </cell>
          <cell r="AO212" t="e">
            <v>#REF!</v>
          </cell>
          <cell r="AP212" t="e">
            <v>#REF!</v>
          </cell>
          <cell r="AQ212" t="e">
            <v>#REF!</v>
          </cell>
          <cell r="AR212" t="e">
            <v>#REF!</v>
          </cell>
          <cell r="AS212" t="e">
            <v>#REF!</v>
          </cell>
          <cell r="AT212" t="e">
            <v>#REF!</v>
          </cell>
          <cell r="AU212" t="e">
            <v>#REF!</v>
          </cell>
          <cell r="AV212" t="e">
            <v>#REF!</v>
          </cell>
          <cell r="AW212" t="e">
            <v>#REF!</v>
          </cell>
          <cell r="AX212" t="e">
            <v>#REF!</v>
          </cell>
          <cell r="AY212" t="e">
            <v>#REF!</v>
          </cell>
          <cell r="AZ212" t="e">
            <v>#REF!</v>
          </cell>
          <cell r="BA212" t="e">
            <v>#REF!</v>
          </cell>
          <cell r="BB212" t="e">
            <v>#REF!</v>
          </cell>
          <cell r="BC212" t="e">
            <v>#REF!</v>
          </cell>
          <cell r="BD212" t="e">
            <v>#REF!</v>
          </cell>
          <cell r="BE212" t="e">
            <v>#REF!</v>
          </cell>
          <cell r="BF212" t="e">
            <v>#REF!</v>
          </cell>
          <cell r="BG212" t="e">
            <v>#REF!</v>
          </cell>
          <cell r="BH212" t="e">
            <v>#REF!</v>
          </cell>
          <cell r="BI212" t="e">
            <v>#REF!</v>
          </cell>
          <cell r="BJ212" t="e">
            <v>#REF!</v>
          </cell>
          <cell r="BK212" t="e">
            <v>#REF!</v>
          </cell>
          <cell r="BL212" t="e">
            <v>#REF!</v>
          </cell>
          <cell r="BM212" t="e">
            <v>#REF!</v>
          </cell>
          <cell r="BN212" t="e">
            <v>#REF!</v>
          </cell>
          <cell r="BO212" t="e">
            <v>#REF!</v>
          </cell>
          <cell r="BP212" t="e">
            <v>#REF!</v>
          </cell>
          <cell r="BQ212" t="e">
            <v>#REF!</v>
          </cell>
          <cell r="BR212" t="e">
            <v>#REF!</v>
          </cell>
          <cell r="BS212" t="e">
            <v>#REF!</v>
          </cell>
          <cell r="BT212" t="e">
            <v>#REF!</v>
          </cell>
          <cell r="BU212" t="e">
            <v>#REF!</v>
          </cell>
          <cell r="BV212" t="e">
            <v>#REF!</v>
          </cell>
          <cell r="BW212" t="e">
            <v>#REF!</v>
          </cell>
          <cell r="BX212" t="e">
            <v>#REF!</v>
          </cell>
          <cell r="BY212" t="e">
            <v>#REF!</v>
          </cell>
          <cell r="BZ212" t="e">
            <v>#REF!</v>
          </cell>
          <cell r="CA212" t="e">
            <v>#REF!</v>
          </cell>
        </row>
        <row r="213">
          <cell r="A213" t="e">
            <v>#REF!</v>
          </cell>
          <cell r="B213" t="e">
            <v>#REF!</v>
          </cell>
          <cell r="C213" t="e">
            <v>#REF!</v>
          </cell>
          <cell r="D213" t="e">
            <v>#REF!</v>
          </cell>
          <cell r="E213" t="e">
            <v>#REF!</v>
          </cell>
          <cell r="F213" t="e">
            <v>#REF!</v>
          </cell>
          <cell r="G213" t="e">
            <v>#REF!</v>
          </cell>
          <cell r="H213" t="e">
            <v>#REF!</v>
          </cell>
          <cell r="I213" t="e">
            <v>#REF!</v>
          </cell>
          <cell r="J213" t="e">
            <v>#REF!</v>
          </cell>
          <cell r="K213" t="e">
            <v>#REF!</v>
          </cell>
          <cell r="L213" t="e">
            <v>#REF!</v>
          </cell>
          <cell r="M213" t="e">
            <v>#REF!</v>
          </cell>
          <cell r="N213" t="e">
            <v>#REF!</v>
          </cell>
          <cell r="O213" t="e">
            <v>#REF!</v>
          </cell>
          <cell r="P213" t="e">
            <v>#REF!</v>
          </cell>
          <cell r="Q213" t="e">
            <v>#REF!</v>
          </cell>
          <cell r="R213" t="e">
            <v>#REF!</v>
          </cell>
          <cell r="S213" t="e">
            <v>#REF!</v>
          </cell>
          <cell r="T213" t="e">
            <v>#REF!</v>
          </cell>
          <cell r="U213" t="e">
            <v>#REF!</v>
          </cell>
          <cell r="V213" t="e">
            <v>#REF!</v>
          </cell>
          <cell r="W213" t="e">
            <v>#REF!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  <cell r="AD213" t="e">
            <v>#REF!</v>
          </cell>
          <cell r="AE213" t="e">
            <v>#REF!</v>
          </cell>
          <cell r="AF213" t="e">
            <v>#REF!</v>
          </cell>
          <cell r="AG213" t="e">
            <v>#REF!</v>
          </cell>
          <cell r="AH213" t="e">
            <v>#REF!</v>
          </cell>
          <cell r="AI213" t="e">
            <v>#REF!</v>
          </cell>
          <cell r="AJ213" t="e">
            <v>#REF!</v>
          </cell>
          <cell r="AK213" t="e">
            <v>#REF!</v>
          </cell>
          <cell r="AL213" t="e">
            <v>#REF!</v>
          </cell>
          <cell r="AM213" t="e">
            <v>#REF!</v>
          </cell>
          <cell r="AN213" t="e">
            <v>#REF!</v>
          </cell>
          <cell r="AO213" t="e">
            <v>#REF!</v>
          </cell>
          <cell r="AP213" t="e">
            <v>#REF!</v>
          </cell>
          <cell r="AQ213" t="e">
            <v>#REF!</v>
          </cell>
          <cell r="AR213" t="e">
            <v>#REF!</v>
          </cell>
          <cell r="AS213" t="e">
            <v>#REF!</v>
          </cell>
          <cell r="AT213" t="e">
            <v>#REF!</v>
          </cell>
          <cell r="AU213" t="e">
            <v>#REF!</v>
          </cell>
          <cell r="AV213" t="e">
            <v>#REF!</v>
          </cell>
          <cell r="AW213" t="e">
            <v>#REF!</v>
          </cell>
          <cell r="AX213" t="e">
            <v>#REF!</v>
          </cell>
          <cell r="AY213" t="e">
            <v>#REF!</v>
          </cell>
          <cell r="AZ213" t="e">
            <v>#REF!</v>
          </cell>
          <cell r="BA213" t="e">
            <v>#REF!</v>
          </cell>
          <cell r="BB213" t="e">
            <v>#REF!</v>
          </cell>
          <cell r="BC213" t="e">
            <v>#REF!</v>
          </cell>
          <cell r="BD213" t="e">
            <v>#REF!</v>
          </cell>
          <cell r="BE213" t="e">
            <v>#REF!</v>
          </cell>
          <cell r="BF213" t="e">
            <v>#REF!</v>
          </cell>
          <cell r="BG213" t="e">
            <v>#REF!</v>
          </cell>
          <cell r="BH213" t="e">
            <v>#REF!</v>
          </cell>
          <cell r="BI213" t="e">
            <v>#REF!</v>
          </cell>
          <cell r="BJ213" t="e">
            <v>#REF!</v>
          </cell>
          <cell r="BK213" t="e">
            <v>#REF!</v>
          </cell>
          <cell r="BL213" t="e">
            <v>#REF!</v>
          </cell>
          <cell r="BM213" t="e">
            <v>#REF!</v>
          </cell>
          <cell r="BN213" t="e">
            <v>#REF!</v>
          </cell>
          <cell r="BO213" t="e">
            <v>#REF!</v>
          </cell>
          <cell r="BP213" t="e">
            <v>#REF!</v>
          </cell>
          <cell r="BQ213" t="e">
            <v>#REF!</v>
          </cell>
          <cell r="BR213" t="e">
            <v>#REF!</v>
          </cell>
          <cell r="BS213" t="e">
            <v>#REF!</v>
          </cell>
          <cell r="BT213" t="e">
            <v>#REF!</v>
          </cell>
          <cell r="BU213" t="e">
            <v>#REF!</v>
          </cell>
          <cell r="BV213" t="e">
            <v>#REF!</v>
          </cell>
          <cell r="BW213" t="e">
            <v>#REF!</v>
          </cell>
          <cell r="BX213" t="e">
            <v>#REF!</v>
          </cell>
          <cell r="BY213" t="e">
            <v>#REF!</v>
          </cell>
          <cell r="BZ213" t="e">
            <v>#REF!</v>
          </cell>
          <cell r="CA213" t="e">
            <v>#REF!</v>
          </cell>
        </row>
        <row r="214">
          <cell r="A214" t="e">
            <v>#REF!</v>
          </cell>
          <cell r="B214" t="e">
            <v>#REF!</v>
          </cell>
          <cell r="C214" t="e">
            <v>#REF!</v>
          </cell>
          <cell r="D214" t="e">
            <v>#REF!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I214" t="e">
            <v>#REF!</v>
          </cell>
          <cell r="J214" t="e">
            <v>#REF!</v>
          </cell>
          <cell r="K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 t="e">
            <v>#REF!</v>
          </cell>
          <cell r="Q214" t="e">
            <v>#REF!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  <cell r="AD214" t="e">
            <v>#REF!</v>
          </cell>
          <cell r="AE214" t="e">
            <v>#REF!</v>
          </cell>
          <cell r="AF214" t="e">
            <v>#REF!</v>
          </cell>
          <cell r="AG214" t="e">
            <v>#REF!</v>
          </cell>
          <cell r="AH214" t="e">
            <v>#REF!</v>
          </cell>
          <cell r="AI214" t="e">
            <v>#REF!</v>
          </cell>
          <cell r="AJ214" t="e">
            <v>#REF!</v>
          </cell>
          <cell r="AK214" t="e">
            <v>#REF!</v>
          </cell>
          <cell r="AL214" t="e">
            <v>#REF!</v>
          </cell>
          <cell r="AM214" t="e">
            <v>#REF!</v>
          </cell>
          <cell r="AN214" t="e">
            <v>#REF!</v>
          </cell>
          <cell r="AO214" t="e">
            <v>#REF!</v>
          </cell>
          <cell r="AP214" t="e">
            <v>#REF!</v>
          </cell>
          <cell r="AQ214" t="e">
            <v>#REF!</v>
          </cell>
          <cell r="AR214" t="e">
            <v>#REF!</v>
          </cell>
          <cell r="AS214" t="e">
            <v>#REF!</v>
          </cell>
          <cell r="AT214" t="e">
            <v>#REF!</v>
          </cell>
          <cell r="AU214" t="e">
            <v>#REF!</v>
          </cell>
          <cell r="AV214" t="e">
            <v>#REF!</v>
          </cell>
          <cell r="AW214" t="e">
            <v>#REF!</v>
          </cell>
          <cell r="AX214" t="e">
            <v>#REF!</v>
          </cell>
          <cell r="AY214" t="e">
            <v>#REF!</v>
          </cell>
          <cell r="AZ214" t="e">
            <v>#REF!</v>
          </cell>
          <cell r="BA214" t="e">
            <v>#REF!</v>
          </cell>
          <cell r="BB214" t="e">
            <v>#REF!</v>
          </cell>
          <cell r="BC214" t="e">
            <v>#REF!</v>
          </cell>
          <cell r="BD214" t="e">
            <v>#REF!</v>
          </cell>
          <cell r="BE214" t="e">
            <v>#REF!</v>
          </cell>
          <cell r="BF214" t="e">
            <v>#REF!</v>
          </cell>
          <cell r="BG214" t="e">
            <v>#REF!</v>
          </cell>
          <cell r="BH214" t="e">
            <v>#REF!</v>
          </cell>
          <cell r="BI214" t="e">
            <v>#REF!</v>
          </cell>
          <cell r="BJ214" t="e">
            <v>#REF!</v>
          </cell>
          <cell r="BK214" t="e">
            <v>#REF!</v>
          </cell>
          <cell r="BL214" t="e">
            <v>#REF!</v>
          </cell>
          <cell r="BM214" t="e">
            <v>#REF!</v>
          </cell>
          <cell r="BN214" t="e">
            <v>#REF!</v>
          </cell>
          <cell r="BO214" t="e">
            <v>#REF!</v>
          </cell>
          <cell r="BP214" t="e">
            <v>#REF!</v>
          </cell>
          <cell r="BQ214" t="e">
            <v>#REF!</v>
          </cell>
          <cell r="BR214" t="e">
            <v>#REF!</v>
          </cell>
          <cell r="BS214" t="e">
            <v>#REF!</v>
          </cell>
          <cell r="BT214" t="e">
            <v>#REF!</v>
          </cell>
          <cell r="BU214" t="e">
            <v>#REF!</v>
          </cell>
          <cell r="BV214" t="e">
            <v>#REF!</v>
          </cell>
          <cell r="BW214" t="e">
            <v>#REF!</v>
          </cell>
          <cell r="BX214" t="e">
            <v>#REF!</v>
          </cell>
          <cell r="BY214" t="e">
            <v>#REF!</v>
          </cell>
          <cell r="BZ214" t="e">
            <v>#REF!</v>
          </cell>
          <cell r="CA214" t="e">
            <v>#REF!</v>
          </cell>
        </row>
        <row r="215">
          <cell r="A215" t="e">
            <v>#REF!</v>
          </cell>
          <cell r="B215" t="e">
            <v>#REF!</v>
          </cell>
          <cell r="C215" t="e">
            <v>#REF!</v>
          </cell>
          <cell r="D215" t="e">
            <v>#REF!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I215" t="e">
            <v>#REF!</v>
          </cell>
          <cell r="J215" t="e">
            <v>#REF!</v>
          </cell>
          <cell r="K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 t="e">
            <v>#REF!</v>
          </cell>
          <cell r="Q215" t="e">
            <v>#REF!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  <cell r="AE215" t="e">
            <v>#REF!</v>
          </cell>
          <cell r="AF215" t="e">
            <v>#REF!</v>
          </cell>
          <cell r="AG215" t="e">
            <v>#REF!</v>
          </cell>
          <cell r="AH215" t="e">
            <v>#REF!</v>
          </cell>
          <cell r="AI215" t="e">
            <v>#REF!</v>
          </cell>
          <cell r="AJ215" t="e">
            <v>#REF!</v>
          </cell>
          <cell r="AK215" t="e">
            <v>#REF!</v>
          </cell>
          <cell r="AL215" t="e">
            <v>#REF!</v>
          </cell>
          <cell r="AM215" t="e">
            <v>#REF!</v>
          </cell>
          <cell r="AN215" t="e">
            <v>#REF!</v>
          </cell>
          <cell r="AO215" t="e">
            <v>#REF!</v>
          </cell>
          <cell r="AP215" t="e">
            <v>#REF!</v>
          </cell>
          <cell r="AQ215" t="e">
            <v>#REF!</v>
          </cell>
          <cell r="AR215" t="e">
            <v>#REF!</v>
          </cell>
          <cell r="AS215" t="e">
            <v>#REF!</v>
          </cell>
          <cell r="AT215" t="e">
            <v>#REF!</v>
          </cell>
          <cell r="AU215" t="e">
            <v>#REF!</v>
          </cell>
          <cell r="AV215" t="e">
            <v>#REF!</v>
          </cell>
          <cell r="AW215" t="e">
            <v>#REF!</v>
          </cell>
          <cell r="AX215" t="e">
            <v>#REF!</v>
          </cell>
          <cell r="AY215" t="e">
            <v>#REF!</v>
          </cell>
          <cell r="AZ215" t="e">
            <v>#REF!</v>
          </cell>
          <cell r="BA215" t="e">
            <v>#REF!</v>
          </cell>
          <cell r="BB215" t="e">
            <v>#REF!</v>
          </cell>
          <cell r="BC215" t="e">
            <v>#REF!</v>
          </cell>
          <cell r="BD215" t="e">
            <v>#REF!</v>
          </cell>
          <cell r="BE215" t="e">
            <v>#REF!</v>
          </cell>
          <cell r="BF215" t="e">
            <v>#REF!</v>
          </cell>
          <cell r="BG215" t="e">
            <v>#REF!</v>
          </cell>
          <cell r="BH215" t="e">
            <v>#REF!</v>
          </cell>
          <cell r="BI215" t="e">
            <v>#REF!</v>
          </cell>
          <cell r="BJ215" t="e">
            <v>#REF!</v>
          </cell>
          <cell r="BK215" t="e">
            <v>#REF!</v>
          </cell>
          <cell r="BL215" t="e">
            <v>#REF!</v>
          </cell>
          <cell r="BM215" t="e">
            <v>#REF!</v>
          </cell>
          <cell r="BN215" t="e">
            <v>#REF!</v>
          </cell>
          <cell r="BO215" t="e">
            <v>#REF!</v>
          </cell>
          <cell r="BP215" t="e">
            <v>#REF!</v>
          </cell>
          <cell r="BQ215" t="e">
            <v>#REF!</v>
          </cell>
          <cell r="BR215" t="e">
            <v>#REF!</v>
          </cell>
          <cell r="BS215" t="e">
            <v>#REF!</v>
          </cell>
          <cell r="BT215" t="e">
            <v>#REF!</v>
          </cell>
          <cell r="BU215" t="e">
            <v>#REF!</v>
          </cell>
          <cell r="BV215" t="e">
            <v>#REF!</v>
          </cell>
          <cell r="BW215" t="e">
            <v>#REF!</v>
          </cell>
          <cell r="BX215" t="e">
            <v>#REF!</v>
          </cell>
          <cell r="BY215" t="e">
            <v>#REF!</v>
          </cell>
          <cell r="BZ215" t="e">
            <v>#REF!</v>
          </cell>
          <cell r="CA215" t="e">
            <v>#REF!</v>
          </cell>
        </row>
        <row r="216">
          <cell r="A216" t="e">
            <v>#REF!</v>
          </cell>
          <cell r="B216" t="e">
            <v>#REF!</v>
          </cell>
          <cell r="C216" t="e">
            <v>#REF!</v>
          </cell>
          <cell r="D216" t="e">
            <v>#REF!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I216" t="e">
            <v>#REF!</v>
          </cell>
          <cell r="J216" t="e">
            <v>#REF!</v>
          </cell>
          <cell r="K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 t="e">
            <v>#REF!</v>
          </cell>
          <cell r="Q216" t="e">
            <v>#REF!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  <cell r="AE216" t="e">
            <v>#REF!</v>
          </cell>
          <cell r="AF216" t="e">
            <v>#REF!</v>
          </cell>
          <cell r="AG216" t="e">
            <v>#REF!</v>
          </cell>
          <cell r="AH216" t="e">
            <v>#REF!</v>
          </cell>
          <cell r="AI216" t="e">
            <v>#REF!</v>
          </cell>
          <cell r="AJ216" t="e">
            <v>#REF!</v>
          </cell>
          <cell r="AK216" t="e">
            <v>#REF!</v>
          </cell>
          <cell r="AL216" t="e">
            <v>#REF!</v>
          </cell>
          <cell r="AM216" t="e">
            <v>#REF!</v>
          </cell>
          <cell r="AN216" t="e">
            <v>#REF!</v>
          </cell>
          <cell r="AO216" t="e">
            <v>#REF!</v>
          </cell>
          <cell r="AP216" t="e">
            <v>#REF!</v>
          </cell>
          <cell r="AQ216" t="e">
            <v>#REF!</v>
          </cell>
          <cell r="AR216" t="e">
            <v>#REF!</v>
          </cell>
          <cell r="AS216" t="e">
            <v>#REF!</v>
          </cell>
          <cell r="AT216" t="e">
            <v>#REF!</v>
          </cell>
          <cell r="AU216" t="e">
            <v>#REF!</v>
          </cell>
          <cell r="AV216" t="e">
            <v>#REF!</v>
          </cell>
          <cell r="AW216" t="e">
            <v>#REF!</v>
          </cell>
          <cell r="AX216" t="e">
            <v>#REF!</v>
          </cell>
          <cell r="AY216" t="e">
            <v>#REF!</v>
          </cell>
          <cell r="AZ216" t="e">
            <v>#REF!</v>
          </cell>
          <cell r="BA216" t="e">
            <v>#REF!</v>
          </cell>
          <cell r="BB216" t="e">
            <v>#REF!</v>
          </cell>
          <cell r="BC216" t="e">
            <v>#REF!</v>
          </cell>
          <cell r="BD216" t="e">
            <v>#REF!</v>
          </cell>
          <cell r="BE216" t="e">
            <v>#REF!</v>
          </cell>
          <cell r="BF216" t="e">
            <v>#REF!</v>
          </cell>
          <cell r="BG216" t="e">
            <v>#REF!</v>
          </cell>
          <cell r="BH216" t="e">
            <v>#REF!</v>
          </cell>
          <cell r="BI216" t="e">
            <v>#REF!</v>
          </cell>
          <cell r="BJ216" t="e">
            <v>#REF!</v>
          </cell>
          <cell r="BK216" t="e">
            <v>#REF!</v>
          </cell>
          <cell r="BL216" t="e">
            <v>#REF!</v>
          </cell>
          <cell r="BM216" t="e">
            <v>#REF!</v>
          </cell>
          <cell r="BN216" t="e">
            <v>#REF!</v>
          </cell>
          <cell r="BO216" t="e">
            <v>#REF!</v>
          </cell>
          <cell r="BP216" t="e">
            <v>#REF!</v>
          </cell>
          <cell r="BQ216" t="e">
            <v>#REF!</v>
          </cell>
          <cell r="BR216" t="e">
            <v>#REF!</v>
          </cell>
          <cell r="BS216" t="e">
            <v>#REF!</v>
          </cell>
          <cell r="BT216" t="e">
            <v>#REF!</v>
          </cell>
          <cell r="BU216" t="e">
            <v>#REF!</v>
          </cell>
          <cell r="BV216" t="e">
            <v>#REF!</v>
          </cell>
          <cell r="BW216" t="e">
            <v>#REF!</v>
          </cell>
          <cell r="BX216" t="e">
            <v>#REF!</v>
          </cell>
          <cell r="BY216" t="e">
            <v>#REF!</v>
          </cell>
          <cell r="BZ216" t="e">
            <v>#REF!</v>
          </cell>
          <cell r="CA216" t="e">
            <v>#REF!</v>
          </cell>
        </row>
        <row r="217">
          <cell r="A217" t="e">
            <v>#REF!</v>
          </cell>
          <cell r="B217" t="e">
            <v>#REF!</v>
          </cell>
          <cell r="C217" t="e">
            <v>#REF!</v>
          </cell>
          <cell r="D217" t="e">
            <v>#REF!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I217" t="e">
            <v>#REF!</v>
          </cell>
          <cell r="J217" t="e">
            <v>#REF!</v>
          </cell>
          <cell r="K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 t="e">
            <v>#REF!</v>
          </cell>
          <cell r="Q217" t="e">
            <v>#REF!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  <cell r="AE217" t="e">
            <v>#REF!</v>
          </cell>
          <cell r="AF217" t="e">
            <v>#REF!</v>
          </cell>
          <cell r="AG217" t="e">
            <v>#REF!</v>
          </cell>
          <cell r="AH217" t="e">
            <v>#REF!</v>
          </cell>
          <cell r="AI217" t="e">
            <v>#REF!</v>
          </cell>
          <cell r="AJ217" t="e">
            <v>#REF!</v>
          </cell>
          <cell r="AK217" t="e">
            <v>#REF!</v>
          </cell>
          <cell r="AL217" t="e">
            <v>#REF!</v>
          </cell>
          <cell r="AM217" t="e">
            <v>#REF!</v>
          </cell>
          <cell r="AN217" t="e">
            <v>#REF!</v>
          </cell>
          <cell r="AO217" t="e">
            <v>#REF!</v>
          </cell>
          <cell r="AP217" t="e">
            <v>#REF!</v>
          </cell>
          <cell r="AQ217" t="e">
            <v>#REF!</v>
          </cell>
          <cell r="AR217" t="e">
            <v>#REF!</v>
          </cell>
          <cell r="AS217" t="e">
            <v>#REF!</v>
          </cell>
          <cell r="AT217" t="e">
            <v>#REF!</v>
          </cell>
          <cell r="AU217" t="e">
            <v>#REF!</v>
          </cell>
          <cell r="AV217" t="e">
            <v>#REF!</v>
          </cell>
          <cell r="AW217" t="e">
            <v>#REF!</v>
          </cell>
          <cell r="AX217" t="e">
            <v>#REF!</v>
          </cell>
          <cell r="AY217" t="e">
            <v>#REF!</v>
          </cell>
          <cell r="AZ217" t="e">
            <v>#REF!</v>
          </cell>
          <cell r="BA217" t="e">
            <v>#REF!</v>
          </cell>
          <cell r="BB217" t="e">
            <v>#REF!</v>
          </cell>
          <cell r="BC217" t="e">
            <v>#REF!</v>
          </cell>
          <cell r="BD217" t="e">
            <v>#REF!</v>
          </cell>
          <cell r="BE217" t="e">
            <v>#REF!</v>
          </cell>
          <cell r="BF217" t="e">
            <v>#REF!</v>
          </cell>
          <cell r="BG217" t="e">
            <v>#REF!</v>
          </cell>
          <cell r="BH217" t="e">
            <v>#REF!</v>
          </cell>
          <cell r="BI217" t="e">
            <v>#REF!</v>
          </cell>
          <cell r="BJ217" t="e">
            <v>#REF!</v>
          </cell>
          <cell r="BK217" t="e">
            <v>#REF!</v>
          </cell>
          <cell r="BL217" t="e">
            <v>#REF!</v>
          </cell>
          <cell r="BM217" t="e">
            <v>#REF!</v>
          </cell>
          <cell r="BN217" t="e">
            <v>#REF!</v>
          </cell>
          <cell r="BO217" t="e">
            <v>#REF!</v>
          </cell>
          <cell r="BP217" t="e">
            <v>#REF!</v>
          </cell>
          <cell r="BQ217" t="e">
            <v>#REF!</v>
          </cell>
          <cell r="BR217" t="e">
            <v>#REF!</v>
          </cell>
          <cell r="BS217" t="e">
            <v>#REF!</v>
          </cell>
          <cell r="BT217" t="e">
            <v>#REF!</v>
          </cell>
          <cell r="BU217" t="e">
            <v>#REF!</v>
          </cell>
          <cell r="BV217" t="e">
            <v>#REF!</v>
          </cell>
          <cell r="BW217" t="e">
            <v>#REF!</v>
          </cell>
          <cell r="BX217" t="e">
            <v>#REF!</v>
          </cell>
          <cell r="BY217" t="e">
            <v>#REF!</v>
          </cell>
          <cell r="BZ217" t="e">
            <v>#REF!</v>
          </cell>
          <cell r="CA217" t="e">
            <v>#REF!</v>
          </cell>
        </row>
        <row r="218">
          <cell r="A218" t="e">
            <v>#REF!</v>
          </cell>
          <cell r="B218" t="e">
            <v>#REF!</v>
          </cell>
          <cell r="C218" t="e">
            <v>#REF!</v>
          </cell>
          <cell r="D218" t="e">
            <v>#REF!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I218" t="e">
            <v>#REF!</v>
          </cell>
          <cell r="J218" t="e">
            <v>#REF!</v>
          </cell>
          <cell r="K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 t="e">
            <v>#REF!</v>
          </cell>
          <cell r="Q218" t="e">
            <v>#REF!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  <cell r="AE218" t="e">
            <v>#REF!</v>
          </cell>
          <cell r="AF218" t="e">
            <v>#REF!</v>
          </cell>
          <cell r="AG218" t="e">
            <v>#REF!</v>
          </cell>
          <cell r="AH218" t="e">
            <v>#REF!</v>
          </cell>
          <cell r="AI218" t="e">
            <v>#REF!</v>
          </cell>
          <cell r="AJ218" t="e">
            <v>#REF!</v>
          </cell>
          <cell r="AK218" t="e">
            <v>#REF!</v>
          </cell>
          <cell r="AL218" t="e">
            <v>#REF!</v>
          </cell>
          <cell r="AM218" t="e">
            <v>#REF!</v>
          </cell>
          <cell r="AN218" t="e">
            <v>#REF!</v>
          </cell>
          <cell r="AO218" t="e">
            <v>#REF!</v>
          </cell>
          <cell r="AP218" t="e">
            <v>#REF!</v>
          </cell>
          <cell r="AQ218" t="e">
            <v>#REF!</v>
          </cell>
          <cell r="AR218" t="e">
            <v>#REF!</v>
          </cell>
          <cell r="AS218" t="e">
            <v>#REF!</v>
          </cell>
          <cell r="AT218" t="e">
            <v>#REF!</v>
          </cell>
          <cell r="AU218" t="e">
            <v>#REF!</v>
          </cell>
          <cell r="AV218" t="e">
            <v>#REF!</v>
          </cell>
          <cell r="AW218" t="e">
            <v>#REF!</v>
          </cell>
          <cell r="AX218" t="e">
            <v>#REF!</v>
          </cell>
          <cell r="AY218" t="e">
            <v>#REF!</v>
          </cell>
          <cell r="AZ218" t="e">
            <v>#REF!</v>
          </cell>
          <cell r="BA218" t="e">
            <v>#REF!</v>
          </cell>
          <cell r="BB218" t="e">
            <v>#REF!</v>
          </cell>
          <cell r="BC218" t="e">
            <v>#REF!</v>
          </cell>
          <cell r="BD218" t="e">
            <v>#REF!</v>
          </cell>
          <cell r="BE218" t="e">
            <v>#REF!</v>
          </cell>
          <cell r="BF218" t="e">
            <v>#REF!</v>
          </cell>
          <cell r="BG218" t="e">
            <v>#REF!</v>
          </cell>
          <cell r="BH218" t="e">
            <v>#REF!</v>
          </cell>
          <cell r="BI218" t="e">
            <v>#REF!</v>
          </cell>
          <cell r="BJ218" t="e">
            <v>#REF!</v>
          </cell>
          <cell r="BK218" t="e">
            <v>#REF!</v>
          </cell>
          <cell r="BL218" t="e">
            <v>#REF!</v>
          </cell>
          <cell r="BM218" t="e">
            <v>#REF!</v>
          </cell>
          <cell r="BN218" t="e">
            <v>#REF!</v>
          </cell>
          <cell r="BO218" t="e">
            <v>#REF!</v>
          </cell>
          <cell r="BP218" t="e">
            <v>#REF!</v>
          </cell>
          <cell r="BQ218" t="e">
            <v>#REF!</v>
          </cell>
          <cell r="BR218" t="e">
            <v>#REF!</v>
          </cell>
          <cell r="BS218" t="e">
            <v>#REF!</v>
          </cell>
          <cell r="BT218" t="e">
            <v>#REF!</v>
          </cell>
          <cell r="BU218" t="e">
            <v>#REF!</v>
          </cell>
          <cell r="BV218" t="e">
            <v>#REF!</v>
          </cell>
          <cell r="BW218" t="e">
            <v>#REF!</v>
          </cell>
          <cell r="BX218" t="e">
            <v>#REF!</v>
          </cell>
          <cell r="BY218" t="e">
            <v>#REF!</v>
          </cell>
          <cell r="BZ218" t="e">
            <v>#REF!</v>
          </cell>
          <cell r="CA218" t="e">
            <v>#REF!</v>
          </cell>
        </row>
        <row r="219">
          <cell r="A219" t="e">
            <v>#REF!</v>
          </cell>
          <cell r="B219" t="e">
            <v>#REF!</v>
          </cell>
          <cell r="C219" t="e">
            <v>#REF!</v>
          </cell>
          <cell r="D219" t="e">
            <v>#REF!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I219" t="e">
            <v>#REF!</v>
          </cell>
          <cell r="J219" t="e">
            <v>#REF!</v>
          </cell>
          <cell r="K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 t="e">
            <v>#REF!</v>
          </cell>
          <cell r="Q219" t="e">
            <v>#REF!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  <cell r="AE219" t="e">
            <v>#REF!</v>
          </cell>
          <cell r="AF219" t="e">
            <v>#REF!</v>
          </cell>
          <cell r="AG219" t="e">
            <v>#REF!</v>
          </cell>
          <cell r="AH219" t="e">
            <v>#REF!</v>
          </cell>
          <cell r="AI219" t="e">
            <v>#REF!</v>
          </cell>
          <cell r="AJ219" t="e">
            <v>#REF!</v>
          </cell>
          <cell r="AK219" t="e">
            <v>#REF!</v>
          </cell>
          <cell r="AL219" t="e">
            <v>#REF!</v>
          </cell>
          <cell r="AM219" t="e">
            <v>#REF!</v>
          </cell>
          <cell r="AN219" t="e">
            <v>#REF!</v>
          </cell>
          <cell r="AO219" t="e">
            <v>#REF!</v>
          </cell>
          <cell r="AP219" t="e">
            <v>#REF!</v>
          </cell>
          <cell r="AQ219" t="e">
            <v>#REF!</v>
          </cell>
          <cell r="AR219" t="e">
            <v>#REF!</v>
          </cell>
          <cell r="AS219" t="e">
            <v>#REF!</v>
          </cell>
          <cell r="AT219" t="e">
            <v>#REF!</v>
          </cell>
          <cell r="AU219" t="e">
            <v>#REF!</v>
          </cell>
          <cell r="AV219" t="e">
            <v>#REF!</v>
          </cell>
          <cell r="AW219" t="e">
            <v>#REF!</v>
          </cell>
          <cell r="AX219" t="e">
            <v>#REF!</v>
          </cell>
          <cell r="AY219" t="e">
            <v>#REF!</v>
          </cell>
          <cell r="AZ219" t="e">
            <v>#REF!</v>
          </cell>
          <cell r="BA219" t="e">
            <v>#REF!</v>
          </cell>
          <cell r="BB219" t="e">
            <v>#REF!</v>
          </cell>
          <cell r="BC219" t="e">
            <v>#REF!</v>
          </cell>
          <cell r="BD219" t="e">
            <v>#REF!</v>
          </cell>
          <cell r="BE219" t="e">
            <v>#REF!</v>
          </cell>
          <cell r="BF219" t="e">
            <v>#REF!</v>
          </cell>
          <cell r="BG219" t="e">
            <v>#REF!</v>
          </cell>
          <cell r="BH219" t="e">
            <v>#REF!</v>
          </cell>
          <cell r="BI219" t="e">
            <v>#REF!</v>
          </cell>
          <cell r="BJ219" t="e">
            <v>#REF!</v>
          </cell>
          <cell r="BK219" t="e">
            <v>#REF!</v>
          </cell>
          <cell r="BL219" t="e">
            <v>#REF!</v>
          </cell>
          <cell r="BM219" t="e">
            <v>#REF!</v>
          </cell>
          <cell r="BN219" t="e">
            <v>#REF!</v>
          </cell>
          <cell r="BO219" t="e">
            <v>#REF!</v>
          </cell>
          <cell r="BP219" t="e">
            <v>#REF!</v>
          </cell>
          <cell r="BQ219" t="e">
            <v>#REF!</v>
          </cell>
          <cell r="BR219" t="e">
            <v>#REF!</v>
          </cell>
          <cell r="BS219" t="e">
            <v>#REF!</v>
          </cell>
          <cell r="BT219" t="e">
            <v>#REF!</v>
          </cell>
          <cell r="BU219" t="e">
            <v>#REF!</v>
          </cell>
          <cell r="BV219" t="e">
            <v>#REF!</v>
          </cell>
          <cell r="BW219" t="e">
            <v>#REF!</v>
          </cell>
          <cell r="BX219" t="e">
            <v>#REF!</v>
          </cell>
          <cell r="BY219" t="e">
            <v>#REF!</v>
          </cell>
          <cell r="BZ219" t="e">
            <v>#REF!</v>
          </cell>
          <cell r="CA219" t="e">
            <v>#REF!</v>
          </cell>
        </row>
        <row r="220">
          <cell r="A220" t="e">
            <v>#REF!</v>
          </cell>
          <cell r="B220" t="e">
            <v>#REF!</v>
          </cell>
          <cell r="C220" t="e">
            <v>#REF!</v>
          </cell>
          <cell r="D220" t="e">
            <v>#REF!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I220" t="e">
            <v>#REF!</v>
          </cell>
          <cell r="J220" t="e">
            <v>#REF!</v>
          </cell>
          <cell r="K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 t="e">
            <v>#REF!</v>
          </cell>
          <cell r="Q220" t="e">
            <v>#REF!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  <cell r="AE220" t="e">
            <v>#REF!</v>
          </cell>
          <cell r="AF220" t="e">
            <v>#REF!</v>
          </cell>
          <cell r="AG220" t="e">
            <v>#REF!</v>
          </cell>
          <cell r="AH220" t="e">
            <v>#REF!</v>
          </cell>
          <cell r="AI220" t="e">
            <v>#REF!</v>
          </cell>
          <cell r="AJ220" t="e">
            <v>#REF!</v>
          </cell>
          <cell r="AK220" t="e">
            <v>#REF!</v>
          </cell>
          <cell r="AL220" t="e">
            <v>#REF!</v>
          </cell>
          <cell r="AM220" t="e">
            <v>#REF!</v>
          </cell>
          <cell r="AN220" t="e">
            <v>#REF!</v>
          </cell>
          <cell r="AO220" t="e">
            <v>#REF!</v>
          </cell>
          <cell r="AP220" t="e">
            <v>#REF!</v>
          </cell>
          <cell r="AQ220" t="e">
            <v>#REF!</v>
          </cell>
          <cell r="AR220" t="e">
            <v>#REF!</v>
          </cell>
          <cell r="AS220" t="e">
            <v>#REF!</v>
          </cell>
          <cell r="AT220" t="e">
            <v>#REF!</v>
          </cell>
          <cell r="AU220" t="e">
            <v>#REF!</v>
          </cell>
          <cell r="AV220" t="e">
            <v>#REF!</v>
          </cell>
          <cell r="AW220" t="e">
            <v>#REF!</v>
          </cell>
          <cell r="AX220" t="e">
            <v>#REF!</v>
          </cell>
          <cell r="AY220" t="e">
            <v>#REF!</v>
          </cell>
          <cell r="AZ220" t="e">
            <v>#REF!</v>
          </cell>
          <cell r="BA220" t="e">
            <v>#REF!</v>
          </cell>
          <cell r="BB220" t="e">
            <v>#REF!</v>
          </cell>
          <cell r="BC220" t="e">
            <v>#REF!</v>
          </cell>
          <cell r="BD220" t="e">
            <v>#REF!</v>
          </cell>
          <cell r="BE220" t="e">
            <v>#REF!</v>
          </cell>
          <cell r="BF220" t="e">
            <v>#REF!</v>
          </cell>
          <cell r="BG220" t="e">
            <v>#REF!</v>
          </cell>
          <cell r="BH220" t="e">
            <v>#REF!</v>
          </cell>
          <cell r="BI220" t="e">
            <v>#REF!</v>
          </cell>
          <cell r="BJ220" t="e">
            <v>#REF!</v>
          </cell>
          <cell r="BK220" t="e">
            <v>#REF!</v>
          </cell>
          <cell r="BL220" t="e">
            <v>#REF!</v>
          </cell>
          <cell r="BM220" t="e">
            <v>#REF!</v>
          </cell>
          <cell r="BN220" t="e">
            <v>#REF!</v>
          </cell>
          <cell r="BO220" t="e">
            <v>#REF!</v>
          </cell>
          <cell r="BP220" t="e">
            <v>#REF!</v>
          </cell>
          <cell r="BQ220" t="e">
            <v>#REF!</v>
          </cell>
          <cell r="BR220" t="e">
            <v>#REF!</v>
          </cell>
          <cell r="BS220" t="e">
            <v>#REF!</v>
          </cell>
          <cell r="BT220" t="e">
            <v>#REF!</v>
          </cell>
          <cell r="BU220" t="e">
            <v>#REF!</v>
          </cell>
          <cell r="BV220" t="e">
            <v>#REF!</v>
          </cell>
          <cell r="BW220" t="e">
            <v>#REF!</v>
          </cell>
          <cell r="BX220" t="e">
            <v>#REF!</v>
          </cell>
          <cell r="BY220" t="e">
            <v>#REF!</v>
          </cell>
          <cell r="BZ220" t="e">
            <v>#REF!</v>
          </cell>
          <cell r="CA220" t="e">
            <v>#REF!</v>
          </cell>
        </row>
        <row r="221">
          <cell r="A221" t="e">
            <v>#REF!</v>
          </cell>
          <cell r="B221" t="e">
            <v>#REF!</v>
          </cell>
          <cell r="C221" t="e">
            <v>#REF!</v>
          </cell>
          <cell r="D221" t="e">
            <v>#REF!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I221" t="e">
            <v>#REF!</v>
          </cell>
          <cell r="J221" t="e">
            <v>#REF!</v>
          </cell>
          <cell r="K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 t="e">
            <v>#REF!</v>
          </cell>
          <cell r="Q221" t="e">
            <v>#REF!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  <cell r="AE221" t="e">
            <v>#REF!</v>
          </cell>
          <cell r="AF221" t="e">
            <v>#REF!</v>
          </cell>
          <cell r="AG221" t="e">
            <v>#REF!</v>
          </cell>
          <cell r="AH221" t="e">
            <v>#REF!</v>
          </cell>
          <cell r="AI221" t="e">
            <v>#REF!</v>
          </cell>
          <cell r="AJ221" t="e">
            <v>#REF!</v>
          </cell>
          <cell r="AK221" t="e">
            <v>#REF!</v>
          </cell>
          <cell r="AL221" t="e">
            <v>#REF!</v>
          </cell>
          <cell r="AM221" t="e">
            <v>#REF!</v>
          </cell>
          <cell r="AN221" t="e">
            <v>#REF!</v>
          </cell>
          <cell r="AO221" t="e">
            <v>#REF!</v>
          </cell>
          <cell r="AP221" t="e">
            <v>#REF!</v>
          </cell>
          <cell r="AQ221" t="e">
            <v>#REF!</v>
          </cell>
          <cell r="AR221" t="e">
            <v>#REF!</v>
          </cell>
          <cell r="AS221" t="e">
            <v>#REF!</v>
          </cell>
          <cell r="AT221" t="e">
            <v>#REF!</v>
          </cell>
          <cell r="AU221" t="e">
            <v>#REF!</v>
          </cell>
          <cell r="AV221" t="e">
            <v>#REF!</v>
          </cell>
          <cell r="AW221" t="e">
            <v>#REF!</v>
          </cell>
          <cell r="AX221" t="e">
            <v>#REF!</v>
          </cell>
          <cell r="AY221" t="e">
            <v>#REF!</v>
          </cell>
          <cell r="AZ221" t="e">
            <v>#REF!</v>
          </cell>
          <cell r="BA221" t="e">
            <v>#REF!</v>
          </cell>
          <cell r="BB221" t="e">
            <v>#REF!</v>
          </cell>
          <cell r="BC221" t="e">
            <v>#REF!</v>
          </cell>
          <cell r="BD221" t="e">
            <v>#REF!</v>
          </cell>
          <cell r="BE221" t="e">
            <v>#REF!</v>
          </cell>
          <cell r="BF221" t="e">
            <v>#REF!</v>
          </cell>
          <cell r="BG221" t="e">
            <v>#REF!</v>
          </cell>
          <cell r="BH221" t="e">
            <v>#REF!</v>
          </cell>
          <cell r="BI221" t="e">
            <v>#REF!</v>
          </cell>
          <cell r="BJ221" t="e">
            <v>#REF!</v>
          </cell>
          <cell r="BK221" t="e">
            <v>#REF!</v>
          </cell>
          <cell r="BL221" t="e">
            <v>#REF!</v>
          </cell>
          <cell r="BM221" t="e">
            <v>#REF!</v>
          </cell>
          <cell r="BN221" t="e">
            <v>#REF!</v>
          </cell>
          <cell r="BO221" t="e">
            <v>#REF!</v>
          </cell>
          <cell r="BP221" t="e">
            <v>#REF!</v>
          </cell>
          <cell r="BQ221" t="e">
            <v>#REF!</v>
          </cell>
          <cell r="BR221" t="e">
            <v>#REF!</v>
          </cell>
          <cell r="BS221" t="e">
            <v>#REF!</v>
          </cell>
          <cell r="BT221" t="e">
            <v>#REF!</v>
          </cell>
          <cell r="BU221" t="e">
            <v>#REF!</v>
          </cell>
          <cell r="BV221" t="e">
            <v>#REF!</v>
          </cell>
          <cell r="BW221" t="e">
            <v>#REF!</v>
          </cell>
          <cell r="BX221" t="e">
            <v>#REF!</v>
          </cell>
          <cell r="BY221" t="e">
            <v>#REF!</v>
          </cell>
          <cell r="BZ221" t="e">
            <v>#REF!</v>
          </cell>
          <cell r="CA221" t="e">
            <v>#REF!</v>
          </cell>
        </row>
        <row r="222">
          <cell r="A222" t="e">
            <v>#REF!</v>
          </cell>
          <cell r="B222" t="e">
            <v>#REF!</v>
          </cell>
          <cell r="C222" t="e">
            <v>#REF!</v>
          </cell>
          <cell r="D222" t="e">
            <v>#REF!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I222" t="e">
            <v>#REF!</v>
          </cell>
          <cell r="J222" t="e">
            <v>#REF!</v>
          </cell>
          <cell r="K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 t="e">
            <v>#REF!</v>
          </cell>
          <cell r="Q222" t="e">
            <v>#REF!</v>
          </cell>
          <cell r="R222" t="e">
            <v>#REF!</v>
          </cell>
          <cell r="S222" t="e">
            <v>#REF!</v>
          </cell>
          <cell r="T222" t="e">
            <v>#REF!</v>
          </cell>
          <cell r="U222" t="e">
            <v>#REF!</v>
          </cell>
          <cell r="V222" t="e">
            <v>#REF!</v>
          </cell>
          <cell r="W222" t="e">
            <v>#REF!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  <cell r="AD222" t="e">
            <v>#REF!</v>
          </cell>
          <cell r="AE222" t="e">
            <v>#REF!</v>
          </cell>
          <cell r="AF222" t="e">
            <v>#REF!</v>
          </cell>
          <cell r="AG222" t="e">
            <v>#REF!</v>
          </cell>
          <cell r="AH222" t="e">
            <v>#REF!</v>
          </cell>
          <cell r="AI222" t="e">
            <v>#REF!</v>
          </cell>
          <cell r="AJ222" t="e">
            <v>#REF!</v>
          </cell>
          <cell r="AK222" t="e">
            <v>#REF!</v>
          </cell>
          <cell r="AL222" t="e">
            <v>#REF!</v>
          </cell>
          <cell r="AM222" t="e">
            <v>#REF!</v>
          </cell>
          <cell r="AN222" t="e">
            <v>#REF!</v>
          </cell>
          <cell r="AO222" t="e">
            <v>#REF!</v>
          </cell>
          <cell r="AP222" t="e">
            <v>#REF!</v>
          </cell>
          <cell r="AQ222" t="e">
            <v>#REF!</v>
          </cell>
          <cell r="AR222" t="e">
            <v>#REF!</v>
          </cell>
          <cell r="AS222" t="e">
            <v>#REF!</v>
          </cell>
          <cell r="AT222" t="e">
            <v>#REF!</v>
          </cell>
          <cell r="AU222" t="e">
            <v>#REF!</v>
          </cell>
          <cell r="AV222" t="e">
            <v>#REF!</v>
          </cell>
          <cell r="AW222" t="e">
            <v>#REF!</v>
          </cell>
          <cell r="AX222" t="e">
            <v>#REF!</v>
          </cell>
          <cell r="AY222" t="e">
            <v>#REF!</v>
          </cell>
          <cell r="AZ222" t="e">
            <v>#REF!</v>
          </cell>
          <cell r="BA222" t="e">
            <v>#REF!</v>
          </cell>
          <cell r="BB222" t="e">
            <v>#REF!</v>
          </cell>
          <cell r="BC222" t="e">
            <v>#REF!</v>
          </cell>
          <cell r="BD222" t="e">
            <v>#REF!</v>
          </cell>
          <cell r="BE222" t="e">
            <v>#REF!</v>
          </cell>
          <cell r="BF222" t="e">
            <v>#REF!</v>
          </cell>
          <cell r="BG222" t="e">
            <v>#REF!</v>
          </cell>
          <cell r="BH222" t="e">
            <v>#REF!</v>
          </cell>
          <cell r="BI222" t="e">
            <v>#REF!</v>
          </cell>
          <cell r="BJ222" t="e">
            <v>#REF!</v>
          </cell>
          <cell r="BK222" t="e">
            <v>#REF!</v>
          </cell>
          <cell r="BL222" t="e">
            <v>#REF!</v>
          </cell>
          <cell r="BM222" t="e">
            <v>#REF!</v>
          </cell>
          <cell r="BN222" t="e">
            <v>#REF!</v>
          </cell>
          <cell r="BO222" t="e">
            <v>#REF!</v>
          </cell>
          <cell r="BP222" t="e">
            <v>#REF!</v>
          </cell>
          <cell r="BQ222" t="e">
            <v>#REF!</v>
          </cell>
          <cell r="BR222" t="e">
            <v>#REF!</v>
          </cell>
          <cell r="BS222" t="e">
            <v>#REF!</v>
          </cell>
          <cell r="BT222" t="e">
            <v>#REF!</v>
          </cell>
          <cell r="BU222" t="e">
            <v>#REF!</v>
          </cell>
          <cell r="BV222" t="e">
            <v>#REF!</v>
          </cell>
          <cell r="BW222" t="e">
            <v>#REF!</v>
          </cell>
          <cell r="BX222" t="e">
            <v>#REF!</v>
          </cell>
          <cell r="BY222" t="e">
            <v>#REF!</v>
          </cell>
          <cell r="BZ222" t="e">
            <v>#REF!</v>
          </cell>
          <cell r="CA222" t="e">
            <v>#REF!</v>
          </cell>
        </row>
        <row r="223">
          <cell r="A223" t="e">
            <v>#REF!</v>
          </cell>
          <cell r="B223" t="e">
            <v>#REF!</v>
          </cell>
          <cell r="C223" t="e">
            <v>#REF!</v>
          </cell>
          <cell r="D223" t="e">
            <v>#REF!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I223" t="e">
            <v>#REF!</v>
          </cell>
          <cell r="J223" t="e">
            <v>#REF!</v>
          </cell>
          <cell r="K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 t="e">
            <v>#REF!</v>
          </cell>
          <cell r="Q223" t="e">
            <v>#REF!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  <cell r="AE223" t="e">
            <v>#REF!</v>
          </cell>
          <cell r="AF223" t="e">
            <v>#REF!</v>
          </cell>
          <cell r="AG223" t="e">
            <v>#REF!</v>
          </cell>
          <cell r="AH223" t="e">
            <v>#REF!</v>
          </cell>
          <cell r="AI223" t="e">
            <v>#REF!</v>
          </cell>
          <cell r="AJ223" t="e">
            <v>#REF!</v>
          </cell>
          <cell r="AK223" t="e">
            <v>#REF!</v>
          </cell>
          <cell r="AL223" t="e">
            <v>#REF!</v>
          </cell>
          <cell r="AM223" t="e">
            <v>#REF!</v>
          </cell>
          <cell r="AN223" t="e">
            <v>#REF!</v>
          </cell>
          <cell r="AO223" t="e">
            <v>#REF!</v>
          </cell>
          <cell r="AP223" t="e">
            <v>#REF!</v>
          </cell>
          <cell r="AQ223" t="e">
            <v>#REF!</v>
          </cell>
          <cell r="AR223" t="e">
            <v>#REF!</v>
          </cell>
          <cell r="AS223" t="e">
            <v>#REF!</v>
          </cell>
          <cell r="AT223" t="e">
            <v>#REF!</v>
          </cell>
          <cell r="AU223" t="e">
            <v>#REF!</v>
          </cell>
          <cell r="AV223" t="e">
            <v>#REF!</v>
          </cell>
          <cell r="AW223" t="e">
            <v>#REF!</v>
          </cell>
          <cell r="AX223" t="e">
            <v>#REF!</v>
          </cell>
          <cell r="AY223" t="e">
            <v>#REF!</v>
          </cell>
          <cell r="AZ223" t="e">
            <v>#REF!</v>
          </cell>
          <cell r="BA223" t="e">
            <v>#REF!</v>
          </cell>
          <cell r="BB223" t="e">
            <v>#REF!</v>
          </cell>
          <cell r="BC223" t="e">
            <v>#REF!</v>
          </cell>
          <cell r="BD223" t="e">
            <v>#REF!</v>
          </cell>
          <cell r="BE223" t="e">
            <v>#REF!</v>
          </cell>
          <cell r="BF223" t="e">
            <v>#REF!</v>
          </cell>
          <cell r="BG223" t="e">
            <v>#REF!</v>
          </cell>
          <cell r="BH223" t="e">
            <v>#REF!</v>
          </cell>
          <cell r="BI223" t="e">
            <v>#REF!</v>
          </cell>
          <cell r="BJ223" t="e">
            <v>#REF!</v>
          </cell>
          <cell r="BK223" t="e">
            <v>#REF!</v>
          </cell>
          <cell r="BL223" t="e">
            <v>#REF!</v>
          </cell>
          <cell r="BM223" t="e">
            <v>#REF!</v>
          </cell>
          <cell r="BN223" t="e">
            <v>#REF!</v>
          </cell>
          <cell r="BO223" t="e">
            <v>#REF!</v>
          </cell>
          <cell r="BP223" t="e">
            <v>#REF!</v>
          </cell>
          <cell r="BQ223" t="e">
            <v>#REF!</v>
          </cell>
          <cell r="BR223" t="e">
            <v>#REF!</v>
          </cell>
          <cell r="BS223" t="e">
            <v>#REF!</v>
          </cell>
          <cell r="BT223" t="e">
            <v>#REF!</v>
          </cell>
          <cell r="BU223" t="e">
            <v>#REF!</v>
          </cell>
          <cell r="BV223" t="e">
            <v>#REF!</v>
          </cell>
          <cell r="BW223" t="e">
            <v>#REF!</v>
          </cell>
          <cell r="BX223" t="e">
            <v>#REF!</v>
          </cell>
          <cell r="BY223" t="e">
            <v>#REF!</v>
          </cell>
          <cell r="BZ223" t="e">
            <v>#REF!</v>
          </cell>
          <cell r="CA223" t="e">
            <v>#REF!</v>
          </cell>
        </row>
        <row r="224">
          <cell r="A224" t="e">
            <v>#REF!</v>
          </cell>
          <cell r="B224" t="e">
            <v>#REF!</v>
          </cell>
          <cell r="C224" t="e">
            <v>#REF!</v>
          </cell>
          <cell r="D224" t="e">
            <v>#REF!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I224" t="e">
            <v>#REF!</v>
          </cell>
          <cell r="J224" t="e">
            <v>#REF!</v>
          </cell>
          <cell r="K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 t="e">
            <v>#REF!</v>
          </cell>
          <cell r="Q224" t="e">
            <v>#REF!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  <cell r="AE224" t="e">
            <v>#REF!</v>
          </cell>
          <cell r="AF224" t="e">
            <v>#REF!</v>
          </cell>
          <cell r="AG224" t="e">
            <v>#REF!</v>
          </cell>
          <cell r="AH224" t="e">
            <v>#REF!</v>
          </cell>
          <cell r="AI224" t="e">
            <v>#REF!</v>
          </cell>
          <cell r="AJ224" t="e">
            <v>#REF!</v>
          </cell>
          <cell r="AK224" t="e">
            <v>#REF!</v>
          </cell>
          <cell r="AL224" t="e">
            <v>#REF!</v>
          </cell>
          <cell r="AM224" t="e">
            <v>#REF!</v>
          </cell>
          <cell r="AN224" t="e">
            <v>#REF!</v>
          </cell>
          <cell r="AO224" t="e">
            <v>#REF!</v>
          </cell>
          <cell r="AP224" t="e">
            <v>#REF!</v>
          </cell>
          <cell r="AQ224" t="e">
            <v>#REF!</v>
          </cell>
          <cell r="AR224" t="e">
            <v>#REF!</v>
          </cell>
          <cell r="AS224" t="e">
            <v>#REF!</v>
          </cell>
          <cell r="AT224" t="e">
            <v>#REF!</v>
          </cell>
          <cell r="AU224" t="e">
            <v>#REF!</v>
          </cell>
          <cell r="AV224" t="e">
            <v>#REF!</v>
          </cell>
          <cell r="AW224" t="e">
            <v>#REF!</v>
          </cell>
          <cell r="AX224" t="e">
            <v>#REF!</v>
          </cell>
          <cell r="AY224" t="e">
            <v>#REF!</v>
          </cell>
          <cell r="AZ224" t="e">
            <v>#REF!</v>
          </cell>
          <cell r="BA224" t="e">
            <v>#REF!</v>
          </cell>
          <cell r="BB224" t="e">
            <v>#REF!</v>
          </cell>
          <cell r="BC224" t="e">
            <v>#REF!</v>
          </cell>
          <cell r="BD224" t="e">
            <v>#REF!</v>
          </cell>
          <cell r="BE224" t="e">
            <v>#REF!</v>
          </cell>
          <cell r="BF224" t="e">
            <v>#REF!</v>
          </cell>
          <cell r="BG224" t="e">
            <v>#REF!</v>
          </cell>
          <cell r="BH224" t="e">
            <v>#REF!</v>
          </cell>
          <cell r="BI224" t="e">
            <v>#REF!</v>
          </cell>
          <cell r="BJ224" t="e">
            <v>#REF!</v>
          </cell>
          <cell r="BK224" t="e">
            <v>#REF!</v>
          </cell>
          <cell r="BL224" t="e">
            <v>#REF!</v>
          </cell>
          <cell r="BM224" t="e">
            <v>#REF!</v>
          </cell>
          <cell r="BN224" t="e">
            <v>#REF!</v>
          </cell>
          <cell r="BO224" t="e">
            <v>#REF!</v>
          </cell>
          <cell r="BP224" t="e">
            <v>#REF!</v>
          </cell>
          <cell r="BQ224" t="e">
            <v>#REF!</v>
          </cell>
          <cell r="BR224" t="e">
            <v>#REF!</v>
          </cell>
          <cell r="BS224" t="e">
            <v>#REF!</v>
          </cell>
          <cell r="BT224" t="e">
            <v>#REF!</v>
          </cell>
          <cell r="BU224" t="e">
            <v>#REF!</v>
          </cell>
          <cell r="BV224" t="e">
            <v>#REF!</v>
          </cell>
          <cell r="BW224" t="e">
            <v>#REF!</v>
          </cell>
          <cell r="BX224" t="e">
            <v>#REF!</v>
          </cell>
          <cell r="BY224" t="e">
            <v>#REF!</v>
          </cell>
          <cell r="BZ224" t="e">
            <v>#REF!</v>
          </cell>
          <cell r="CA224" t="e">
            <v>#REF!</v>
          </cell>
        </row>
        <row r="225">
          <cell r="A225" t="e">
            <v>#REF!</v>
          </cell>
          <cell r="B225" t="e">
            <v>#REF!</v>
          </cell>
          <cell r="C225" t="e">
            <v>#REF!</v>
          </cell>
          <cell r="D225" t="e">
            <v>#REF!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I225" t="e">
            <v>#REF!</v>
          </cell>
          <cell r="J225" t="e">
            <v>#REF!</v>
          </cell>
          <cell r="K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 t="e">
            <v>#REF!</v>
          </cell>
          <cell r="Q225" t="e">
            <v>#REF!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  <cell r="AE225" t="e">
            <v>#REF!</v>
          </cell>
          <cell r="AF225" t="e">
            <v>#REF!</v>
          </cell>
          <cell r="AG225" t="e">
            <v>#REF!</v>
          </cell>
          <cell r="AH225" t="e">
            <v>#REF!</v>
          </cell>
          <cell r="AI225" t="e">
            <v>#REF!</v>
          </cell>
          <cell r="AJ225" t="e">
            <v>#REF!</v>
          </cell>
          <cell r="AK225" t="e">
            <v>#REF!</v>
          </cell>
          <cell r="AL225" t="e">
            <v>#REF!</v>
          </cell>
          <cell r="AM225" t="e">
            <v>#REF!</v>
          </cell>
          <cell r="AN225" t="e">
            <v>#REF!</v>
          </cell>
          <cell r="AO225" t="e">
            <v>#REF!</v>
          </cell>
          <cell r="AP225" t="e">
            <v>#REF!</v>
          </cell>
          <cell r="AQ225" t="e">
            <v>#REF!</v>
          </cell>
          <cell r="AR225" t="e">
            <v>#REF!</v>
          </cell>
          <cell r="AS225" t="e">
            <v>#REF!</v>
          </cell>
          <cell r="AT225" t="e">
            <v>#REF!</v>
          </cell>
          <cell r="AU225" t="e">
            <v>#REF!</v>
          </cell>
          <cell r="AV225" t="e">
            <v>#REF!</v>
          </cell>
          <cell r="AW225" t="e">
            <v>#REF!</v>
          </cell>
          <cell r="AX225" t="e">
            <v>#REF!</v>
          </cell>
          <cell r="AY225" t="e">
            <v>#REF!</v>
          </cell>
          <cell r="AZ225" t="e">
            <v>#REF!</v>
          </cell>
          <cell r="BA225" t="e">
            <v>#REF!</v>
          </cell>
          <cell r="BB225" t="e">
            <v>#REF!</v>
          </cell>
          <cell r="BC225" t="e">
            <v>#REF!</v>
          </cell>
          <cell r="BD225" t="e">
            <v>#REF!</v>
          </cell>
          <cell r="BE225" t="e">
            <v>#REF!</v>
          </cell>
          <cell r="BF225" t="e">
            <v>#REF!</v>
          </cell>
          <cell r="BG225" t="e">
            <v>#REF!</v>
          </cell>
          <cell r="BH225" t="e">
            <v>#REF!</v>
          </cell>
          <cell r="BI225" t="e">
            <v>#REF!</v>
          </cell>
          <cell r="BJ225" t="e">
            <v>#REF!</v>
          </cell>
          <cell r="BK225" t="e">
            <v>#REF!</v>
          </cell>
          <cell r="BL225" t="e">
            <v>#REF!</v>
          </cell>
          <cell r="BM225" t="e">
            <v>#REF!</v>
          </cell>
          <cell r="BN225" t="e">
            <v>#REF!</v>
          </cell>
          <cell r="BO225" t="e">
            <v>#REF!</v>
          </cell>
          <cell r="BP225" t="e">
            <v>#REF!</v>
          </cell>
          <cell r="BQ225" t="e">
            <v>#REF!</v>
          </cell>
          <cell r="BR225" t="e">
            <v>#REF!</v>
          </cell>
          <cell r="BS225" t="e">
            <v>#REF!</v>
          </cell>
          <cell r="BT225" t="e">
            <v>#REF!</v>
          </cell>
          <cell r="BU225" t="e">
            <v>#REF!</v>
          </cell>
          <cell r="BV225" t="e">
            <v>#REF!</v>
          </cell>
          <cell r="BW225" t="e">
            <v>#REF!</v>
          </cell>
          <cell r="BX225" t="e">
            <v>#REF!</v>
          </cell>
          <cell r="BY225" t="e">
            <v>#REF!</v>
          </cell>
          <cell r="BZ225" t="e">
            <v>#REF!</v>
          </cell>
          <cell r="CA225" t="e">
            <v>#REF!</v>
          </cell>
        </row>
        <row r="226">
          <cell r="A226" t="e">
            <v>#REF!</v>
          </cell>
          <cell r="B226" t="e">
            <v>#REF!</v>
          </cell>
          <cell r="C226" t="e">
            <v>#REF!</v>
          </cell>
          <cell r="D226" t="e">
            <v>#REF!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I226" t="e">
            <v>#REF!</v>
          </cell>
          <cell r="J226" t="e">
            <v>#REF!</v>
          </cell>
          <cell r="K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 t="e">
            <v>#REF!</v>
          </cell>
          <cell r="Q226" t="e">
            <v>#REF!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  <cell r="AE226" t="e">
            <v>#REF!</v>
          </cell>
          <cell r="AF226" t="e">
            <v>#REF!</v>
          </cell>
          <cell r="AG226" t="e">
            <v>#REF!</v>
          </cell>
          <cell r="AH226" t="e">
            <v>#REF!</v>
          </cell>
          <cell r="AI226" t="e">
            <v>#REF!</v>
          </cell>
          <cell r="AJ226" t="e">
            <v>#REF!</v>
          </cell>
          <cell r="AK226" t="e">
            <v>#REF!</v>
          </cell>
          <cell r="AL226" t="e">
            <v>#REF!</v>
          </cell>
          <cell r="AM226" t="e">
            <v>#REF!</v>
          </cell>
          <cell r="AN226" t="e">
            <v>#REF!</v>
          </cell>
          <cell r="AO226" t="e">
            <v>#REF!</v>
          </cell>
          <cell r="AP226" t="e">
            <v>#REF!</v>
          </cell>
          <cell r="AQ226" t="e">
            <v>#REF!</v>
          </cell>
          <cell r="AR226" t="e">
            <v>#REF!</v>
          </cell>
          <cell r="AS226" t="e">
            <v>#REF!</v>
          </cell>
          <cell r="AT226" t="e">
            <v>#REF!</v>
          </cell>
          <cell r="AU226" t="e">
            <v>#REF!</v>
          </cell>
          <cell r="AV226" t="e">
            <v>#REF!</v>
          </cell>
          <cell r="AW226" t="e">
            <v>#REF!</v>
          </cell>
          <cell r="AX226" t="e">
            <v>#REF!</v>
          </cell>
          <cell r="AY226" t="e">
            <v>#REF!</v>
          </cell>
          <cell r="AZ226" t="e">
            <v>#REF!</v>
          </cell>
          <cell r="BA226" t="e">
            <v>#REF!</v>
          </cell>
          <cell r="BB226" t="e">
            <v>#REF!</v>
          </cell>
          <cell r="BC226" t="e">
            <v>#REF!</v>
          </cell>
          <cell r="BD226" t="e">
            <v>#REF!</v>
          </cell>
          <cell r="BE226" t="e">
            <v>#REF!</v>
          </cell>
          <cell r="BF226" t="e">
            <v>#REF!</v>
          </cell>
          <cell r="BG226" t="e">
            <v>#REF!</v>
          </cell>
          <cell r="BH226" t="e">
            <v>#REF!</v>
          </cell>
          <cell r="BI226" t="e">
            <v>#REF!</v>
          </cell>
          <cell r="BJ226" t="e">
            <v>#REF!</v>
          </cell>
          <cell r="BK226" t="e">
            <v>#REF!</v>
          </cell>
          <cell r="BL226" t="e">
            <v>#REF!</v>
          </cell>
          <cell r="BM226" t="e">
            <v>#REF!</v>
          </cell>
          <cell r="BN226" t="e">
            <v>#REF!</v>
          </cell>
          <cell r="BO226" t="e">
            <v>#REF!</v>
          </cell>
          <cell r="BP226" t="e">
            <v>#REF!</v>
          </cell>
          <cell r="BQ226" t="e">
            <v>#REF!</v>
          </cell>
          <cell r="BR226" t="e">
            <v>#REF!</v>
          </cell>
          <cell r="BS226" t="e">
            <v>#REF!</v>
          </cell>
          <cell r="BT226" t="e">
            <v>#REF!</v>
          </cell>
          <cell r="BU226" t="e">
            <v>#REF!</v>
          </cell>
          <cell r="BV226" t="e">
            <v>#REF!</v>
          </cell>
          <cell r="BW226" t="e">
            <v>#REF!</v>
          </cell>
          <cell r="BX226" t="e">
            <v>#REF!</v>
          </cell>
          <cell r="BY226" t="e">
            <v>#REF!</v>
          </cell>
          <cell r="BZ226" t="e">
            <v>#REF!</v>
          </cell>
          <cell r="CA226" t="e">
            <v>#REF!</v>
          </cell>
        </row>
        <row r="227">
          <cell r="A227" t="e">
            <v>#REF!</v>
          </cell>
          <cell r="B227" t="e">
            <v>#REF!</v>
          </cell>
          <cell r="C227" t="e">
            <v>#REF!</v>
          </cell>
          <cell r="D227" t="e">
            <v>#REF!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I227" t="e">
            <v>#REF!</v>
          </cell>
          <cell r="J227" t="e">
            <v>#REF!</v>
          </cell>
          <cell r="K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 t="e">
            <v>#REF!</v>
          </cell>
          <cell r="Q227" t="e">
            <v>#REF!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  <cell r="AE227" t="e">
            <v>#REF!</v>
          </cell>
          <cell r="AF227" t="e">
            <v>#REF!</v>
          </cell>
          <cell r="AG227" t="e">
            <v>#REF!</v>
          </cell>
          <cell r="AH227" t="e">
            <v>#REF!</v>
          </cell>
          <cell r="AI227" t="e">
            <v>#REF!</v>
          </cell>
          <cell r="AJ227" t="e">
            <v>#REF!</v>
          </cell>
          <cell r="AK227" t="e">
            <v>#REF!</v>
          </cell>
          <cell r="AL227" t="e">
            <v>#REF!</v>
          </cell>
          <cell r="AM227" t="e">
            <v>#REF!</v>
          </cell>
          <cell r="AN227" t="e">
            <v>#REF!</v>
          </cell>
          <cell r="AO227" t="e">
            <v>#REF!</v>
          </cell>
          <cell r="AP227" t="e">
            <v>#REF!</v>
          </cell>
          <cell r="AQ227" t="e">
            <v>#REF!</v>
          </cell>
          <cell r="AR227" t="e">
            <v>#REF!</v>
          </cell>
          <cell r="AS227" t="e">
            <v>#REF!</v>
          </cell>
          <cell r="AT227" t="e">
            <v>#REF!</v>
          </cell>
          <cell r="AU227" t="e">
            <v>#REF!</v>
          </cell>
          <cell r="AV227" t="e">
            <v>#REF!</v>
          </cell>
          <cell r="AW227" t="e">
            <v>#REF!</v>
          </cell>
          <cell r="AX227" t="e">
            <v>#REF!</v>
          </cell>
          <cell r="AY227" t="e">
            <v>#REF!</v>
          </cell>
          <cell r="AZ227" t="e">
            <v>#REF!</v>
          </cell>
          <cell r="BA227" t="e">
            <v>#REF!</v>
          </cell>
          <cell r="BB227" t="e">
            <v>#REF!</v>
          </cell>
          <cell r="BC227" t="e">
            <v>#REF!</v>
          </cell>
          <cell r="BD227" t="e">
            <v>#REF!</v>
          </cell>
          <cell r="BE227" t="e">
            <v>#REF!</v>
          </cell>
          <cell r="BF227" t="e">
            <v>#REF!</v>
          </cell>
          <cell r="BG227" t="e">
            <v>#REF!</v>
          </cell>
          <cell r="BH227" t="e">
            <v>#REF!</v>
          </cell>
          <cell r="BI227" t="e">
            <v>#REF!</v>
          </cell>
          <cell r="BJ227" t="e">
            <v>#REF!</v>
          </cell>
          <cell r="BK227" t="e">
            <v>#REF!</v>
          </cell>
          <cell r="BL227" t="e">
            <v>#REF!</v>
          </cell>
          <cell r="BM227" t="e">
            <v>#REF!</v>
          </cell>
          <cell r="BN227" t="e">
            <v>#REF!</v>
          </cell>
          <cell r="BO227" t="e">
            <v>#REF!</v>
          </cell>
          <cell r="BP227" t="e">
            <v>#REF!</v>
          </cell>
          <cell r="BQ227" t="e">
            <v>#REF!</v>
          </cell>
          <cell r="BR227" t="e">
            <v>#REF!</v>
          </cell>
          <cell r="BS227" t="e">
            <v>#REF!</v>
          </cell>
          <cell r="BT227" t="e">
            <v>#REF!</v>
          </cell>
          <cell r="BU227" t="e">
            <v>#REF!</v>
          </cell>
          <cell r="BV227" t="e">
            <v>#REF!</v>
          </cell>
          <cell r="BW227" t="e">
            <v>#REF!</v>
          </cell>
          <cell r="BX227" t="e">
            <v>#REF!</v>
          </cell>
          <cell r="BY227" t="e">
            <v>#REF!</v>
          </cell>
          <cell r="BZ227" t="e">
            <v>#REF!</v>
          </cell>
          <cell r="CA227" t="e">
            <v>#REF!</v>
          </cell>
        </row>
        <row r="228">
          <cell r="A228" t="e">
            <v>#REF!</v>
          </cell>
          <cell r="B228" t="e">
            <v>#REF!</v>
          </cell>
          <cell r="C228" t="e">
            <v>#REF!</v>
          </cell>
          <cell r="D228" t="e">
            <v>#REF!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I228" t="e">
            <v>#REF!</v>
          </cell>
          <cell r="J228" t="e">
            <v>#REF!</v>
          </cell>
          <cell r="K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 t="e">
            <v>#REF!</v>
          </cell>
          <cell r="Q228" t="e">
            <v>#REF!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  <cell r="AE228" t="e">
            <v>#REF!</v>
          </cell>
          <cell r="AF228" t="e">
            <v>#REF!</v>
          </cell>
          <cell r="AG228" t="e">
            <v>#REF!</v>
          </cell>
          <cell r="AH228" t="e">
            <v>#REF!</v>
          </cell>
          <cell r="AI228" t="e">
            <v>#REF!</v>
          </cell>
          <cell r="AJ228" t="e">
            <v>#REF!</v>
          </cell>
          <cell r="AK228" t="e">
            <v>#REF!</v>
          </cell>
          <cell r="AL228" t="e">
            <v>#REF!</v>
          </cell>
          <cell r="AM228" t="e">
            <v>#REF!</v>
          </cell>
          <cell r="AN228" t="e">
            <v>#REF!</v>
          </cell>
          <cell r="AO228" t="e">
            <v>#REF!</v>
          </cell>
          <cell r="AP228" t="e">
            <v>#REF!</v>
          </cell>
          <cell r="AQ228" t="e">
            <v>#REF!</v>
          </cell>
          <cell r="AR228" t="e">
            <v>#REF!</v>
          </cell>
          <cell r="AS228" t="e">
            <v>#REF!</v>
          </cell>
          <cell r="AT228" t="e">
            <v>#REF!</v>
          </cell>
          <cell r="AU228" t="e">
            <v>#REF!</v>
          </cell>
          <cell r="AV228" t="e">
            <v>#REF!</v>
          </cell>
          <cell r="AW228" t="e">
            <v>#REF!</v>
          </cell>
          <cell r="AX228" t="e">
            <v>#REF!</v>
          </cell>
          <cell r="AY228" t="e">
            <v>#REF!</v>
          </cell>
          <cell r="AZ228" t="e">
            <v>#REF!</v>
          </cell>
          <cell r="BA228" t="e">
            <v>#REF!</v>
          </cell>
          <cell r="BB228" t="e">
            <v>#REF!</v>
          </cell>
          <cell r="BC228" t="e">
            <v>#REF!</v>
          </cell>
          <cell r="BD228" t="e">
            <v>#REF!</v>
          </cell>
          <cell r="BE228" t="e">
            <v>#REF!</v>
          </cell>
          <cell r="BF228" t="e">
            <v>#REF!</v>
          </cell>
          <cell r="BG228" t="e">
            <v>#REF!</v>
          </cell>
          <cell r="BH228" t="e">
            <v>#REF!</v>
          </cell>
          <cell r="BI228" t="e">
            <v>#REF!</v>
          </cell>
          <cell r="BJ228" t="e">
            <v>#REF!</v>
          </cell>
          <cell r="BK228" t="e">
            <v>#REF!</v>
          </cell>
          <cell r="BL228" t="e">
            <v>#REF!</v>
          </cell>
          <cell r="BM228" t="e">
            <v>#REF!</v>
          </cell>
          <cell r="BN228" t="e">
            <v>#REF!</v>
          </cell>
          <cell r="BO228" t="e">
            <v>#REF!</v>
          </cell>
          <cell r="BP228" t="e">
            <v>#REF!</v>
          </cell>
          <cell r="BQ228" t="e">
            <v>#REF!</v>
          </cell>
          <cell r="BR228" t="e">
            <v>#REF!</v>
          </cell>
          <cell r="BS228" t="e">
            <v>#REF!</v>
          </cell>
          <cell r="BT228" t="e">
            <v>#REF!</v>
          </cell>
          <cell r="BU228" t="e">
            <v>#REF!</v>
          </cell>
          <cell r="BV228" t="e">
            <v>#REF!</v>
          </cell>
          <cell r="BW228" t="e">
            <v>#REF!</v>
          </cell>
          <cell r="BX228" t="e">
            <v>#REF!</v>
          </cell>
          <cell r="BY228" t="e">
            <v>#REF!</v>
          </cell>
          <cell r="BZ228" t="e">
            <v>#REF!</v>
          </cell>
          <cell r="CA228" t="e">
            <v>#REF!</v>
          </cell>
        </row>
        <row r="229">
          <cell r="A229" t="e">
            <v>#REF!</v>
          </cell>
          <cell r="B229" t="e">
            <v>#REF!</v>
          </cell>
          <cell r="C229" t="e">
            <v>#REF!</v>
          </cell>
          <cell r="D229" t="e">
            <v>#REF!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  <cell r="U229" t="e">
            <v>#REF!</v>
          </cell>
          <cell r="V229" t="e">
            <v>#REF!</v>
          </cell>
          <cell r="W229" t="e">
            <v>#REF!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  <cell r="AD229" t="e">
            <v>#REF!</v>
          </cell>
          <cell r="AE229" t="e">
            <v>#REF!</v>
          </cell>
          <cell r="AF229" t="e">
            <v>#REF!</v>
          </cell>
          <cell r="AG229" t="e">
            <v>#REF!</v>
          </cell>
          <cell r="AH229" t="e">
            <v>#REF!</v>
          </cell>
          <cell r="AI229" t="e">
            <v>#REF!</v>
          </cell>
          <cell r="AJ229" t="e">
            <v>#REF!</v>
          </cell>
          <cell r="AK229" t="e">
            <v>#REF!</v>
          </cell>
          <cell r="AL229" t="e">
            <v>#REF!</v>
          </cell>
          <cell r="AM229" t="e">
            <v>#REF!</v>
          </cell>
          <cell r="AN229" t="e">
            <v>#REF!</v>
          </cell>
          <cell r="AO229" t="e">
            <v>#REF!</v>
          </cell>
          <cell r="AP229" t="e">
            <v>#REF!</v>
          </cell>
          <cell r="AQ229" t="e">
            <v>#REF!</v>
          </cell>
          <cell r="AR229" t="e">
            <v>#REF!</v>
          </cell>
          <cell r="AS229" t="e">
            <v>#REF!</v>
          </cell>
          <cell r="AT229" t="e">
            <v>#REF!</v>
          </cell>
          <cell r="AU229" t="e">
            <v>#REF!</v>
          </cell>
          <cell r="AV229" t="e">
            <v>#REF!</v>
          </cell>
          <cell r="AW229" t="e">
            <v>#REF!</v>
          </cell>
          <cell r="AX229" t="e">
            <v>#REF!</v>
          </cell>
          <cell r="AY229" t="e">
            <v>#REF!</v>
          </cell>
          <cell r="AZ229" t="e">
            <v>#REF!</v>
          </cell>
          <cell r="BA229" t="e">
            <v>#REF!</v>
          </cell>
          <cell r="BB229" t="e">
            <v>#REF!</v>
          </cell>
          <cell r="BC229" t="e">
            <v>#REF!</v>
          </cell>
          <cell r="BD229" t="e">
            <v>#REF!</v>
          </cell>
          <cell r="BE229" t="e">
            <v>#REF!</v>
          </cell>
          <cell r="BF229" t="e">
            <v>#REF!</v>
          </cell>
          <cell r="BG229" t="e">
            <v>#REF!</v>
          </cell>
          <cell r="BH229" t="e">
            <v>#REF!</v>
          </cell>
          <cell r="BI229" t="e">
            <v>#REF!</v>
          </cell>
          <cell r="BJ229" t="e">
            <v>#REF!</v>
          </cell>
          <cell r="BK229" t="e">
            <v>#REF!</v>
          </cell>
          <cell r="BL229" t="e">
            <v>#REF!</v>
          </cell>
          <cell r="BM229" t="e">
            <v>#REF!</v>
          </cell>
          <cell r="BN229" t="e">
            <v>#REF!</v>
          </cell>
          <cell r="BO229" t="e">
            <v>#REF!</v>
          </cell>
          <cell r="BP229" t="e">
            <v>#REF!</v>
          </cell>
          <cell r="BQ229" t="e">
            <v>#REF!</v>
          </cell>
          <cell r="BR229" t="e">
            <v>#REF!</v>
          </cell>
          <cell r="BS229" t="e">
            <v>#REF!</v>
          </cell>
          <cell r="BT229" t="e">
            <v>#REF!</v>
          </cell>
          <cell r="BU229" t="e">
            <v>#REF!</v>
          </cell>
          <cell r="BV229" t="e">
            <v>#REF!</v>
          </cell>
          <cell r="BW229" t="e">
            <v>#REF!</v>
          </cell>
          <cell r="BX229" t="e">
            <v>#REF!</v>
          </cell>
          <cell r="BY229" t="e">
            <v>#REF!</v>
          </cell>
          <cell r="BZ229" t="e">
            <v>#REF!</v>
          </cell>
          <cell r="CA229" t="e">
            <v>#REF!</v>
          </cell>
        </row>
        <row r="230">
          <cell r="A230" t="e">
            <v>#REF!</v>
          </cell>
          <cell r="B230" t="e">
            <v>#REF!</v>
          </cell>
          <cell r="C230" t="e">
            <v>#REF!</v>
          </cell>
          <cell r="D230" t="e">
            <v>#REF!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I230" t="e">
            <v>#REF!</v>
          </cell>
          <cell r="J230" t="e">
            <v>#REF!</v>
          </cell>
          <cell r="K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 t="e">
            <v>#REF!</v>
          </cell>
          <cell r="Q230" t="e">
            <v>#REF!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 t="e">
            <v>#REF!</v>
          </cell>
          <cell r="AE230" t="e">
            <v>#REF!</v>
          </cell>
          <cell r="AF230" t="e">
            <v>#REF!</v>
          </cell>
          <cell r="AG230" t="e">
            <v>#REF!</v>
          </cell>
          <cell r="AH230" t="e">
            <v>#REF!</v>
          </cell>
          <cell r="AI230" t="e">
            <v>#REF!</v>
          </cell>
          <cell r="AJ230" t="e">
            <v>#REF!</v>
          </cell>
          <cell r="AK230" t="e">
            <v>#REF!</v>
          </cell>
          <cell r="AL230" t="e">
            <v>#REF!</v>
          </cell>
          <cell r="AM230" t="e">
            <v>#REF!</v>
          </cell>
          <cell r="AN230" t="e">
            <v>#REF!</v>
          </cell>
          <cell r="AO230" t="e">
            <v>#REF!</v>
          </cell>
          <cell r="AP230" t="e">
            <v>#REF!</v>
          </cell>
          <cell r="AQ230" t="e">
            <v>#REF!</v>
          </cell>
          <cell r="AR230" t="e">
            <v>#REF!</v>
          </cell>
          <cell r="AS230" t="e">
            <v>#REF!</v>
          </cell>
          <cell r="AT230" t="e">
            <v>#REF!</v>
          </cell>
          <cell r="AU230" t="e">
            <v>#REF!</v>
          </cell>
          <cell r="AV230" t="e">
            <v>#REF!</v>
          </cell>
          <cell r="AW230" t="e">
            <v>#REF!</v>
          </cell>
          <cell r="AX230" t="e">
            <v>#REF!</v>
          </cell>
          <cell r="AY230" t="e">
            <v>#REF!</v>
          </cell>
          <cell r="AZ230" t="e">
            <v>#REF!</v>
          </cell>
          <cell r="BA230" t="e">
            <v>#REF!</v>
          </cell>
          <cell r="BB230" t="e">
            <v>#REF!</v>
          </cell>
          <cell r="BC230" t="e">
            <v>#REF!</v>
          </cell>
          <cell r="BD230" t="e">
            <v>#REF!</v>
          </cell>
          <cell r="BE230" t="e">
            <v>#REF!</v>
          </cell>
          <cell r="BF230" t="e">
            <v>#REF!</v>
          </cell>
          <cell r="BG230" t="e">
            <v>#REF!</v>
          </cell>
          <cell r="BH230" t="e">
            <v>#REF!</v>
          </cell>
          <cell r="BI230" t="e">
            <v>#REF!</v>
          </cell>
          <cell r="BJ230" t="e">
            <v>#REF!</v>
          </cell>
          <cell r="BK230" t="e">
            <v>#REF!</v>
          </cell>
          <cell r="BL230" t="e">
            <v>#REF!</v>
          </cell>
          <cell r="BM230" t="e">
            <v>#REF!</v>
          </cell>
          <cell r="BN230" t="e">
            <v>#REF!</v>
          </cell>
          <cell r="BO230" t="e">
            <v>#REF!</v>
          </cell>
          <cell r="BP230" t="e">
            <v>#REF!</v>
          </cell>
          <cell r="BQ230" t="e">
            <v>#REF!</v>
          </cell>
          <cell r="BR230" t="e">
            <v>#REF!</v>
          </cell>
          <cell r="BS230" t="e">
            <v>#REF!</v>
          </cell>
          <cell r="BT230" t="e">
            <v>#REF!</v>
          </cell>
          <cell r="BU230" t="e">
            <v>#REF!</v>
          </cell>
          <cell r="BV230" t="e">
            <v>#REF!</v>
          </cell>
          <cell r="BW230" t="e">
            <v>#REF!</v>
          </cell>
          <cell r="BX230" t="e">
            <v>#REF!</v>
          </cell>
          <cell r="BY230" t="e">
            <v>#REF!</v>
          </cell>
          <cell r="BZ230" t="e">
            <v>#REF!</v>
          </cell>
          <cell r="CA230" t="e">
            <v>#REF!</v>
          </cell>
        </row>
        <row r="231">
          <cell r="A231" t="e">
            <v>#REF!</v>
          </cell>
          <cell r="B231" t="e">
            <v>#REF!</v>
          </cell>
          <cell r="C231" t="e">
            <v>#REF!</v>
          </cell>
          <cell r="D231" t="e">
            <v>#REF!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  <cell r="U231" t="e">
            <v>#REF!</v>
          </cell>
          <cell r="V231" t="e">
            <v>#REF!</v>
          </cell>
          <cell r="W231" t="e">
            <v>#REF!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  <cell r="AD231" t="e">
            <v>#REF!</v>
          </cell>
          <cell r="AE231" t="e">
            <v>#REF!</v>
          </cell>
          <cell r="AF231" t="e">
            <v>#REF!</v>
          </cell>
          <cell r="AG231" t="e">
            <v>#REF!</v>
          </cell>
          <cell r="AH231" t="e">
            <v>#REF!</v>
          </cell>
          <cell r="AI231" t="e">
            <v>#REF!</v>
          </cell>
          <cell r="AJ231" t="e">
            <v>#REF!</v>
          </cell>
          <cell r="AK231" t="e">
            <v>#REF!</v>
          </cell>
          <cell r="AL231" t="e">
            <v>#REF!</v>
          </cell>
          <cell r="AM231" t="e">
            <v>#REF!</v>
          </cell>
          <cell r="AN231" t="e">
            <v>#REF!</v>
          </cell>
          <cell r="AO231" t="e">
            <v>#REF!</v>
          </cell>
          <cell r="AP231" t="e">
            <v>#REF!</v>
          </cell>
          <cell r="AQ231" t="e">
            <v>#REF!</v>
          </cell>
          <cell r="AR231" t="e">
            <v>#REF!</v>
          </cell>
          <cell r="AS231" t="e">
            <v>#REF!</v>
          </cell>
          <cell r="AT231" t="e">
            <v>#REF!</v>
          </cell>
          <cell r="AU231" t="e">
            <v>#REF!</v>
          </cell>
          <cell r="AV231" t="e">
            <v>#REF!</v>
          </cell>
          <cell r="AW231" t="e">
            <v>#REF!</v>
          </cell>
          <cell r="AX231" t="e">
            <v>#REF!</v>
          </cell>
          <cell r="AY231" t="e">
            <v>#REF!</v>
          </cell>
          <cell r="AZ231" t="e">
            <v>#REF!</v>
          </cell>
          <cell r="BA231" t="e">
            <v>#REF!</v>
          </cell>
          <cell r="BB231" t="e">
            <v>#REF!</v>
          </cell>
          <cell r="BC231" t="e">
            <v>#REF!</v>
          </cell>
          <cell r="BD231" t="e">
            <v>#REF!</v>
          </cell>
          <cell r="BE231" t="e">
            <v>#REF!</v>
          </cell>
          <cell r="BF231" t="e">
            <v>#REF!</v>
          </cell>
          <cell r="BG231" t="e">
            <v>#REF!</v>
          </cell>
          <cell r="BH231" t="e">
            <v>#REF!</v>
          </cell>
          <cell r="BI231" t="e">
            <v>#REF!</v>
          </cell>
          <cell r="BJ231" t="e">
            <v>#REF!</v>
          </cell>
          <cell r="BK231" t="e">
            <v>#REF!</v>
          </cell>
          <cell r="BL231" t="e">
            <v>#REF!</v>
          </cell>
          <cell r="BM231" t="e">
            <v>#REF!</v>
          </cell>
          <cell r="BN231" t="e">
            <v>#REF!</v>
          </cell>
          <cell r="BO231" t="e">
            <v>#REF!</v>
          </cell>
          <cell r="BP231" t="e">
            <v>#REF!</v>
          </cell>
          <cell r="BQ231" t="e">
            <v>#REF!</v>
          </cell>
          <cell r="BR231" t="e">
            <v>#REF!</v>
          </cell>
          <cell r="BS231" t="e">
            <v>#REF!</v>
          </cell>
          <cell r="BT231" t="e">
            <v>#REF!</v>
          </cell>
          <cell r="BU231" t="e">
            <v>#REF!</v>
          </cell>
          <cell r="BV231" t="e">
            <v>#REF!</v>
          </cell>
          <cell r="BW231" t="e">
            <v>#REF!</v>
          </cell>
          <cell r="BX231" t="e">
            <v>#REF!</v>
          </cell>
          <cell r="BY231" t="e">
            <v>#REF!</v>
          </cell>
          <cell r="BZ231" t="e">
            <v>#REF!</v>
          </cell>
          <cell r="CA231" t="e">
            <v>#REF!</v>
          </cell>
        </row>
        <row r="232">
          <cell r="A232" t="e">
            <v>#REF!</v>
          </cell>
          <cell r="B232" t="e">
            <v>#REF!</v>
          </cell>
          <cell r="C232" t="e">
            <v>#REF!</v>
          </cell>
          <cell r="D232" t="e">
            <v>#REF!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 t="e">
            <v>#REF!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  <cell r="AD232" t="e">
            <v>#REF!</v>
          </cell>
          <cell r="AE232" t="e">
            <v>#REF!</v>
          </cell>
          <cell r="AF232" t="e">
            <v>#REF!</v>
          </cell>
          <cell r="AG232" t="e">
            <v>#REF!</v>
          </cell>
          <cell r="AH232" t="e">
            <v>#REF!</v>
          </cell>
          <cell r="AI232" t="e">
            <v>#REF!</v>
          </cell>
          <cell r="AJ232" t="e">
            <v>#REF!</v>
          </cell>
          <cell r="AK232" t="e">
            <v>#REF!</v>
          </cell>
          <cell r="AL232" t="e">
            <v>#REF!</v>
          </cell>
          <cell r="AM232" t="e">
            <v>#REF!</v>
          </cell>
          <cell r="AN232" t="e">
            <v>#REF!</v>
          </cell>
          <cell r="AO232" t="e">
            <v>#REF!</v>
          </cell>
          <cell r="AP232" t="e">
            <v>#REF!</v>
          </cell>
          <cell r="AQ232" t="e">
            <v>#REF!</v>
          </cell>
          <cell r="AR232" t="e">
            <v>#REF!</v>
          </cell>
          <cell r="AS232" t="e">
            <v>#REF!</v>
          </cell>
          <cell r="AT232" t="e">
            <v>#REF!</v>
          </cell>
          <cell r="AU232" t="e">
            <v>#REF!</v>
          </cell>
          <cell r="AV232" t="e">
            <v>#REF!</v>
          </cell>
          <cell r="AW232" t="e">
            <v>#REF!</v>
          </cell>
          <cell r="AX232" t="e">
            <v>#REF!</v>
          </cell>
          <cell r="AY232" t="e">
            <v>#REF!</v>
          </cell>
          <cell r="AZ232" t="e">
            <v>#REF!</v>
          </cell>
          <cell r="BA232" t="e">
            <v>#REF!</v>
          </cell>
          <cell r="BB232" t="e">
            <v>#REF!</v>
          </cell>
          <cell r="BC232" t="e">
            <v>#REF!</v>
          </cell>
          <cell r="BD232" t="e">
            <v>#REF!</v>
          </cell>
          <cell r="BE232" t="e">
            <v>#REF!</v>
          </cell>
          <cell r="BF232" t="e">
            <v>#REF!</v>
          </cell>
          <cell r="BG232" t="e">
            <v>#REF!</v>
          </cell>
          <cell r="BH232" t="e">
            <v>#REF!</v>
          </cell>
          <cell r="BI232" t="e">
            <v>#REF!</v>
          </cell>
          <cell r="BJ232" t="e">
            <v>#REF!</v>
          </cell>
          <cell r="BK232" t="e">
            <v>#REF!</v>
          </cell>
          <cell r="BL232" t="e">
            <v>#REF!</v>
          </cell>
          <cell r="BM232" t="e">
            <v>#REF!</v>
          </cell>
          <cell r="BN232" t="e">
            <v>#REF!</v>
          </cell>
          <cell r="BO232" t="e">
            <v>#REF!</v>
          </cell>
          <cell r="BP232" t="e">
            <v>#REF!</v>
          </cell>
          <cell r="BQ232" t="e">
            <v>#REF!</v>
          </cell>
          <cell r="BR232" t="e">
            <v>#REF!</v>
          </cell>
          <cell r="BS232" t="e">
            <v>#REF!</v>
          </cell>
          <cell r="BT232" t="e">
            <v>#REF!</v>
          </cell>
          <cell r="BU232" t="e">
            <v>#REF!</v>
          </cell>
          <cell r="BV232" t="e">
            <v>#REF!</v>
          </cell>
          <cell r="BW232" t="e">
            <v>#REF!</v>
          </cell>
          <cell r="BX232" t="e">
            <v>#REF!</v>
          </cell>
          <cell r="BY232" t="e">
            <v>#REF!</v>
          </cell>
          <cell r="BZ232" t="e">
            <v>#REF!</v>
          </cell>
          <cell r="CA232" t="e">
            <v>#REF!</v>
          </cell>
        </row>
        <row r="233">
          <cell r="A233" t="e">
            <v>#REF!</v>
          </cell>
          <cell r="B233" t="e">
            <v>#REF!</v>
          </cell>
          <cell r="C233" t="e">
            <v>#REF!</v>
          </cell>
          <cell r="D233" t="e">
            <v>#REF!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I233" t="e">
            <v>#REF!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 t="e">
            <v>#REF!</v>
          </cell>
          <cell r="Q233" t="e">
            <v>#REF!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 t="e">
            <v>#REF!</v>
          </cell>
          <cell r="AE233" t="e">
            <v>#REF!</v>
          </cell>
          <cell r="AF233" t="e">
            <v>#REF!</v>
          </cell>
          <cell r="AG233" t="e">
            <v>#REF!</v>
          </cell>
          <cell r="AH233" t="e">
            <v>#REF!</v>
          </cell>
          <cell r="AI233" t="e">
            <v>#REF!</v>
          </cell>
          <cell r="AJ233" t="e">
            <v>#REF!</v>
          </cell>
          <cell r="AK233" t="e">
            <v>#REF!</v>
          </cell>
          <cell r="AL233" t="e">
            <v>#REF!</v>
          </cell>
          <cell r="AM233" t="e">
            <v>#REF!</v>
          </cell>
          <cell r="AN233" t="e">
            <v>#REF!</v>
          </cell>
          <cell r="AO233" t="e">
            <v>#REF!</v>
          </cell>
          <cell r="AP233" t="e">
            <v>#REF!</v>
          </cell>
          <cell r="AQ233" t="e">
            <v>#REF!</v>
          </cell>
          <cell r="AR233" t="e">
            <v>#REF!</v>
          </cell>
          <cell r="AS233" t="e">
            <v>#REF!</v>
          </cell>
          <cell r="AT233" t="e">
            <v>#REF!</v>
          </cell>
          <cell r="AU233" t="e">
            <v>#REF!</v>
          </cell>
          <cell r="AV233" t="e">
            <v>#REF!</v>
          </cell>
          <cell r="AW233" t="e">
            <v>#REF!</v>
          </cell>
          <cell r="AX233" t="e">
            <v>#REF!</v>
          </cell>
          <cell r="AY233" t="e">
            <v>#REF!</v>
          </cell>
          <cell r="AZ233" t="e">
            <v>#REF!</v>
          </cell>
          <cell r="BA233" t="e">
            <v>#REF!</v>
          </cell>
          <cell r="BB233" t="e">
            <v>#REF!</v>
          </cell>
          <cell r="BC233" t="e">
            <v>#REF!</v>
          </cell>
          <cell r="BD233" t="e">
            <v>#REF!</v>
          </cell>
          <cell r="BE233" t="e">
            <v>#REF!</v>
          </cell>
          <cell r="BF233" t="e">
            <v>#REF!</v>
          </cell>
          <cell r="BG233" t="e">
            <v>#REF!</v>
          </cell>
          <cell r="BH233" t="e">
            <v>#REF!</v>
          </cell>
          <cell r="BI233" t="e">
            <v>#REF!</v>
          </cell>
          <cell r="BJ233" t="e">
            <v>#REF!</v>
          </cell>
          <cell r="BK233" t="e">
            <v>#REF!</v>
          </cell>
          <cell r="BL233" t="e">
            <v>#REF!</v>
          </cell>
          <cell r="BM233" t="e">
            <v>#REF!</v>
          </cell>
          <cell r="BN233" t="e">
            <v>#REF!</v>
          </cell>
          <cell r="BO233" t="e">
            <v>#REF!</v>
          </cell>
          <cell r="BP233" t="e">
            <v>#REF!</v>
          </cell>
          <cell r="BQ233" t="e">
            <v>#REF!</v>
          </cell>
          <cell r="BR233" t="e">
            <v>#REF!</v>
          </cell>
          <cell r="BS233" t="e">
            <v>#REF!</v>
          </cell>
          <cell r="BT233" t="e">
            <v>#REF!</v>
          </cell>
          <cell r="BU233" t="e">
            <v>#REF!</v>
          </cell>
          <cell r="BV233" t="e">
            <v>#REF!</v>
          </cell>
          <cell r="BW233" t="e">
            <v>#REF!</v>
          </cell>
          <cell r="BX233" t="e">
            <v>#REF!</v>
          </cell>
          <cell r="BY233" t="e">
            <v>#REF!</v>
          </cell>
          <cell r="BZ233" t="e">
            <v>#REF!</v>
          </cell>
          <cell r="CA233" t="e">
            <v>#REF!</v>
          </cell>
        </row>
        <row r="234">
          <cell r="A234" t="e">
            <v>#REF!</v>
          </cell>
          <cell r="B234" t="e">
            <v>#REF!</v>
          </cell>
          <cell r="C234" t="e">
            <v>#REF!</v>
          </cell>
          <cell r="D234" t="e">
            <v>#REF!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I234" t="e">
            <v>#REF!</v>
          </cell>
          <cell r="J234" t="e">
            <v>#REF!</v>
          </cell>
          <cell r="K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 t="e">
            <v>#REF!</v>
          </cell>
          <cell r="Q234" t="e">
            <v>#REF!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 t="e">
            <v>#REF!</v>
          </cell>
          <cell r="AE234" t="e">
            <v>#REF!</v>
          </cell>
          <cell r="AF234" t="e">
            <v>#REF!</v>
          </cell>
          <cell r="AG234" t="e">
            <v>#REF!</v>
          </cell>
          <cell r="AH234" t="e">
            <v>#REF!</v>
          </cell>
          <cell r="AI234" t="e">
            <v>#REF!</v>
          </cell>
          <cell r="AJ234" t="e">
            <v>#REF!</v>
          </cell>
          <cell r="AK234" t="e">
            <v>#REF!</v>
          </cell>
          <cell r="AL234" t="e">
            <v>#REF!</v>
          </cell>
          <cell r="AM234" t="e">
            <v>#REF!</v>
          </cell>
          <cell r="AN234" t="e">
            <v>#REF!</v>
          </cell>
          <cell r="AO234" t="e">
            <v>#REF!</v>
          </cell>
          <cell r="AP234" t="e">
            <v>#REF!</v>
          </cell>
          <cell r="AQ234" t="e">
            <v>#REF!</v>
          </cell>
          <cell r="AR234" t="e">
            <v>#REF!</v>
          </cell>
          <cell r="AS234" t="e">
            <v>#REF!</v>
          </cell>
          <cell r="AT234" t="e">
            <v>#REF!</v>
          </cell>
          <cell r="AU234" t="e">
            <v>#REF!</v>
          </cell>
          <cell r="AV234" t="e">
            <v>#REF!</v>
          </cell>
          <cell r="AW234" t="e">
            <v>#REF!</v>
          </cell>
          <cell r="AX234" t="e">
            <v>#REF!</v>
          </cell>
          <cell r="AY234" t="e">
            <v>#REF!</v>
          </cell>
          <cell r="AZ234" t="e">
            <v>#REF!</v>
          </cell>
          <cell r="BA234" t="e">
            <v>#REF!</v>
          </cell>
          <cell r="BB234" t="e">
            <v>#REF!</v>
          </cell>
          <cell r="BC234" t="e">
            <v>#REF!</v>
          </cell>
          <cell r="BD234" t="e">
            <v>#REF!</v>
          </cell>
          <cell r="BE234" t="e">
            <v>#REF!</v>
          </cell>
          <cell r="BF234" t="e">
            <v>#REF!</v>
          </cell>
          <cell r="BG234" t="e">
            <v>#REF!</v>
          </cell>
          <cell r="BH234" t="e">
            <v>#REF!</v>
          </cell>
          <cell r="BI234" t="e">
            <v>#REF!</v>
          </cell>
          <cell r="BJ234" t="e">
            <v>#REF!</v>
          </cell>
          <cell r="BK234" t="e">
            <v>#REF!</v>
          </cell>
          <cell r="BL234" t="e">
            <v>#REF!</v>
          </cell>
          <cell r="BM234" t="e">
            <v>#REF!</v>
          </cell>
          <cell r="BN234" t="e">
            <v>#REF!</v>
          </cell>
          <cell r="BO234" t="e">
            <v>#REF!</v>
          </cell>
          <cell r="BP234" t="e">
            <v>#REF!</v>
          </cell>
          <cell r="BQ234" t="e">
            <v>#REF!</v>
          </cell>
          <cell r="BR234" t="e">
            <v>#REF!</v>
          </cell>
          <cell r="BS234" t="e">
            <v>#REF!</v>
          </cell>
          <cell r="BT234" t="e">
            <v>#REF!</v>
          </cell>
          <cell r="BU234" t="e">
            <v>#REF!</v>
          </cell>
          <cell r="BV234" t="e">
            <v>#REF!</v>
          </cell>
          <cell r="BW234" t="e">
            <v>#REF!</v>
          </cell>
          <cell r="BX234" t="e">
            <v>#REF!</v>
          </cell>
          <cell r="BY234" t="e">
            <v>#REF!</v>
          </cell>
          <cell r="BZ234" t="e">
            <v>#REF!</v>
          </cell>
          <cell r="CA234" t="e">
            <v>#REF!</v>
          </cell>
        </row>
        <row r="235">
          <cell r="A235" t="e">
            <v>#REF!</v>
          </cell>
          <cell r="B235" t="e">
            <v>#REF!</v>
          </cell>
          <cell r="C235" t="e">
            <v>#REF!</v>
          </cell>
          <cell r="D235" t="e">
            <v>#REF!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  <cell r="AD235" t="e">
            <v>#REF!</v>
          </cell>
          <cell r="AE235" t="e">
            <v>#REF!</v>
          </cell>
          <cell r="AF235" t="e">
            <v>#REF!</v>
          </cell>
          <cell r="AG235" t="e">
            <v>#REF!</v>
          </cell>
          <cell r="AH235" t="e">
            <v>#REF!</v>
          </cell>
          <cell r="AI235" t="e">
            <v>#REF!</v>
          </cell>
          <cell r="AJ235" t="e">
            <v>#REF!</v>
          </cell>
          <cell r="AK235" t="e">
            <v>#REF!</v>
          </cell>
          <cell r="AL235" t="e">
            <v>#REF!</v>
          </cell>
          <cell r="AM235" t="e">
            <v>#REF!</v>
          </cell>
          <cell r="AN235" t="e">
            <v>#REF!</v>
          </cell>
          <cell r="AO235" t="e">
            <v>#REF!</v>
          </cell>
          <cell r="AP235" t="e">
            <v>#REF!</v>
          </cell>
          <cell r="AQ235" t="e">
            <v>#REF!</v>
          </cell>
          <cell r="AR235" t="e">
            <v>#REF!</v>
          </cell>
          <cell r="AS235" t="e">
            <v>#REF!</v>
          </cell>
          <cell r="AT235" t="e">
            <v>#REF!</v>
          </cell>
          <cell r="AU235" t="e">
            <v>#REF!</v>
          </cell>
          <cell r="AV235" t="e">
            <v>#REF!</v>
          </cell>
          <cell r="AW235" t="e">
            <v>#REF!</v>
          </cell>
          <cell r="AX235" t="e">
            <v>#REF!</v>
          </cell>
          <cell r="AY235" t="e">
            <v>#REF!</v>
          </cell>
          <cell r="AZ235" t="e">
            <v>#REF!</v>
          </cell>
          <cell r="BA235" t="e">
            <v>#REF!</v>
          </cell>
          <cell r="BB235" t="e">
            <v>#REF!</v>
          </cell>
          <cell r="BC235" t="e">
            <v>#REF!</v>
          </cell>
          <cell r="BD235" t="e">
            <v>#REF!</v>
          </cell>
          <cell r="BE235" t="e">
            <v>#REF!</v>
          </cell>
          <cell r="BF235" t="e">
            <v>#REF!</v>
          </cell>
          <cell r="BG235" t="e">
            <v>#REF!</v>
          </cell>
          <cell r="BH235" t="e">
            <v>#REF!</v>
          </cell>
          <cell r="BI235" t="e">
            <v>#REF!</v>
          </cell>
          <cell r="BJ235" t="e">
            <v>#REF!</v>
          </cell>
          <cell r="BK235" t="e">
            <v>#REF!</v>
          </cell>
          <cell r="BL235" t="e">
            <v>#REF!</v>
          </cell>
          <cell r="BM235" t="e">
            <v>#REF!</v>
          </cell>
          <cell r="BN235" t="e">
            <v>#REF!</v>
          </cell>
          <cell r="BO235" t="e">
            <v>#REF!</v>
          </cell>
          <cell r="BP235" t="e">
            <v>#REF!</v>
          </cell>
          <cell r="BQ235" t="e">
            <v>#REF!</v>
          </cell>
          <cell r="BR235" t="e">
            <v>#REF!</v>
          </cell>
          <cell r="BS235" t="e">
            <v>#REF!</v>
          </cell>
          <cell r="BT235" t="e">
            <v>#REF!</v>
          </cell>
          <cell r="BU235" t="e">
            <v>#REF!</v>
          </cell>
          <cell r="BV235" t="e">
            <v>#REF!</v>
          </cell>
          <cell r="BW235" t="e">
            <v>#REF!</v>
          </cell>
          <cell r="BX235" t="e">
            <v>#REF!</v>
          </cell>
          <cell r="BY235" t="e">
            <v>#REF!</v>
          </cell>
          <cell r="BZ235" t="e">
            <v>#REF!</v>
          </cell>
          <cell r="CA235" t="e">
            <v>#REF!</v>
          </cell>
        </row>
        <row r="236">
          <cell r="A236" t="e">
            <v>#REF!</v>
          </cell>
          <cell r="B236" t="e">
            <v>#REF!</v>
          </cell>
          <cell r="C236" t="e">
            <v>#REF!</v>
          </cell>
          <cell r="D236" t="e">
            <v>#REF!</v>
          </cell>
          <cell r="E236" t="e">
            <v>#REF!</v>
          </cell>
          <cell r="F236" t="e">
            <v>#REF!</v>
          </cell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  <cell r="U236" t="e">
            <v>#REF!</v>
          </cell>
          <cell r="V236" t="e">
            <v>#REF!</v>
          </cell>
          <cell r="W236" t="e">
            <v>#REF!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  <cell r="AD236" t="e">
            <v>#REF!</v>
          </cell>
          <cell r="AE236" t="e">
            <v>#REF!</v>
          </cell>
          <cell r="AF236" t="e">
            <v>#REF!</v>
          </cell>
          <cell r="AG236" t="e">
            <v>#REF!</v>
          </cell>
          <cell r="AH236" t="e">
            <v>#REF!</v>
          </cell>
          <cell r="AI236" t="e">
            <v>#REF!</v>
          </cell>
          <cell r="AJ236" t="e">
            <v>#REF!</v>
          </cell>
          <cell r="AK236" t="e">
            <v>#REF!</v>
          </cell>
          <cell r="AL236" t="e">
            <v>#REF!</v>
          </cell>
          <cell r="AM236" t="e">
            <v>#REF!</v>
          </cell>
          <cell r="AN236" t="e">
            <v>#REF!</v>
          </cell>
          <cell r="AO236" t="e">
            <v>#REF!</v>
          </cell>
          <cell r="AP236" t="e">
            <v>#REF!</v>
          </cell>
          <cell r="AQ236" t="e">
            <v>#REF!</v>
          </cell>
          <cell r="AR236" t="e">
            <v>#REF!</v>
          </cell>
          <cell r="AS236" t="e">
            <v>#REF!</v>
          </cell>
          <cell r="AT236" t="e">
            <v>#REF!</v>
          </cell>
          <cell r="AU236" t="e">
            <v>#REF!</v>
          </cell>
          <cell r="AV236" t="e">
            <v>#REF!</v>
          </cell>
          <cell r="AW236" t="e">
            <v>#REF!</v>
          </cell>
          <cell r="AX236" t="e">
            <v>#REF!</v>
          </cell>
          <cell r="AY236" t="e">
            <v>#REF!</v>
          </cell>
          <cell r="AZ236" t="e">
            <v>#REF!</v>
          </cell>
          <cell r="BA236" t="e">
            <v>#REF!</v>
          </cell>
          <cell r="BB236" t="e">
            <v>#REF!</v>
          </cell>
          <cell r="BC236" t="e">
            <v>#REF!</v>
          </cell>
          <cell r="BD236" t="e">
            <v>#REF!</v>
          </cell>
          <cell r="BE236" t="e">
            <v>#REF!</v>
          </cell>
          <cell r="BF236" t="e">
            <v>#REF!</v>
          </cell>
          <cell r="BG236" t="e">
            <v>#REF!</v>
          </cell>
          <cell r="BH236" t="e">
            <v>#REF!</v>
          </cell>
          <cell r="BI236" t="e">
            <v>#REF!</v>
          </cell>
          <cell r="BJ236" t="e">
            <v>#REF!</v>
          </cell>
          <cell r="BK236" t="e">
            <v>#REF!</v>
          </cell>
          <cell r="BL236" t="e">
            <v>#REF!</v>
          </cell>
          <cell r="BM236" t="e">
            <v>#REF!</v>
          </cell>
          <cell r="BN236" t="e">
            <v>#REF!</v>
          </cell>
          <cell r="BO236" t="e">
            <v>#REF!</v>
          </cell>
          <cell r="BP236" t="e">
            <v>#REF!</v>
          </cell>
          <cell r="BQ236" t="e">
            <v>#REF!</v>
          </cell>
          <cell r="BR236" t="e">
            <v>#REF!</v>
          </cell>
          <cell r="BS236" t="e">
            <v>#REF!</v>
          </cell>
          <cell r="BT236" t="e">
            <v>#REF!</v>
          </cell>
          <cell r="BU236" t="e">
            <v>#REF!</v>
          </cell>
          <cell r="BV236" t="e">
            <v>#REF!</v>
          </cell>
          <cell r="BW236" t="e">
            <v>#REF!</v>
          </cell>
          <cell r="BX236" t="e">
            <v>#REF!</v>
          </cell>
          <cell r="BY236" t="e">
            <v>#REF!</v>
          </cell>
          <cell r="BZ236" t="e">
            <v>#REF!</v>
          </cell>
          <cell r="CA236" t="e">
            <v>#REF!</v>
          </cell>
        </row>
        <row r="237">
          <cell r="A237" t="e">
            <v>#REF!</v>
          </cell>
          <cell r="B237" t="e">
            <v>#REF!</v>
          </cell>
          <cell r="C237" t="e">
            <v>#REF!</v>
          </cell>
          <cell r="D237" t="e">
            <v>#REF!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  <cell r="AE237" t="e">
            <v>#REF!</v>
          </cell>
          <cell r="AF237" t="e">
            <v>#REF!</v>
          </cell>
          <cell r="AG237" t="e">
            <v>#REF!</v>
          </cell>
          <cell r="AH237" t="e">
            <v>#REF!</v>
          </cell>
          <cell r="AI237" t="e">
            <v>#REF!</v>
          </cell>
          <cell r="AJ237" t="e">
            <v>#REF!</v>
          </cell>
          <cell r="AK237" t="e">
            <v>#REF!</v>
          </cell>
          <cell r="AL237" t="e">
            <v>#REF!</v>
          </cell>
          <cell r="AM237" t="e">
            <v>#REF!</v>
          </cell>
          <cell r="AN237" t="e">
            <v>#REF!</v>
          </cell>
          <cell r="AO237" t="e">
            <v>#REF!</v>
          </cell>
          <cell r="AP237" t="e">
            <v>#REF!</v>
          </cell>
          <cell r="AQ237" t="e">
            <v>#REF!</v>
          </cell>
          <cell r="AR237" t="e">
            <v>#REF!</v>
          </cell>
          <cell r="AS237" t="e">
            <v>#REF!</v>
          </cell>
          <cell r="AT237" t="e">
            <v>#REF!</v>
          </cell>
          <cell r="AU237" t="e">
            <v>#REF!</v>
          </cell>
          <cell r="AV237" t="e">
            <v>#REF!</v>
          </cell>
          <cell r="AW237" t="e">
            <v>#REF!</v>
          </cell>
          <cell r="AX237" t="e">
            <v>#REF!</v>
          </cell>
          <cell r="AY237" t="e">
            <v>#REF!</v>
          </cell>
          <cell r="AZ237" t="e">
            <v>#REF!</v>
          </cell>
          <cell r="BA237" t="e">
            <v>#REF!</v>
          </cell>
          <cell r="BB237" t="e">
            <v>#REF!</v>
          </cell>
          <cell r="BC237" t="e">
            <v>#REF!</v>
          </cell>
          <cell r="BD237" t="e">
            <v>#REF!</v>
          </cell>
          <cell r="BE237" t="e">
            <v>#REF!</v>
          </cell>
          <cell r="BF237" t="e">
            <v>#REF!</v>
          </cell>
          <cell r="BG237" t="e">
            <v>#REF!</v>
          </cell>
          <cell r="BH237" t="e">
            <v>#REF!</v>
          </cell>
          <cell r="BI237" t="e">
            <v>#REF!</v>
          </cell>
          <cell r="BJ237" t="e">
            <v>#REF!</v>
          </cell>
          <cell r="BK237" t="e">
            <v>#REF!</v>
          </cell>
          <cell r="BL237" t="e">
            <v>#REF!</v>
          </cell>
          <cell r="BM237" t="e">
            <v>#REF!</v>
          </cell>
          <cell r="BN237" t="e">
            <v>#REF!</v>
          </cell>
          <cell r="BO237" t="e">
            <v>#REF!</v>
          </cell>
          <cell r="BP237" t="e">
            <v>#REF!</v>
          </cell>
          <cell r="BQ237" t="e">
            <v>#REF!</v>
          </cell>
          <cell r="BR237" t="e">
            <v>#REF!</v>
          </cell>
          <cell r="BS237" t="e">
            <v>#REF!</v>
          </cell>
          <cell r="BT237" t="e">
            <v>#REF!</v>
          </cell>
          <cell r="BU237" t="e">
            <v>#REF!</v>
          </cell>
          <cell r="BV237" t="e">
            <v>#REF!</v>
          </cell>
          <cell r="BW237" t="e">
            <v>#REF!</v>
          </cell>
          <cell r="BX237" t="e">
            <v>#REF!</v>
          </cell>
          <cell r="BY237" t="e">
            <v>#REF!</v>
          </cell>
          <cell r="BZ237" t="e">
            <v>#REF!</v>
          </cell>
          <cell r="CA237" t="e">
            <v>#REF!</v>
          </cell>
        </row>
        <row r="238">
          <cell r="A238" t="e">
            <v>#REF!</v>
          </cell>
          <cell r="B238" t="e">
            <v>#REF!</v>
          </cell>
          <cell r="C238" t="e">
            <v>#REF!</v>
          </cell>
          <cell r="D238" t="e">
            <v>#REF!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  <cell r="AD238" t="e">
            <v>#REF!</v>
          </cell>
          <cell r="AE238" t="e">
            <v>#REF!</v>
          </cell>
          <cell r="AF238" t="e">
            <v>#REF!</v>
          </cell>
          <cell r="AG238" t="e">
            <v>#REF!</v>
          </cell>
          <cell r="AH238" t="e">
            <v>#REF!</v>
          </cell>
          <cell r="AI238" t="e">
            <v>#REF!</v>
          </cell>
          <cell r="AJ238" t="e">
            <v>#REF!</v>
          </cell>
          <cell r="AK238" t="e">
            <v>#REF!</v>
          </cell>
          <cell r="AL238" t="e">
            <v>#REF!</v>
          </cell>
          <cell r="AM238" t="e">
            <v>#REF!</v>
          </cell>
          <cell r="AN238" t="e">
            <v>#REF!</v>
          </cell>
          <cell r="AO238" t="e">
            <v>#REF!</v>
          </cell>
          <cell r="AP238" t="e">
            <v>#REF!</v>
          </cell>
          <cell r="AQ238" t="e">
            <v>#REF!</v>
          </cell>
          <cell r="AR238" t="e">
            <v>#REF!</v>
          </cell>
          <cell r="AS238" t="e">
            <v>#REF!</v>
          </cell>
          <cell r="AT238" t="e">
            <v>#REF!</v>
          </cell>
          <cell r="AU238" t="e">
            <v>#REF!</v>
          </cell>
          <cell r="AV238" t="e">
            <v>#REF!</v>
          </cell>
          <cell r="AW238" t="e">
            <v>#REF!</v>
          </cell>
          <cell r="AX238" t="e">
            <v>#REF!</v>
          </cell>
          <cell r="AY238" t="e">
            <v>#REF!</v>
          </cell>
          <cell r="AZ238" t="e">
            <v>#REF!</v>
          </cell>
          <cell r="BA238" t="e">
            <v>#REF!</v>
          </cell>
          <cell r="BB238" t="e">
            <v>#REF!</v>
          </cell>
          <cell r="BC238" t="e">
            <v>#REF!</v>
          </cell>
          <cell r="BD238" t="e">
            <v>#REF!</v>
          </cell>
          <cell r="BE238" t="e">
            <v>#REF!</v>
          </cell>
          <cell r="BF238" t="e">
            <v>#REF!</v>
          </cell>
          <cell r="BG238" t="e">
            <v>#REF!</v>
          </cell>
          <cell r="BH238" t="e">
            <v>#REF!</v>
          </cell>
          <cell r="BI238" t="e">
            <v>#REF!</v>
          </cell>
          <cell r="BJ238" t="e">
            <v>#REF!</v>
          </cell>
          <cell r="BK238" t="e">
            <v>#REF!</v>
          </cell>
          <cell r="BL238" t="e">
            <v>#REF!</v>
          </cell>
          <cell r="BM238" t="e">
            <v>#REF!</v>
          </cell>
          <cell r="BN238" t="e">
            <v>#REF!</v>
          </cell>
          <cell r="BO238" t="e">
            <v>#REF!</v>
          </cell>
          <cell r="BP238" t="e">
            <v>#REF!</v>
          </cell>
          <cell r="BQ238" t="e">
            <v>#REF!</v>
          </cell>
          <cell r="BR238" t="e">
            <v>#REF!</v>
          </cell>
          <cell r="BS238" t="e">
            <v>#REF!</v>
          </cell>
          <cell r="BT238" t="e">
            <v>#REF!</v>
          </cell>
          <cell r="BU238" t="e">
            <v>#REF!</v>
          </cell>
          <cell r="BV238" t="e">
            <v>#REF!</v>
          </cell>
          <cell r="BW238" t="e">
            <v>#REF!</v>
          </cell>
          <cell r="BX238" t="e">
            <v>#REF!</v>
          </cell>
          <cell r="BY238" t="e">
            <v>#REF!</v>
          </cell>
          <cell r="BZ238" t="e">
            <v>#REF!</v>
          </cell>
          <cell r="CA238" t="e">
            <v>#REF!</v>
          </cell>
        </row>
        <row r="239">
          <cell r="A239" t="e">
            <v>#REF!</v>
          </cell>
          <cell r="B239" t="e">
            <v>#REF!</v>
          </cell>
          <cell r="C239" t="e">
            <v>#REF!</v>
          </cell>
          <cell r="D239" t="e">
            <v>#REF!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  <cell r="AD239" t="e">
            <v>#REF!</v>
          </cell>
          <cell r="AE239" t="e">
            <v>#REF!</v>
          </cell>
          <cell r="AF239" t="e">
            <v>#REF!</v>
          </cell>
          <cell r="AG239" t="e">
            <v>#REF!</v>
          </cell>
          <cell r="AH239" t="e">
            <v>#REF!</v>
          </cell>
          <cell r="AI239" t="e">
            <v>#REF!</v>
          </cell>
          <cell r="AJ239" t="e">
            <v>#REF!</v>
          </cell>
          <cell r="AK239" t="e">
            <v>#REF!</v>
          </cell>
          <cell r="AL239" t="e">
            <v>#REF!</v>
          </cell>
          <cell r="AM239" t="e">
            <v>#REF!</v>
          </cell>
          <cell r="AN239" t="e">
            <v>#REF!</v>
          </cell>
          <cell r="AO239" t="e">
            <v>#REF!</v>
          </cell>
          <cell r="AP239" t="e">
            <v>#REF!</v>
          </cell>
          <cell r="AQ239" t="e">
            <v>#REF!</v>
          </cell>
          <cell r="AR239" t="e">
            <v>#REF!</v>
          </cell>
          <cell r="AS239" t="e">
            <v>#REF!</v>
          </cell>
          <cell r="AT239" t="e">
            <v>#REF!</v>
          </cell>
          <cell r="AU239" t="e">
            <v>#REF!</v>
          </cell>
          <cell r="AV239" t="e">
            <v>#REF!</v>
          </cell>
          <cell r="AW239" t="e">
            <v>#REF!</v>
          </cell>
          <cell r="AX239" t="e">
            <v>#REF!</v>
          </cell>
          <cell r="AY239" t="e">
            <v>#REF!</v>
          </cell>
          <cell r="AZ239" t="e">
            <v>#REF!</v>
          </cell>
          <cell r="BA239" t="e">
            <v>#REF!</v>
          </cell>
          <cell r="BB239" t="e">
            <v>#REF!</v>
          </cell>
          <cell r="BC239" t="e">
            <v>#REF!</v>
          </cell>
          <cell r="BD239" t="e">
            <v>#REF!</v>
          </cell>
          <cell r="BE239" t="e">
            <v>#REF!</v>
          </cell>
          <cell r="BF239" t="e">
            <v>#REF!</v>
          </cell>
          <cell r="BG239" t="e">
            <v>#REF!</v>
          </cell>
          <cell r="BH239" t="e">
            <v>#REF!</v>
          </cell>
          <cell r="BI239" t="e">
            <v>#REF!</v>
          </cell>
          <cell r="BJ239" t="e">
            <v>#REF!</v>
          </cell>
          <cell r="BK239" t="e">
            <v>#REF!</v>
          </cell>
          <cell r="BL239" t="e">
            <v>#REF!</v>
          </cell>
          <cell r="BM239" t="e">
            <v>#REF!</v>
          </cell>
          <cell r="BN239" t="e">
            <v>#REF!</v>
          </cell>
          <cell r="BO239" t="e">
            <v>#REF!</v>
          </cell>
          <cell r="BP239" t="e">
            <v>#REF!</v>
          </cell>
          <cell r="BQ239" t="e">
            <v>#REF!</v>
          </cell>
          <cell r="BR239" t="e">
            <v>#REF!</v>
          </cell>
          <cell r="BS239" t="e">
            <v>#REF!</v>
          </cell>
          <cell r="BT239" t="e">
            <v>#REF!</v>
          </cell>
          <cell r="BU239" t="e">
            <v>#REF!</v>
          </cell>
          <cell r="BV239" t="e">
            <v>#REF!</v>
          </cell>
          <cell r="BW239" t="e">
            <v>#REF!</v>
          </cell>
          <cell r="BX239" t="e">
            <v>#REF!</v>
          </cell>
          <cell r="BY239" t="e">
            <v>#REF!</v>
          </cell>
          <cell r="BZ239" t="e">
            <v>#REF!</v>
          </cell>
          <cell r="CA239" t="e">
            <v>#REF!</v>
          </cell>
        </row>
        <row r="240">
          <cell r="A240" t="e">
            <v>#REF!</v>
          </cell>
          <cell r="B240" t="e">
            <v>#REF!</v>
          </cell>
          <cell r="C240" t="e">
            <v>#REF!</v>
          </cell>
          <cell r="D240" t="e">
            <v>#REF!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  <cell r="AE240" t="e">
            <v>#REF!</v>
          </cell>
          <cell r="AF240" t="e">
            <v>#REF!</v>
          </cell>
          <cell r="AG240" t="e">
            <v>#REF!</v>
          </cell>
          <cell r="AH240" t="e">
            <v>#REF!</v>
          </cell>
          <cell r="AI240" t="e">
            <v>#REF!</v>
          </cell>
          <cell r="AJ240" t="e">
            <v>#REF!</v>
          </cell>
          <cell r="AK240" t="e">
            <v>#REF!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Q240" t="e">
            <v>#REF!</v>
          </cell>
          <cell r="AR240" t="e">
            <v>#REF!</v>
          </cell>
          <cell r="AS240" t="e">
            <v>#REF!</v>
          </cell>
          <cell r="AT240" t="e">
            <v>#REF!</v>
          </cell>
          <cell r="AU240" t="e">
            <v>#REF!</v>
          </cell>
          <cell r="AV240" t="e">
            <v>#REF!</v>
          </cell>
          <cell r="AW240" t="e">
            <v>#REF!</v>
          </cell>
          <cell r="AX240" t="e">
            <v>#REF!</v>
          </cell>
          <cell r="AY240" t="e">
            <v>#REF!</v>
          </cell>
          <cell r="AZ240" t="e">
            <v>#REF!</v>
          </cell>
          <cell r="BA240" t="e">
            <v>#REF!</v>
          </cell>
          <cell r="BB240" t="e">
            <v>#REF!</v>
          </cell>
          <cell r="BC240" t="e">
            <v>#REF!</v>
          </cell>
          <cell r="BD240" t="e">
            <v>#REF!</v>
          </cell>
          <cell r="BE240" t="e">
            <v>#REF!</v>
          </cell>
          <cell r="BF240" t="e">
            <v>#REF!</v>
          </cell>
          <cell r="BG240" t="e">
            <v>#REF!</v>
          </cell>
          <cell r="BH240" t="e">
            <v>#REF!</v>
          </cell>
          <cell r="BI240" t="e">
            <v>#REF!</v>
          </cell>
          <cell r="BJ240" t="e">
            <v>#REF!</v>
          </cell>
          <cell r="BK240" t="e">
            <v>#REF!</v>
          </cell>
          <cell r="BL240" t="e">
            <v>#REF!</v>
          </cell>
          <cell r="BM240" t="e">
            <v>#REF!</v>
          </cell>
          <cell r="BN240" t="e">
            <v>#REF!</v>
          </cell>
          <cell r="BO240" t="e">
            <v>#REF!</v>
          </cell>
          <cell r="BP240" t="e">
            <v>#REF!</v>
          </cell>
          <cell r="BQ240" t="e">
            <v>#REF!</v>
          </cell>
          <cell r="BR240" t="e">
            <v>#REF!</v>
          </cell>
          <cell r="BS240" t="e">
            <v>#REF!</v>
          </cell>
          <cell r="BT240" t="e">
            <v>#REF!</v>
          </cell>
          <cell r="BU240" t="e">
            <v>#REF!</v>
          </cell>
          <cell r="BV240" t="e">
            <v>#REF!</v>
          </cell>
          <cell r="BW240" t="e">
            <v>#REF!</v>
          </cell>
          <cell r="BX240" t="e">
            <v>#REF!</v>
          </cell>
          <cell r="BY240" t="e">
            <v>#REF!</v>
          </cell>
          <cell r="BZ240" t="e">
            <v>#REF!</v>
          </cell>
          <cell r="CA240" t="e">
            <v>#REF!</v>
          </cell>
        </row>
        <row r="241">
          <cell r="A241" t="e">
            <v>#REF!</v>
          </cell>
          <cell r="B241" t="e">
            <v>#REF!</v>
          </cell>
          <cell r="C241" t="e">
            <v>#REF!</v>
          </cell>
          <cell r="D241" t="e">
            <v>#REF!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I241" t="e">
            <v>#REF!</v>
          </cell>
          <cell r="J241" t="e">
            <v>#REF!</v>
          </cell>
          <cell r="K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 t="e">
            <v>#REF!</v>
          </cell>
          <cell r="Q241" t="e">
            <v>#REF!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  <cell r="AE241" t="e">
            <v>#REF!</v>
          </cell>
          <cell r="AF241" t="e">
            <v>#REF!</v>
          </cell>
          <cell r="AG241" t="e">
            <v>#REF!</v>
          </cell>
          <cell r="AH241" t="e">
            <v>#REF!</v>
          </cell>
          <cell r="AI241" t="e">
            <v>#REF!</v>
          </cell>
          <cell r="AJ241" t="e">
            <v>#REF!</v>
          </cell>
          <cell r="AK241" t="e">
            <v>#REF!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Q241" t="e">
            <v>#REF!</v>
          </cell>
          <cell r="AR241" t="e">
            <v>#REF!</v>
          </cell>
          <cell r="AS241" t="e">
            <v>#REF!</v>
          </cell>
          <cell r="AT241" t="e">
            <v>#REF!</v>
          </cell>
          <cell r="AU241" t="e">
            <v>#REF!</v>
          </cell>
          <cell r="AV241" t="e">
            <v>#REF!</v>
          </cell>
          <cell r="AW241" t="e">
            <v>#REF!</v>
          </cell>
          <cell r="AX241" t="e">
            <v>#REF!</v>
          </cell>
          <cell r="AY241" t="e">
            <v>#REF!</v>
          </cell>
          <cell r="AZ241" t="e">
            <v>#REF!</v>
          </cell>
          <cell r="BA241" t="e">
            <v>#REF!</v>
          </cell>
          <cell r="BB241" t="e">
            <v>#REF!</v>
          </cell>
          <cell r="BC241" t="e">
            <v>#REF!</v>
          </cell>
          <cell r="BD241" t="e">
            <v>#REF!</v>
          </cell>
          <cell r="BE241" t="e">
            <v>#REF!</v>
          </cell>
          <cell r="BF241" t="e">
            <v>#REF!</v>
          </cell>
          <cell r="BG241" t="e">
            <v>#REF!</v>
          </cell>
          <cell r="BH241" t="e">
            <v>#REF!</v>
          </cell>
          <cell r="BI241" t="e">
            <v>#REF!</v>
          </cell>
          <cell r="BJ241" t="e">
            <v>#REF!</v>
          </cell>
          <cell r="BK241" t="e">
            <v>#REF!</v>
          </cell>
          <cell r="BL241" t="e">
            <v>#REF!</v>
          </cell>
          <cell r="BM241" t="e">
            <v>#REF!</v>
          </cell>
          <cell r="BN241" t="e">
            <v>#REF!</v>
          </cell>
          <cell r="BO241" t="e">
            <v>#REF!</v>
          </cell>
          <cell r="BP241" t="e">
            <v>#REF!</v>
          </cell>
          <cell r="BQ241" t="e">
            <v>#REF!</v>
          </cell>
          <cell r="BR241" t="e">
            <v>#REF!</v>
          </cell>
          <cell r="BS241" t="e">
            <v>#REF!</v>
          </cell>
          <cell r="BT241" t="e">
            <v>#REF!</v>
          </cell>
          <cell r="BU241" t="e">
            <v>#REF!</v>
          </cell>
          <cell r="BV241" t="e">
            <v>#REF!</v>
          </cell>
          <cell r="BW241" t="e">
            <v>#REF!</v>
          </cell>
          <cell r="BX241" t="e">
            <v>#REF!</v>
          </cell>
          <cell r="BY241" t="e">
            <v>#REF!</v>
          </cell>
          <cell r="BZ241" t="e">
            <v>#REF!</v>
          </cell>
          <cell r="CA241" t="e">
            <v>#REF!</v>
          </cell>
        </row>
        <row r="242">
          <cell r="A242" t="e">
            <v>#REF!</v>
          </cell>
          <cell r="B242" t="e">
            <v>#REF!</v>
          </cell>
          <cell r="C242" t="e">
            <v>#REF!</v>
          </cell>
          <cell r="D242" t="e">
            <v>#REF!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I242" t="e">
            <v>#REF!</v>
          </cell>
          <cell r="J242" t="e">
            <v>#REF!</v>
          </cell>
          <cell r="K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 t="e">
            <v>#REF!</v>
          </cell>
          <cell r="Q242" t="e">
            <v>#REF!</v>
          </cell>
          <cell r="R242" t="e">
            <v>#REF!</v>
          </cell>
          <cell r="S242" t="e">
            <v>#REF!</v>
          </cell>
          <cell r="T242" t="e">
            <v>#REF!</v>
          </cell>
          <cell r="U242" t="e">
            <v>#REF!</v>
          </cell>
          <cell r="V242" t="e">
            <v>#REF!</v>
          </cell>
          <cell r="W242" t="e">
            <v>#REF!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  <cell r="AE242" t="e">
            <v>#REF!</v>
          </cell>
          <cell r="AF242" t="e">
            <v>#REF!</v>
          </cell>
          <cell r="AG242" t="e">
            <v>#REF!</v>
          </cell>
          <cell r="AH242" t="e">
            <v>#REF!</v>
          </cell>
          <cell r="AI242" t="e">
            <v>#REF!</v>
          </cell>
          <cell r="AJ242" t="e">
            <v>#REF!</v>
          </cell>
          <cell r="AK242" t="e">
            <v>#REF!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Q242" t="e">
            <v>#REF!</v>
          </cell>
          <cell r="AR242" t="e">
            <v>#REF!</v>
          </cell>
          <cell r="AS242" t="e">
            <v>#REF!</v>
          </cell>
          <cell r="AT242" t="e">
            <v>#REF!</v>
          </cell>
          <cell r="AU242" t="e">
            <v>#REF!</v>
          </cell>
          <cell r="AV242" t="e">
            <v>#REF!</v>
          </cell>
          <cell r="AW242" t="e">
            <v>#REF!</v>
          </cell>
          <cell r="AX242" t="e">
            <v>#REF!</v>
          </cell>
          <cell r="AY242" t="e">
            <v>#REF!</v>
          </cell>
          <cell r="AZ242" t="e">
            <v>#REF!</v>
          </cell>
          <cell r="BA242" t="e">
            <v>#REF!</v>
          </cell>
          <cell r="BB242" t="e">
            <v>#REF!</v>
          </cell>
          <cell r="BC242" t="e">
            <v>#REF!</v>
          </cell>
          <cell r="BD242" t="e">
            <v>#REF!</v>
          </cell>
          <cell r="BE242" t="e">
            <v>#REF!</v>
          </cell>
          <cell r="BF242" t="e">
            <v>#REF!</v>
          </cell>
          <cell r="BG242" t="e">
            <v>#REF!</v>
          </cell>
          <cell r="BH242" t="e">
            <v>#REF!</v>
          </cell>
          <cell r="BI242" t="e">
            <v>#REF!</v>
          </cell>
          <cell r="BJ242" t="e">
            <v>#REF!</v>
          </cell>
          <cell r="BK242" t="e">
            <v>#REF!</v>
          </cell>
          <cell r="BL242" t="e">
            <v>#REF!</v>
          </cell>
          <cell r="BM242" t="e">
            <v>#REF!</v>
          </cell>
          <cell r="BN242" t="e">
            <v>#REF!</v>
          </cell>
          <cell r="BO242" t="e">
            <v>#REF!</v>
          </cell>
          <cell r="BP242" t="e">
            <v>#REF!</v>
          </cell>
          <cell r="BQ242" t="e">
            <v>#REF!</v>
          </cell>
          <cell r="BR242" t="e">
            <v>#REF!</v>
          </cell>
          <cell r="BS242" t="e">
            <v>#REF!</v>
          </cell>
          <cell r="BT242" t="e">
            <v>#REF!</v>
          </cell>
          <cell r="BU242" t="e">
            <v>#REF!</v>
          </cell>
          <cell r="BV242" t="e">
            <v>#REF!</v>
          </cell>
          <cell r="BW242" t="e">
            <v>#REF!</v>
          </cell>
          <cell r="BX242" t="e">
            <v>#REF!</v>
          </cell>
          <cell r="BY242" t="e">
            <v>#REF!</v>
          </cell>
          <cell r="BZ242" t="e">
            <v>#REF!</v>
          </cell>
          <cell r="CA242" t="e">
            <v>#REF!</v>
          </cell>
        </row>
        <row r="243">
          <cell r="A243" t="e">
            <v>#REF!</v>
          </cell>
          <cell r="B243" t="e">
            <v>#REF!</v>
          </cell>
          <cell r="C243" t="e">
            <v>#REF!</v>
          </cell>
          <cell r="D243" t="e">
            <v>#REF!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I243" t="e">
            <v>#REF!</v>
          </cell>
          <cell r="J243" t="e">
            <v>#REF!</v>
          </cell>
          <cell r="K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 t="e">
            <v>#REF!</v>
          </cell>
          <cell r="Q243" t="e">
            <v>#REF!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  <cell r="AE243" t="e">
            <v>#REF!</v>
          </cell>
          <cell r="AF243" t="e">
            <v>#REF!</v>
          </cell>
          <cell r="AG243" t="e">
            <v>#REF!</v>
          </cell>
          <cell r="AH243" t="e">
            <v>#REF!</v>
          </cell>
          <cell r="AI243" t="e">
            <v>#REF!</v>
          </cell>
          <cell r="AJ243" t="e">
            <v>#REF!</v>
          </cell>
          <cell r="AK243" t="e">
            <v>#REF!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Q243" t="e">
            <v>#REF!</v>
          </cell>
          <cell r="AR243" t="e">
            <v>#REF!</v>
          </cell>
          <cell r="AS243" t="e">
            <v>#REF!</v>
          </cell>
          <cell r="AT243" t="e">
            <v>#REF!</v>
          </cell>
          <cell r="AU243" t="e">
            <v>#REF!</v>
          </cell>
          <cell r="AV243" t="e">
            <v>#REF!</v>
          </cell>
          <cell r="AW243" t="e">
            <v>#REF!</v>
          </cell>
          <cell r="AX243" t="e">
            <v>#REF!</v>
          </cell>
          <cell r="AY243" t="e">
            <v>#REF!</v>
          </cell>
          <cell r="AZ243" t="e">
            <v>#REF!</v>
          </cell>
          <cell r="BA243" t="e">
            <v>#REF!</v>
          </cell>
          <cell r="BB243" t="e">
            <v>#REF!</v>
          </cell>
          <cell r="BC243" t="e">
            <v>#REF!</v>
          </cell>
          <cell r="BD243" t="e">
            <v>#REF!</v>
          </cell>
          <cell r="BE243" t="e">
            <v>#REF!</v>
          </cell>
          <cell r="BF243" t="e">
            <v>#REF!</v>
          </cell>
          <cell r="BG243" t="e">
            <v>#REF!</v>
          </cell>
          <cell r="BH243" t="e">
            <v>#REF!</v>
          </cell>
          <cell r="BI243" t="e">
            <v>#REF!</v>
          </cell>
          <cell r="BJ243" t="e">
            <v>#REF!</v>
          </cell>
          <cell r="BK243" t="e">
            <v>#REF!</v>
          </cell>
          <cell r="BL243" t="e">
            <v>#REF!</v>
          </cell>
          <cell r="BM243" t="e">
            <v>#REF!</v>
          </cell>
          <cell r="BN243" t="e">
            <v>#REF!</v>
          </cell>
          <cell r="BO243" t="e">
            <v>#REF!</v>
          </cell>
          <cell r="BP243" t="e">
            <v>#REF!</v>
          </cell>
          <cell r="BQ243" t="e">
            <v>#REF!</v>
          </cell>
          <cell r="BR243" t="e">
            <v>#REF!</v>
          </cell>
          <cell r="BS243" t="e">
            <v>#REF!</v>
          </cell>
          <cell r="BT243" t="e">
            <v>#REF!</v>
          </cell>
          <cell r="BU243" t="e">
            <v>#REF!</v>
          </cell>
          <cell r="BV243" t="e">
            <v>#REF!</v>
          </cell>
          <cell r="BW243" t="e">
            <v>#REF!</v>
          </cell>
          <cell r="BX243" t="e">
            <v>#REF!</v>
          </cell>
          <cell r="BY243" t="e">
            <v>#REF!</v>
          </cell>
          <cell r="BZ243" t="e">
            <v>#REF!</v>
          </cell>
          <cell r="CA243" t="e">
            <v>#REF!</v>
          </cell>
        </row>
        <row r="244">
          <cell r="A244" t="e">
            <v>#REF!</v>
          </cell>
          <cell r="B244" t="e">
            <v>#REF!</v>
          </cell>
          <cell r="C244" t="e">
            <v>#REF!</v>
          </cell>
          <cell r="D244" t="e">
            <v>#REF!</v>
          </cell>
          <cell r="E244" t="e">
            <v>#REF!</v>
          </cell>
          <cell r="F244" t="e">
            <v>#REF!</v>
          </cell>
          <cell r="G244" t="e">
            <v>#REF!</v>
          </cell>
          <cell r="H244" t="e">
            <v>#REF!</v>
          </cell>
          <cell r="I244" t="e">
            <v>#REF!</v>
          </cell>
          <cell r="J244" t="e">
            <v>#REF!</v>
          </cell>
          <cell r="K244" t="e">
            <v>#REF!</v>
          </cell>
          <cell r="L244" t="e">
            <v>#REF!</v>
          </cell>
          <cell r="M244" t="e">
            <v>#REF!</v>
          </cell>
          <cell r="N244" t="e">
            <v>#REF!</v>
          </cell>
          <cell r="O244" t="e">
            <v>#REF!</v>
          </cell>
          <cell r="P244" t="e">
            <v>#REF!</v>
          </cell>
          <cell r="Q244" t="e">
            <v>#REF!</v>
          </cell>
          <cell r="R244" t="e">
            <v>#REF!</v>
          </cell>
          <cell r="S244" t="e">
            <v>#REF!</v>
          </cell>
          <cell r="T244" t="e">
            <v>#REF!</v>
          </cell>
          <cell r="U244" t="e">
            <v>#REF!</v>
          </cell>
          <cell r="V244" t="e">
            <v>#REF!</v>
          </cell>
          <cell r="W244" t="e">
            <v>#REF!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  <cell r="AD244" t="e">
            <v>#REF!</v>
          </cell>
          <cell r="AE244" t="e">
            <v>#REF!</v>
          </cell>
          <cell r="AF244" t="e">
            <v>#REF!</v>
          </cell>
          <cell r="AG244" t="e">
            <v>#REF!</v>
          </cell>
          <cell r="AH244" t="e">
            <v>#REF!</v>
          </cell>
          <cell r="AI244" t="e">
            <v>#REF!</v>
          </cell>
          <cell r="AJ244" t="e">
            <v>#REF!</v>
          </cell>
          <cell r="AK244" t="e">
            <v>#REF!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Q244" t="e">
            <v>#REF!</v>
          </cell>
          <cell r="AR244" t="e">
            <v>#REF!</v>
          </cell>
          <cell r="AS244" t="e">
            <v>#REF!</v>
          </cell>
          <cell r="AT244" t="e">
            <v>#REF!</v>
          </cell>
          <cell r="AU244" t="e">
            <v>#REF!</v>
          </cell>
          <cell r="AV244" t="e">
            <v>#REF!</v>
          </cell>
          <cell r="AW244" t="e">
            <v>#REF!</v>
          </cell>
          <cell r="AX244" t="e">
            <v>#REF!</v>
          </cell>
          <cell r="AY244" t="e">
            <v>#REF!</v>
          </cell>
          <cell r="AZ244" t="e">
            <v>#REF!</v>
          </cell>
          <cell r="BA244" t="e">
            <v>#REF!</v>
          </cell>
          <cell r="BB244" t="e">
            <v>#REF!</v>
          </cell>
          <cell r="BC244" t="e">
            <v>#REF!</v>
          </cell>
          <cell r="BD244" t="e">
            <v>#REF!</v>
          </cell>
          <cell r="BE244" t="e">
            <v>#REF!</v>
          </cell>
          <cell r="BF244" t="e">
            <v>#REF!</v>
          </cell>
          <cell r="BG244" t="e">
            <v>#REF!</v>
          </cell>
          <cell r="BH244" t="e">
            <v>#REF!</v>
          </cell>
          <cell r="BI244" t="e">
            <v>#REF!</v>
          </cell>
          <cell r="BJ244" t="e">
            <v>#REF!</v>
          </cell>
          <cell r="BK244" t="e">
            <v>#REF!</v>
          </cell>
          <cell r="BL244" t="e">
            <v>#REF!</v>
          </cell>
          <cell r="BM244" t="e">
            <v>#REF!</v>
          </cell>
          <cell r="BN244" t="e">
            <v>#REF!</v>
          </cell>
          <cell r="BO244" t="e">
            <v>#REF!</v>
          </cell>
          <cell r="BP244" t="e">
            <v>#REF!</v>
          </cell>
          <cell r="BQ244" t="e">
            <v>#REF!</v>
          </cell>
          <cell r="BR244" t="e">
            <v>#REF!</v>
          </cell>
          <cell r="BS244" t="e">
            <v>#REF!</v>
          </cell>
          <cell r="BT244" t="e">
            <v>#REF!</v>
          </cell>
          <cell r="BU244" t="e">
            <v>#REF!</v>
          </cell>
          <cell r="BV244" t="e">
            <v>#REF!</v>
          </cell>
          <cell r="BW244" t="e">
            <v>#REF!</v>
          </cell>
          <cell r="BX244" t="e">
            <v>#REF!</v>
          </cell>
          <cell r="BY244" t="e">
            <v>#REF!</v>
          </cell>
          <cell r="BZ244" t="e">
            <v>#REF!</v>
          </cell>
          <cell r="CA244" t="e">
            <v>#REF!</v>
          </cell>
        </row>
        <row r="245">
          <cell r="A245" t="e">
            <v>#REF!</v>
          </cell>
          <cell r="B245" t="e">
            <v>#REF!</v>
          </cell>
          <cell r="C245" t="e">
            <v>#REF!</v>
          </cell>
          <cell r="D245" t="e">
            <v>#REF!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  <cell r="AE245" t="e">
            <v>#REF!</v>
          </cell>
          <cell r="AF245" t="e">
            <v>#REF!</v>
          </cell>
          <cell r="AG245" t="e">
            <v>#REF!</v>
          </cell>
          <cell r="AH245" t="e">
            <v>#REF!</v>
          </cell>
          <cell r="AI245" t="e">
            <v>#REF!</v>
          </cell>
          <cell r="AJ245" t="e">
            <v>#REF!</v>
          </cell>
          <cell r="AK245" t="e">
            <v>#REF!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Q245" t="e">
            <v>#REF!</v>
          </cell>
          <cell r="AR245" t="e">
            <v>#REF!</v>
          </cell>
          <cell r="AS245" t="e">
            <v>#REF!</v>
          </cell>
          <cell r="AT245" t="e">
            <v>#REF!</v>
          </cell>
          <cell r="AU245" t="e">
            <v>#REF!</v>
          </cell>
          <cell r="AV245" t="e">
            <v>#REF!</v>
          </cell>
          <cell r="AW245" t="e">
            <v>#REF!</v>
          </cell>
          <cell r="AX245" t="e">
            <v>#REF!</v>
          </cell>
          <cell r="AY245" t="e">
            <v>#REF!</v>
          </cell>
          <cell r="AZ245" t="e">
            <v>#REF!</v>
          </cell>
          <cell r="BA245" t="e">
            <v>#REF!</v>
          </cell>
          <cell r="BB245" t="e">
            <v>#REF!</v>
          </cell>
          <cell r="BC245" t="e">
            <v>#REF!</v>
          </cell>
          <cell r="BD245" t="e">
            <v>#REF!</v>
          </cell>
          <cell r="BE245" t="e">
            <v>#REF!</v>
          </cell>
          <cell r="BF245" t="e">
            <v>#REF!</v>
          </cell>
          <cell r="BG245" t="e">
            <v>#REF!</v>
          </cell>
          <cell r="BH245" t="e">
            <v>#REF!</v>
          </cell>
          <cell r="BI245" t="e">
            <v>#REF!</v>
          </cell>
          <cell r="BJ245" t="e">
            <v>#REF!</v>
          </cell>
          <cell r="BK245" t="e">
            <v>#REF!</v>
          </cell>
          <cell r="BL245" t="e">
            <v>#REF!</v>
          </cell>
          <cell r="BM245" t="e">
            <v>#REF!</v>
          </cell>
          <cell r="BN245" t="e">
            <v>#REF!</v>
          </cell>
          <cell r="BO245" t="e">
            <v>#REF!</v>
          </cell>
          <cell r="BP245" t="e">
            <v>#REF!</v>
          </cell>
          <cell r="BQ245" t="e">
            <v>#REF!</v>
          </cell>
          <cell r="BR245" t="e">
            <v>#REF!</v>
          </cell>
          <cell r="BS245" t="e">
            <v>#REF!</v>
          </cell>
          <cell r="BT245" t="e">
            <v>#REF!</v>
          </cell>
          <cell r="BU245" t="e">
            <v>#REF!</v>
          </cell>
          <cell r="BV245" t="e">
            <v>#REF!</v>
          </cell>
          <cell r="BW245" t="e">
            <v>#REF!</v>
          </cell>
          <cell r="BX245" t="e">
            <v>#REF!</v>
          </cell>
          <cell r="BY245" t="e">
            <v>#REF!</v>
          </cell>
          <cell r="BZ245" t="e">
            <v>#REF!</v>
          </cell>
          <cell r="CA245" t="e">
            <v>#REF!</v>
          </cell>
        </row>
        <row r="246">
          <cell r="A246" t="e">
            <v>#REF!</v>
          </cell>
          <cell r="B246" t="e">
            <v>#REF!</v>
          </cell>
          <cell r="C246" t="e">
            <v>#REF!</v>
          </cell>
          <cell r="D246" t="e">
            <v>#REF!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  <cell r="AD246" t="e">
            <v>#REF!</v>
          </cell>
          <cell r="AE246" t="e">
            <v>#REF!</v>
          </cell>
          <cell r="AF246" t="e">
            <v>#REF!</v>
          </cell>
          <cell r="AG246" t="e">
            <v>#REF!</v>
          </cell>
          <cell r="AH246" t="e">
            <v>#REF!</v>
          </cell>
          <cell r="AI246" t="e">
            <v>#REF!</v>
          </cell>
          <cell r="AJ246" t="e">
            <v>#REF!</v>
          </cell>
          <cell r="AK246" t="e">
            <v>#REF!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Q246" t="e">
            <v>#REF!</v>
          </cell>
          <cell r="AR246" t="e">
            <v>#REF!</v>
          </cell>
          <cell r="AS246" t="e">
            <v>#REF!</v>
          </cell>
          <cell r="AT246" t="e">
            <v>#REF!</v>
          </cell>
          <cell r="AU246" t="e">
            <v>#REF!</v>
          </cell>
          <cell r="AV246" t="e">
            <v>#REF!</v>
          </cell>
          <cell r="AW246" t="e">
            <v>#REF!</v>
          </cell>
          <cell r="AX246" t="e">
            <v>#REF!</v>
          </cell>
          <cell r="AY246" t="e">
            <v>#REF!</v>
          </cell>
          <cell r="AZ246" t="e">
            <v>#REF!</v>
          </cell>
          <cell r="BA246" t="e">
            <v>#REF!</v>
          </cell>
          <cell r="BB246" t="e">
            <v>#REF!</v>
          </cell>
          <cell r="BC246" t="e">
            <v>#REF!</v>
          </cell>
          <cell r="BD246" t="e">
            <v>#REF!</v>
          </cell>
          <cell r="BE246" t="e">
            <v>#REF!</v>
          </cell>
          <cell r="BF246" t="e">
            <v>#REF!</v>
          </cell>
          <cell r="BG246" t="e">
            <v>#REF!</v>
          </cell>
          <cell r="BH246" t="e">
            <v>#REF!</v>
          </cell>
          <cell r="BI246" t="e">
            <v>#REF!</v>
          </cell>
          <cell r="BJ246" t="e">
            <v>#REF!</v>
          </cell>
          <cell r="BK246" t="e">
            <v>#REF!</v>
          </cell>
          <cell r="BL246" t="e">
            <v>#REF!</v>
          </cell>
          <cell r="BM246" t="e">
            <v>#REF!</v>
          </cell>
          <cell r="BN246" t="e">
            <v>#REF!</v>
          </cell>
          <cell r="BO246" t="e">
            <v>#REF!</v>
          </cell>
          <cell r="BP246" t="e">
            <v>#REF!</v>
          </cell>
          <cell r="BQ246" t="e">
            <v>#REF!</v>
          </cell>
          <cell r="BR246" t="e">
            <v>#REF!</v>
          </cell>
          <cell r="BS246" t="e">
            <v>#REF!</v>
          </cell>
          <cell r="BT246" t="e">
            <v>#REF!</v>
          </cell>
          <cell r="BU246" t="e">
            <v>#REF!</v>
          </cell>
          <cell r="BV246" t="e">
            <v>#REF!</v>
          </cell>
          <cell r="BW246" t="e">
            <v>#REF!</v>
          </cell>
          <cell r="BX246" t="e">
            <v>#REF!</v>
          </cell>
          <cell r="BY246" t="e">
            <v>#REF!</v>
          </cell>
          <cell r="BZ246" t="e">
            <v>#REF!</v>
          </cell>
          <cell r="CA246" t="e">
            <v>#REF!</v>
          </cell>
        </row>
        <row r="247">
          <cell r="A247" t="e">
            <v>#REF!</v>
          </cell>
          <cell r="B247" t="e">
            <v>#REF!</v>
          </cell>
          <cell r="C247" t="e">
            <v>#REF!</v>
          </cell>
          <cell r="D247" t="e">
            <v>#REF!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  <cell r="AD247" t="e">
            <v>#REF!</v>
          </cell>
          <cell r="AE247" t="e">
            <v>#REF!</v>
          </cell>
          <cell r="AF247" t="e">
            <v>#REF!</v>
          </cell>
          <cell r="AG247" t="e">
            <v>#REF!</v>
          </cell>
          <cell r="AH247" t="e">
            <v>#REF!</v>
          </cell>
          <cell r="AI247" t="e">
            <v>#REF!</v>
          </cell>
          <cell r="AJ247" t="e">
            <v>#REF!</v>
          </cell>
          <cell r="AK247" t="e">
            <v>#REF!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Q247" t="e">
            <v>#REF!</v>
          </cell>
          <cell r="AR247" t="e">
            <v>#REF!</v>
          </cell>
          <cell r="AS247" t="e">
            <v>#REF!</v>
          </cell>
          <cell r="AT247" t="e">
            <v>#REF!</v>
          </cell>
          <cell r="AU247" t="e">
            <v>#REF!</v>
          </cell>
          <cell r="AV247" t="e">
            <v>#REF!</v>
          </cell>
          <cell r="AW247" t="e">
            <v>#REF!</v>
          </cell>
          <cell r="AX247" t="e">
            <v>#REF!</v>
          </cell>
          <cell r="AY247" t="e">
            <v>#REF!</v>
          </cell>
          <cell r="AZ247" t="e">
            <v>#REF!</v>
          </cell>
          <cell r="BA247" t="e">
            <v>#REF!</v>
          </cell>
          <cell r="BB247" t="e">
            <v>#REF!</v>
          </cell>
          <cell r="BC247" t="e">
            <v>#REF!</v>
          </cell>
          <cell r="BD247" t="e">
            <v>#REF!</v>
          </cell>
          <cell r="BE247" t="e">
            <v>#REF!</v>
          </cell>
          <cell r="BF247" t="e">
            <v>#REF!</v>
          </cell>
          <cell r="BG247" t="e">
            <v>#REF!</v>
          </cell>
          <cell r="BH247" t="e">
            <v>#REF!</v>
          </cell>
          <cell r="BI247" t="e">
            <v>#REF!</v>
          </cell>
          <cell r="BJ247" t="e">
            <v>#REF!</v>
          </cell>
          <cell r="BK247" t="e">
            <v>#REF!</v>
          </cell>
          <cell r="BL247" t="e">
            <v>#REF!</v>
          </cell>
          <cell r="BM247" t="e">
            <v>#REF!</v>
          </cell>
          <cell r="BN247" t="e">
            <v>#REF!</v>
          </cell>
          <cell r="BO247" t="e">
            <v>#REF!</v>
          </cell>
          <cell r="BP247" t="e">
            <v>#REF!</v>
          </cell>
          <cell r="BQ247" t="e">
            <v>#REF!</v>
          </cell>
          <cell r="BR247" t="e">
            <v>#REF!</v>
          </cell>
          <cell r="BS247" t="e">
            <v>#REF!</v>
          </cell>
          <cell r="BT247" t="e">
            <v>#REF!</v>
          </cell>
          <cell r="BU247" t="e">
            <v>#REF!</v>
          </cell>
          <cell r="BV247" t="e">
            <v>#REF!</v>
          </cell>
          <cell r="BW247" t="e">
            <v>#REF!</v>
          </cell>
          <cell r="BX247" t="e">
            <v>#REF!</v>
          </cell>
          <cell r="BY247" t="e">
            <v>#REF!</v>
          </cell>
          <cell r="BZ247" t="e">
            <v>#REF!</v>
          </cell>
          <cell r="CA247" t="e">
            <v>#REF!</v>
          </cell>
        </row>
        <row r="248">
          <cell r="A248" t="e">
            <v>#REF!</v>
          </cell>
          <cell r="B248" t="e">
            <v>#REF!</v>
          </cell>
          <cell r="C248" t="e">
            <v>#REF!</v>
          </cell>
          <cell r="D248" t="e">
            <v>#REF!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  <cell r="AD248" t="e">
            <v>#REF!</v>
          </cell>
          <cell r="AE248" t="e">
            <v>#REF!</v>
          </cell>
          <cell r="AF248" t="e">
            <v>#REF!</v>
          </cell>
          <cell r="AG248" t="e">
            <v>#REF!</v>
          </cell>
          <cell r="AH248" t="e">
            <v>#REF!</v>
          </cell>
          <cell r="AI248" t="e">
            <v>#REF!</v>
          </cell>
          <cell r="AJ248" t="e">
            <v>#REF!</v>
          </cell>
          <cell r="AK248" t="e">
            <v>#REF!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Q248" t="e">
            <v>#REF!</v>
          </cell>
          <cell r="AR248" t="e">
            <v>#REF!</v>
          </cell>
          <cell r="AS248" t="e">
            <v>#REF!</v>
          </cell>
          <cell r="AT248" t="e">
            <v>#REF!</v>
          </cell>
          <cell r="AU248" t="e">
            <v>#REF!</v>
          </cell>
          <cell r="AV248" t="e">
            <v>#REF!</v>
          </cell>
          <cell r="AW248" t="e">
            <v>#REF!</v>
          </cell>
          <cell r="AX248" t="e">
            <v>#REF!</v>
          </cell>
          <cell r="AY248" t="e">
            <v>#REF!</v>
          </cell>
          <cell r="AZ248" t="e">
            <v>#REF!</v>
          </cell>
          <cell r="BA248" t="e">
            <v>#REF!</v>
          </cell>
          <cell r="BB248" t="e">
            <v>#REF!</v>
          </cell>
          <cell r="BC248" t="e">
            <v>#REF!</v>
          </cell>
          <cell r="BD248" t="e">
            <v>#REF!</v>
          </cell>
          <cell r="BE248" t="e">
            <v>#REF!</v>
          </cell>
          <cell r="BF248" t="e">
            <v>#REF!</v>
          </cell>
          <cell r="BG248" t="e">
            <v>#REF!</v>
          </cell>
          <cell r="BH248" t="e">
            <v>#REF!</v>
          </cell>
          <cell r="BI248" t="e">
            <v>#REF!</v>
          </cell>
          <cell r="BJ248" t="e">
            <v>#REF!</v>
          </cell>
          <cell r="BK248" t="e">
            <v>#REF!</v>
          </cell>
          <cell r="BL248" t="e">
            <v>#REF!</v>
          </cell>
          <cell r="BM248" t="e">
            <v>#REF!</v>
          </cell>
          <cell r="BN248" t="e">
            <v>#REF!</v>
          </cell>
          <cell r="BO248" t="e">
            <v>#REF!</v>
          </cell>
          <cell r="BP248" t="e">
            <v>#REF!</v>
          </cell>
          <cell r="BQ248" t="e">
            <v>#REF!</v>
          </cell>
          <cell r="BR248" t="e">
            <v>#REF!</v>
          </cell>
          <cell r="BS248" t="e">
            <v>#REF!</v>
          </cell>
          <cell r="BT248" t="e">
            <v>#REF!</v>
          </cell>
          <cell r="BU248" t="e">
            <v>#REF!</v>
          </cell>
          <cell r="BV248" t="e">
            <v>#REF!</v>
          </cell>
          <cell r="BW248" t="e">
            <v>#REF!</v>
          </cell>
          <cell r="BX248" t="e">
            <v>#REF!</v>
          </cell>
          <cell r="BY248" t="e">
            <v>#REF!</v>
          </cell>
          <cell r="BZ248" t="e">
            <v>#REF!</v>
          </cell>
          <cell r="CA248" t="e">
            <v>#REF!</v>
          </cell>
        </row>
        <row r="249">
          <cell r="A249" t="e">
            <v>#REF!</v>
          </cell>
          <cell r="B249" t="e">
            <v>#REF!</v>
          </cell>
          <cell r="C249" t="e">
            <v>#REF!</v>
          </cell>
          <cell r="D249" t="e">
            <v>#REF!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  <cell r="U249" t="e">
            <v>#REF!</v>
          </cell>
          <cell r="V249" t="e">
            <v>#REF!</v>
          </cell>
          <cell r="W249" t="e">
            <v>#REF!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  <cell r="AD249" t="e">
            <v>#REF!</v>
          </cell>
          <cell r="AE249" t="e">
            <v>#REF!</v>
          </cell>
          <cell r="AF249" t="e">
            <v>#REF!</v>
          </cell>
          <cell r="AG249" t="e">
            <v>#REF!</v>
          </cell>
          <cell r="AH249" t="e">
            <v>#REF!</v>
          </cell>
          <cell r="AI249" t="e">
            <v>#REF!</v>
          </cell>
          <cell r="AJ249" t="e">
            <v>#REF!</v>
          </cell>
          <cell r="AK249" t="e">
            <v>#REF!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Q249" t="e">
            <v>#REF!</v>
          </cell>
          <cell r="AR249" t="e">
            <v>#REF!</v>
          </cell>
          <cell r="AS249" t="e">
            <v>#REF!</v>
          </cell>
          <cell r="AT249" t="e">
            <v>#REF!</v>
          </cell>
          <cell r="AU249" t="e">
            <v>#REF!</v>
          </cell>
          <cell r="AV249" t="e">
            <v>#REF!</v>
          </cell>
          <cell r="AW249" t="e">
            <v>#REF!</v>
          </cell>
          <cell r="AX249" t="e">
            <v>#REF!</v>
          </cell>
          <cell r="AY249" t="e">
            <v>#REF!</v>
          </cell>
          <cell r="AZ249" t="e">
            <v>#REF!</v>
          </cell>
          <cell r="BA249" t="e">
            <v>#REF!</v>
          </cell>
          <cell r="BB249" t="e">
            <v>#REF!</v>
          </cell>
          <cell r="BC249" t="e">
            <v>#REF!</v>
          </cell>
          <cell r="BD249" t="e">
            <v>#REF!</v>
          </cell>
          <cell r="BE249" t="e">
            <v>#REF!</v>
          </cell>
          <cell r="BF249" t="e">
            <v>#REF!</v>
          </cell>
          <cell r="BG249" t="e">
            <v>#REF!</v>
          </cell>
          <cell r="BH249" t="e">
            <v>#REF!</v>
          </cell>
          <cell r="BI249" t="e">
            <v>#REF!</v>
          </cell>
          <cell r="BJ249" t="e">
            <v>#REF!</v>
          </cell>
          <cell r="BK249" t="e">
            <v>#REF!</v>
          </cell>
          <cell r="BL249" t="e">
            <v>#REF!</v>
          </cell>
          <cell r="BM249" t="e">
            <v>#REF!</v>
          </cell>
          <cell r="BN249" t="e">
            <v>#REF!</v>
          </cell>
          <cell r="BO249" t="e">
            <v>#REF!</v>
          </cell>
          <cell r="BP249" t="e">
            <v>#REF!</v>
          </cell>
          <cell r="BQ249" t="e">
            <v>#REF!</v>
          </cell>
          <cell r="BR249" t="e">
            <v>#REF!</v>
          </cell>
          <cell r="BS249" t="e">
            <v>#REF!</v>
          </cell>
          <cell r="BT249" t="e">
            <v>#REF!</v>
          </cell>
          <cell r="BU249" t="e">
            <v>#REF!</v>
          </cell>
          <cell r="BV249" t="e">
            <v>#REF!</v>
          </cell>
          <cell r="BW249" t="e">
            <v>#REF!</v>
          </cell>
          <cell r="BX249" t="e">
            <v>#REF!</v>
          </cell>
          <cell r="BY249" t="e">
            <v>#REF!</v>
          </cell>
          <cell r="BZ249" t="e">
            <v>#REF!</v>
          </cell>
          <cell r="CA249" t="e">
            <v>#REF!</v>
          </cell>
        </row>
        <row r="250">
          <cell r="A250" t="e">
            <v>#REF!</v>
          </cell>
          <cell r="B250" t="e">
            <v>#REF!</v>
          </cell>
          <cell r="C250" t="e">
            <v>#REF!</v>
          </cell>
          <cell r="D250" t="e">
            <v>#REF!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I250" t="e">
            <v>#REF!</v>
          </cell>
          <cell r="J250" t="e">
            <v>#REF!</v>
          </cell>
          <cell r="K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 t="e">
            <v>#REF!</v>
          </cell>
          <cell r="Q250" t="e">
            <v>#REF!</v>
          </cell>
          <cell r="R250" t="e">
            <v>#REF!</v>
          </cell>
          <cell r="S250" t="e">
            <v>#REF!</v>
          </cell>
          <cell r="T250" t="e">
            <v>#REF!</v>
          </cell>
          <cell r="U250" t="e">
            <v>#REF!</v>
          </cell>
          <cell r="V250" t="e">
            <v>#REF!</v>
          </cell>
          <cell r="W250" t="e">
            <v>#REF!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  <cell r="AD250" t="e">
            <v>#REF!</v>
          </cell>
          <cell r="AE250" t="e">
            <v>#REF!</v>
          </cell>
          <cell r="AF250" t="e">
            <v>#REF!</v>
          </cell>
          <cell r="AG250" t="e">
            <v>#REF!</v>
          </cell>
          <cell r="AH250" t="e">
            <v>#REF!</v>
          </cell>
          <cell r="AI250" t="e">
            <v>#REF!</v>
          </cell>
          <cell r="AJ250" t="e">
            <v>#REF!</v>
          </cell>
          <cell r="AK250" t="e">
            <v>#REF!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Q250" t="e">
            <v>#REF!</v>
          </cell>
          <cell r="AR250" t="e">
            <v>#REF!</v>
          </cell>
          <cell r="AS250" t="e">
            <v>#REF!</v>
          </cell>
          <cell r="AT250" t="e">
            <v>#REF!</v>
          </cell>
          <cell r="AU250" t="e">
            <v>#REF!</v>
          </cell>
          <cell r="AV250" t="e">
            <v>#REF!</v>
          </cell>
          <cell r="AW250" t="e">
            <v>#REF!</v>
          </cell>
          <cell r="AX250" t="e">
            <v>#REF!</v>
          </cell>
          <cell r="AY250" t="e">
            <v>#REF!</v>
          </cell>
          <cell r="AZ250" t="e">
            <v>#REF!</v>
          </cell>
          <cell r="BA250" t="e">
            <v>#REF!</v>
          </cell>
          <cell r="BB250" t="e">
            <v>#REF!</v>
          </cell>
          <cell r="BC250" t="e">
            <v>#REF!</v>
          </cell>
          <cell r="BD250" t="e">
            <v>#REF!</v>
          </cell>
          <cell r="BE250" t="e">
            <v>#REF!</v>
          </cell>
          <cell r="BF250" t="e">
            <v>#REF!</v>
          </cell>
          <cell r="BG250" t="e">
            <v>#REF!</v>
          </cell>
          <cell r="BH250" t="e">
            <v>#REF!</v>
          </cell>
          <cell r="BI250" t="e">
            <v>#REF!</v>
          </cell>
          <cell r="BJ250" t="e">
            <v>#REF!</v>
          </cell>
          <cell r="BK250" t="e">
            <v>#REF!</v>
          </cell>
          <cell r="BL250" t="e">
            <v>#REF!</v>
          </cell>
          <cell r="BM250" t="e">
            <v>#REF!</v>
          </cell>
          <cell r="BN250" t="e">
            <v>#REF!</v>
          </cell>
          <cell r="BO250" t="e">
            <v>#REF!</v>
          </cell>
          <cell r="BP250" t="e">
            <v>#REF!</v>
          </cell>
          <cell r="BQ250" t="e">
            <v>#REF!</v>
          </cell>
          <cell r="BR250" t="e">
            <v>#REF!</v>
          </cell>
          <cell r="BS250" t="e">
            <v>#REF!</v>
          </cell>
          <cell r="BT250" t="e">
            <v>#REF!</v>
          </cell>
          <cell r="BU250" t="e">
            <v>#REF!</v>
          </cell>
          <cell r="BV250" t="e">
            <v>#REF!</v>
          </cell>
          <cell r="BW250" t="e">
            <v>#REF!</v>
          </cell>
          <cell r="BX250" t="e">
            <v>#REF!</v>
          </cell>
          <cell r="BY250" t="e">
            <v>#REF!</v>
          </cell>
          <cell r="BZ250" t="e">
            <v>#REF!</v>
          </cell>
          <cell r="CA250" t="e">
            <v>#REF!</v>
          </cell>
        </row>
        <row r="251">
          <cell r="A251" t="e">
            <v>#REF!</v>
          </cell>
          <cell r="B251" t="e">
            <v>#REF!</v>
          </cell>
          <cell r="C251" t="e">
            <v>#REF!</v>
          </cell>
          <cell r="D251" t="e">
            <v>#REF!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I251" t="e">
            <v>#REF!</v>
          </cell>
          <cell r="J251" t="e">
            <v>#REF!</v>
          </cell>
          <cell r="K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 t="e">
            <v>#REF!</v>
          </cell>
          <cell r="Q251" t="e">
            <v>#REF!</v>
          </cell>
          <cell r="R251" t="e">
            <v>#REF!</v>
          </cell>
          <cell r="S251" t="e">
            <v>#REF!</v>
          </cell>
          <cell r="T251" t="e">
            <v>#REF!</v>
          </cell>
          <cell r="U251" t="e">
            <v>#REF!</v>
          </cell>
          <cell r="V251" t="e">
            <v>#REF!</v>
          </cell>
          <cell r="W251" t="e">
            <v>#REF!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  <cell r="AD251" t="e">
            <v>#REF!</v>
          </cell>
          <cell r="AE251" t="e">
            <v>#REF!</v>
          </cell>
          <cell r="AF251" t="e">
            <v>#REF!</v>
          </cell>
          <cell r="AG251" t="e">
            <v>#REF!</v>
          </cell>
          <cell r="AH251" t="e">
            <v>#REF!</v>
          </cell>
          <cell r="AI251" t="e">
            <v>#REF!</v>
          </cell>
          <cell r="AJ251" t="e">
            <v>#REF!</v>
          </cell>
          <cell r="AK251" t="e">
            <v>#REF!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Q251" t="e">
            <v>#REF!</v>
          </cell>
          <cell r="AR251" t="e">
            <v>#REF!</v>
          </cell>
          <cell r="AS251" t="e">
            <v>#REF!</v>
          </cell>
          <cell r="AT251" t="e">
            <v>#REF!</v>
          </cell>
          <cell r="AU251" t="e">
            <v>#REF!</v>
          </cell>
          <cell r="AV251" t="e">
            <v>#REF!</v>
          </cell>
          <cell r="AW251" t="e">
            <v>#REF!</v>
          </cell>
          <cell r="AX251" t="e">
            <v>#REF!</v>
          </cell>
          <cell r="AY251" t="e">
            <v>#REF!</v>
          </cell>
          <cell r="AZ251" t="e">
            <v>#REF!</v>
          </cell>
          <cell r="BA251" t="e">
            <v>#REF!</v>
          </cell>
          <cell r="BB251" t="e">
            <v>#REF!</v>
          </cell>
          <cell r="BC251" t="e">
            <v>#REF!</v>
          </cell>
          <cell r="BD251" t="e">
            <v>#REF!</v>
          </cell>
          <cell r="BE251" t="e">
            <v>#REF!</v>
          </cell>
          <cell r="BF251" t="e">
            <v>#REF!</v>
          </cell>
          <cell r="BG251" t="e">
            <v>#REF!</v>
          </cell>
          <cell r="BH251" t="e">
            <v>#REF!</v>
          </cell>
          <cell r="BI251" t="e">
            <v>#REF!</v>
          </cell>
          <cell r="BJ251" t="e">
            <v>#REF!</v>
          </cell>
          <cell r="BK251" t="e">
            <v>#REF!</v>
          </cell>
          <cell r="BL251" t="e">
            <v>#REF!</v>
          </cell>
          <cell r="BM251" t="e">
            <v>#REF!</v>
          </cell>
          <cell r="BN251" t="e">
            <v>#REF!</v>
          </cell>
          <cell r="BO251" t="e">
            <v>#REF!</v>
          </cell>
          <cell r="BP251" t="e">
            <v>#REF!</v>
          </cell>
          <cell r="BQ251" t="e">
            <v>#REF!</v>
          </cell>
          <cell r="BR251" t="e">
            <v>#REF!</v>
          </cell>
          <cell r="BS251" t="e">
            <v>#REF!</v>
          </cell>
          <cell r="BT251" t="e">
            <v>#REF!</v>
          </cell>
          <cell r="BU251" t="e">
            <v>#REF!</v>
          </cell>
          <cell r="BV251" t="e">
            <v>#REF!</v>
          </cell>
          <cell r="BW251" t="e">
            <v>#REF!</v>
          </cell>
          <cell r="BX251" t="e">
            <v>#REF!</v>
          </cell>
          <cell r="BY251" t="e">
            <v>#REF!</v>
          </cell>
          <cell r="BZ251" t="e">
            <v>#REF!</v>
          </cell>
          <cell r="CA251" t="e">
            <v>#REF!</v>
          </cell>
        </row>
        <row r="252">
          <cell r="A252" t="e">
            <v>#REF!</v>
          </cell>
          <cell r="B252" t="e">
            <v>#REF!</v>
          </cell>
          <cell r="C252" t="e">
            <v>#REF!</v>
          </cell>
          <cell r="D252" t="e">
            <v>#REF!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  <cell r="T252" t="e">
            <v>#REF!</v>
          </cell>
          <cell r="U252" t="e">
            <v>#REF!</v>
          </cell>
          <cell r="V252" t="e">
            <v>#REF!</v>
          </cell>
          <cell r="W252" t="e">
            <v>#REF!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  <cell r="AD252" t="e">
            <v>#REF!</v>
          </cell>
          <cell r="AE252" t="e">
            <v>#REF!</v>
          </cell>
          <cell r="AF252" t="e">
            <v>#REF!</v>
          </cell>
          <cell r="AG252" t="e">
            <v>#REF!</v>
          </cell>
          <cell r="AH252" t="e">
            <v>#REF!</v>
          </cell>
          <cell r="AI252" t="e">
            <v>#REF!</v>
          </cell>
          <cell r="AJ252" t="e">
            <v>#REF!</v>
          </cell>
          <cell r="AK252" t="e">
            <v>#REF!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Q252" t="e">
            <v>#REF!</v>
          </cell>
          <cell r="AR252" t="e">
            <v>#REF!</v>
          </cell>
          <cell r="AS252" t="e">
            <v>#REF!</v>
          </cell>
          <cell r="AT252" t="e">
            <v>#REF!</v>
          </cell>
          <cell r="AU252" t="e">
            <v>#REF!</v>
          </cell>
          <cell r="AV252" t="e">
            <v>#REF!</v>
          </cell>
          <cell r="AW252" t="e">
            <v>#REF!</v>
          </cell>
          <cell r="AX252" t="e">
            <v>#REF!</v>
          </cell>
          <cell r="AY252" t="e">
            <v>#REF!</v>
          </cell>
          <cell r="AZ252" t="e">
            <v>#REF!</v>
          </cell>
          <cell r="BA252" t="e">
            <v>#REF!</v>
          </cell>
          <cell r="BB252" t="e">
            <v>#REF!</v>
          </cell>
          <cell r="BC252" t="e">
            <v>#REF!</v>
          </cell>
          <cell r="BD252" t="e">
            <v>#REF!</v>
          </cell>
          <cell r="BE252" t="e">
            <v>#REF!</v>
          </cell>
          <cell r="BF252" t="e">
            <v>#REF!</v>
          </cell>
          <cell r="BG252" t="e">
            <v>#REF!</v>
          </cell>
          <cell r="BH252" t="e">
            <v>#REF!</v>
          </cell>
          <cell r="BI252" t="e">
            <v>#REF!</v>
          </cell>
          <cell r="BJ252" t="e">
            <v>#REF!</v>
          </cell>
          <cell r="BK252" t="e">
            <v>#REF!</v>
          </cell>
          <cell r="BL252" t="e">
            <v>#REF!</v>
          </cell>
          <cell r="BM252" t="e">
            <v>#REF!</v>
          </cell>
          <cell r="BN252" t="e">
            <v>#REF!</v>
          </cell>
          <cell r="BO252" t="e">
            <v>#REF!</v>
          </cell>
          <cell r="BP252" t="e">
            <v>#REF!</v>
          </cell>
          <cell r="BQ252" t="e">
            <v>#REF!</v>
          </cell>
          <cell r="BR252" t="e">
            <v>#REF!</v>
          </cell>
          <cell r="BS252" t="e">
            <v>#REF!</v>
          </cell>
          <cell r="BT252" t="e">
            <v>#REF!</v>
          </cell>
          <cell r="BU252" t="e">
            <v>#REF!</v>
          </cell>
          <cell r="BV252" t="e">
            <v>#REF!</v>
          </cell>
          <cell r="BW252" t="e">
            <v>#REF!</v>
          </cell>
          <cell r="BX252" t="e">
            <v>#REF!</v>
          </cell>
          <cell r="BY252" t="e">
            <v>#REF!</v>
          </cell>
          <cell r="BZ252" t="e">
            <v>#REF!</v>
          </cell>
          <cell r="CA252" t="e">
            <v>#REF!</v>
          </cell>
        </row>
        <row r="253">
          <cell r="A253" t="e">
            <v>#REF!</v>
          </cell>
          <cell r="B253" t="e">
            <v>#REF!</v>
          </cell>
          <cell r="C253" t="e">
            <v>#REF!</v>
          </cell>
          <cell r="D253" t="e">
            <v>#REF!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I253" t="e">
            <v>#REF!</v>
          </cell>
          <cell r="J253" t="e">
            <v>#REF!</v>
          </cell>
          <cell r="K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 t="e">
            <v>#REF!</v>
          </cell>
          <cell r="Q253" t="e">
            <v>#REF!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  <cell r="AE253" t="e">
            <v>#REF!</v>
          </cell>
          <cell r="AF253" t="e">
            <v>#REF!</v>
          </cell>
          <cell r="AG253" t="e">
            <v>#REF!</v>
          </cell>
          <cell r="AH253" t="e">
            <v>#REF!</v>
          </cell>
          <cell r="AI253" t="e">
            <v>#REF!</v>
          </cell>
          <cell r="AJ253" t="e">
            <v>#REF!</v>
          </cell>
          <cell r="AK253" t="e">
            <v>#REF!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Q253" t="e">
            <v>#REF!</v>
          </cell>
          <cell r="AR253" t="e">
            <v>#REF!</v>
          </cell>
          <cell r="AS253" t="e">
            <v>#REF!</v>
          </cell>
          <cell r="AT253" t="e">
            <v>#REF!</v>
          </cell>
          <cell r="AU253" t="e">
            <v>#REF!</v>
          </cell>
          <cell r="AV253" t="e">
            <v>#REF!</v>
          </cell>
          <cell r="AW253" t="e">
            <v>#REF!</v>
          </cell>
          <cell r="AX253" t="e">
            <v>#REF!</v>
          </cell>
          <cell r="AY253" t="e">
            <v>#REF!</v>
          </cell>
          <cell r="AZ253" t="e">
            <v>#REF!</v>
          </cell>
          <cell r="BA253" t="e">
            <v>#REF!</v>
          </cell>
          <cell r="BB253" t="e">
            <v>#REF!</v>
          </cell>
          <cell r="BC253" t="e">
            <v>#REF!</v>
          </cell>
          <cell r="BD253" t="e">
            <v>#REF!</v>
          </cell>
          <cell r="BE253" t="e">
            <v>#REF!</v>
          </cell>
          <cell r="BF253" t="e">
            <v>#REF!</v>
          </cell>
          <cell r="BG253" t="e">
            <v>#REF!</v>
          </cell>
          <cell r="BH253" t="e">
            <v>#REF!</v>
          </cell>
          <cell r="BI253" t="e">
            <v>#REF!</v>
          </cell>
          <cell r="BJ253" t="e">
            <v>#REF!</v>
          </cell>
          <cell r="BK253" t="e">
            <v>#REF!</v>
          </cell>
          <cell r="BL253" t="e">
            <v>#REF!</v>
          </cell>
          <cell r="BM253" t="e">
            <v>#REF!</v>
          </cell>
          <cell r="BN253" t="e">
            <v>#REF!</v>
          </cell>
          <cell r="BO253" t="e">
            <v>#REF!</v>
          </cell>
          <cell r="BP253" t="e">
            <v>#REF!</v>
          </cell>
          <cell r="BQ253" t="e">
            <v>#REF!</v>
          </cell>
          <cell r="BR253" t="e">
            <v>#REF!</v>
          </cell>
          <cell r="BS253" t="e">
            <v>#REF!</v>
          </cell>
          <cell r="BT253" t="e">
            <v>#REF!</v>
          </cell>
          <cell r="BU253" t="e">
            <v>#REF!</v>
          </cell>
          <cell r="BV253" t="e">
            <v>#REF!</v>
          </cell>
          <cell r="BW253" t="e">
            <v>#REF!</v>
          </cell>
          <cell r="BX253" t="e">
            <v>#REF!</v>
          </cell>
          <cell r="BY253" t="e">
            <v>#REF!</v>
          </cell>
          <cell r="BZ253" t="e">
            <v>#REF!</v>
          </cell>
          <cell r="CA253" t="e">
            <v>#REF!</v>
          </cell>
        </row>
        <row r="254">
          <cell r="A254" t="e">
            <v>#REF!</v>
          </cell>
          <cell r="B254" t="e">
            <v>#REF!</v>
          </cell>
          <cell r="C254" t="e">
            <v>#REF!</v>
          </cell>
          <cell r="D254" t="e">
            <v>#REF!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I254" t="e">
            <v>#REF!</v>
          </cell>
          <cell r="J254" t="e">
            <v>#REF!</v>
          </cell>
          <cell r="K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 t="e">
            <v>#REF!</v>
          </cell>
          <cell r="Q254" t="e">
            <v>#REF!</v>
          </cell>
          <cell r="R254" t="e">
            <v>#REF!</v>
          </cell>
          <cell r="S254" t="e">
            <v>#REF!</v>
          </cell>
          <cell r="T254" t="e">
            <v>#REF!</v>
          </cell>
          <cell r="U254" t="e">
            <v>#REF!</v>
          </cell>
          <cell r="V254" t="e">
            <v>#REF!</v>
          </cell>
          <cell r="W254" t="e">
            <v>#REF!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  <cell r="AD254" t="e">
            <v>#REF!</v>
          </cell>
          <cell r="AE254" t="e">
            <v>#REF!</v>
          </cell>
          <cell r="AF254" t="e">
            <v>#REF!</v>
          </cell>
          <cell r="AG254" t="e">
            <v>#REF!</v>
          </cell>
          <cell r="AH254" t="e">
            <v>#REF!</v>
          </cell>
          <cell r="AI254" t="e">
            <v>#REF!</v>
          </cell>
          <cell r="AJ254" t="e">
            <v>#REF!</v>
          </cell>
          <cell r="AK254" t="e">
            <v>#REF!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Q254" t="e">
            <v>#REF!</v>
          </cell>
          <cell r="AR254" t="e">
            <v>#REF!</v>
          </cell>
          <cell r="AS254" t="e">
            <v>#REF!</v>
          </cell>
          <cell r="AT254" t="e">
            <v>#REF!</v>
          </cell>
          <cell r="AU254" t="e">
            <v>#REF!</v>
          </cell>
          <cell r="AV254" t="e">
            <v>#REF!</v>
          </cell>
          <cell r="AW254" t="e">
            <v>#REF!</v>
          </cell>
          <cell r="AX254" t="e">
            <v>#REF!</v>
          </cell>
          <cell r="AY254" t="e">
            <v>#REF!</v>
          </cell>
          <cell r="AZ254" t="e">
            <v>#REF!</v>
          </cell>
          <cell r="BA254" t="e">
            <v>#REF!</v>
          </cell>
          <cell r="BB254" t="e">
            <v>#REF!</v>
          </cell>
          <cell r="BC254" t="e">
            <v>#REF!</v>
          </cell>
          <cell r="BD254" t="e">
            <v>#REF!</v>
          </cell>
          <cell r="BE254" t="e">
            <v>#REF!</v>
          </cell>
          <cell r="BF254" t="e">
            <v>#REF!</v>
          </cell>
          <cell r="BG254" t="e">
            <v>#REF!</v>
          </cell>
          <cell r="BH254" t="e">
            <v>#REF!</v>
          </cell>
          <cell r="BI254" t="e">
            <v>#REF!</v>
          </cell>
          <cell r="BJ254" t="e">
            <v>#REF!</v>
          </cell>
          <cell r="BK254" t="e">
            <v>#REF!</v>
          </cell>
          <cell r="BL254" t="e">
            <v>#REF!</v>
          </cell>
          <cell r="BM254" t="e">
            <v>#REF!</v>
          </cell>
          <cell r="BN254" t="e">
            <v>#REF!</v>
          </cell>
          <cell r="BO254" t="e">
            <v>#REF!</v>
          </cell>
          <cell r="BP254" t="e">
            <v>#REF!</v>
          </cell>
          <cell r="BQ254" t="e">
            <v>#REF!</v>
          </cell>
          <cell r="BR254" t="e">
            <v>#REF!</v>
          </cell>
          <cell r="BS254" t="e">
            <v>#REF!</v>
          </cell>
          <cell r="BT254" t="e">
            <v>#REF!</v>
          </cell>
          <cell r="BU254" t="e">
            <v>#REF!</v>
          </cell>
          <cell r="BV254" t="e">
            <v>#REF!</v>
          </cell>
          <cell r="BW254" t="e">
            <v>#REF!</v>
          </cell>
          <cell r="BX254" t="e">
            <v>#REF!</v>
          </cell>
          <cell r="BY254" t="e">
            <v>#REF!</v>
          </cell>
          <cell r="BZ254" t="e">
            <v>#REF!</v>
          </cell>
          <cell r="CA254" t="e">
            <v>#REF!</v>
          </cell>
        </row>
        <row r="255">
          <cell r="A255" t="e">
            <v>#REF!</v>
          </cell>
          <cell r="B255" t="e">
            <v>#REF!</v>
          </cell>
          <cell r="C255" t="e">
            <v>#REF!</v>
          </cell>
          <cell r="D255" t="e">
            <v>#REF!</v>
          </cell>
          <cell r="E255" t="e">
            <v>#REF!</v>
          </cell>
          <cell r="F255" t="e">
            <v>#REF!</v>
          </cell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  <cell r="U255" t="e">
            <v>#REF!</v>
          </cell>
          <cell r="V255" t="e">
            <v>#REF!</v>
          </cell>
          <cell r="W255" t="e">
            <v>#REF!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  <cell r="AD255" t="e">
            <v>#REF!</v>
          </cell>
          <cell r="AE255" t="e">
            <v>#REF!</v>
          </cell>
          <cell r="AF255" t="e">
            <v>#REF!</v>
          </cell>
          <cell r="AG255" t="e">
            <v>#REF!</v>
          </cell>
          <cell r="AH255" t="e">
            <v>#REF!</v>
          </cell>
          <cell r="AI255" t="e">
            <v>#REF!</v>
          </cell>
          <cell r="AJ255" t="e">
            <v>#REF!</v>
          </cell>
          <cell r="AK255" t="e">
            <v>#REF!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Q255" t="e">
            <v>#REF!</v>
          </cell>
          <cell r="AR255" t="e">
            <v>#REF!</v>
          </cell>
          <cell r="AS255" t="e">
            <v>#REF!</v>
          </cell>
          <cell r="AT255" t="e">
            <v>#REF!</v>
          </cell>
          <cell r="AU255" t="e">
            <v>#REF!</v>
          </cell>
          <cell r="AV255" t="e">
            <v>#REF!</v>
          </cell>
          <cell r="AW255" t="e">
            <v>#REF!</v>
          </cell>
          <cell r="AX255" t="e">
            <v>#REF!</v>
          </cell>
          <cell r="AY255" t="e">
            <v>#REF!</v>
          </cell>
          <cell r="AZ255" t="e">
            <v>#REF!</v>
          </cell>
          <cell r="BA255" t="e">
            <v>#REF!</v>
          </cell>
          <cell r="BB255" t="e">
            <v>#REF!</v>
          </cell>
          <cell r="BC255" t="e">
            <v>#REF!</v>
          </cell>
          <cell r="BD255" t="e">
            <v>#REF!</v>
          </cell>
          <cell r="BE255" t="e">
            <v>#REF!</v>
          </cell>
          <cell r="BF255" t="e">
            <v>#REF!</v>
          </cell>
          <cell r="BG255" t="e">
            <v>#REF!</v>
          </cell>
          <cell r="BH255" t="e">
            <v>#REF!</v>
          </cell>
          <cell r="BI255" t="e">
            <v>#REF!</v>
          </cell>
          <cell r="BJ255" t="e">
            <v>#REF!</v>
          </cell>
          <cell r="BK255" t="e">
            <v>#REF!</v>
          </cell>
          <cell r="BL255" t="e">
            <v>#REF!</v>
          </cell>
          <cell r="BM255" t="e">
            <v>#REF!</v>
          </cell>
          <cell r="BN255" t="e">
            <v>#REF!</v>
          </cell>
          <cell r="BO255" t="e">
            <v>#REF!</v>
          </cell>
          <cell r="BP255" t="e">
            <v>#REF!</v>
          </cell>
          <cell r="BQ255" t="e">
            <v>#REF!</v>
          </cell>
          <cell r="BR255" t="e">
            <v>#REF!</v>
          </cell>
          <cell r="BS255" t="e">
            <v>#REF!</v>
          </cell>
          <cell r="BT255" t="e">
            <v>#REF!</v>
          </cell>
          <cell r="BU255" t="e">
            <v>#REF!</v>
          </cell>
          <cell r="BV255" t="e">
            <v>#REF!</v>
          </cell>
          <cell r="BW255" t="e">
            <v>#REF!</v>
          </cell>
          <cell r="BX255" t="e">
            <v>#REF!</v>
          </cell>
          <cell r="BY255" t="e">
            <v>#REF!</v>
          </cell>
          <cell r="BZ255" t="e">
            <v>#REF!</v>
          </cell>
          <cell r="CA255" t="e">
            <v>#REF!</v>
          </cell>
        </row>
        <row r="256">
          <cell r="A256" t="e">
            <v>#REF!</v>
          </cell>
          <cell r="B256" t="e">
            <v>#REF!</v>
          </cell>
          <cell r="C256" t="e">
            <v>#REF!</v>
          </cell>
          <cell r="D256" t="e">
            <v>#REF!</v>
          </cell>
          <cell r="E256" t="e">
            <v>#REF!</v>
          </cell>
          <cell r="F256" t="e">
            <v>#REF!</v>
          </cell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  <cell r="U256" t="e">
            <v>#REF!</v>
          </cell>
          <cell r="V256" t="e">
            <v>#REF!</v>
          </cell>
          <cell r="W256" t="e">
            <v>#REF!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  <cell r="AD256" t="e">
            <v>#REF!</v>
          </cell>
          <cell r="AE256" t="e">
            <v>#REF!</v>
          </cell>
          <cell r="AF256" t="e">
            <v>#REF!</v>
          </cell>
          <cell r="AG256" t="e">
            <v>#REF!</v>
          </cell>
          <cell r="AH256" t="e">
            <v>#REF!</v>
          </cell>
          <cell r="AI256" t="e">
            <v>#REF!</v>
          </cell>
          <cell r="AJ256" t="e">
            <v>#REF!</v>
          </cell>
          <cell r="AK256" t="e">
            <v>#REF!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Q256" t="e">
            <v>#REF!</v>
          </cell>
          <cell r="AR256" t="e">
            <v>#REF!</v>
          </cell>
          <cell r="AS256" t="e">
            <v>#REF!</v>
          </cell>
          <cell r="AT256" t="e">
            <v>#REF!</v>
          </cell>
          <cell r="AU256" t="e">
            <v>#REF!</v>
          </cell>
          <cell r="AV256" t="e">
            <v>#REF!</v>
          </cell>
          <cell r="AW256" t="e">
            <v>#REF!</v>
          </cell>
          <cell r="AX256" t="e">
            <v>#REF!</v>
          </cell>
          <cell r="AY256" t="e">
            <v>#REF!</v>
          </cell>
          <cell r="AZ256" t="e">
            <v>#REF!</v>
          </cell>
          <cell r="BA256" t="e">
            <v>#REF!</v>
          </cell>
          <cell r="BB256" t="e">
            <v>#REF!</v>
          </cell>
          <cell r="BC256" t="e">
            <v>#REF!</v>
          </cell>
          <cell r="BD256" t="e">
            <v>#REF!</v>
          </cell>
          <cell r="BE256" t="e">
            <v>#REF!</v>
          </cell>
          <cell r="BF256" t="e">
            <v>#REF!</v>
          </cell>
          <cell r="BG256" t="e">
            <v>#REF!</v>
          </cell>
          <cell r="BH256" t="e">
            <v>#REF!</v>
          </cell>
          <cell r="BI256" t="e">
            <v>#REF!</v>
          </cell>
          <cell r="BJ256" t="e">
            <v>#REF!</v>
          </cell>
          <cell r="BK256" t="e">
            <v>#REF!</v>
          </cell>
          <cell r="BL256" t="e">
            <v>#REF!</v>
          </cell>
          <cell r="BM256" t="e">
            <v>#REF!</v>
          </cell>
          <cell r="BN256" t="e">
            <v>#REF!</v>
          </cell>
          <cell r="BO256" t="e">
            <v>#REF!</v>
          </cell>
          <cell r="BP256" t="e">
            <v>#REF!</v>
          </cell>
          <cell r="BQ256" t="e">
            <v>#REF!</v>
          </cell>
          <cell r="BR256" t="e">
            <v>#REF!</v>
          </cell>
          <cell r="BS256" t="e">
            <v>#REF!</v>
          </cell>
          <cell r="BT256" t="e">
            <v>#REF!</v>
          </cell>
          <cell r="BU256" t="e">
            <v>#REF!</v>
          </cell>
          <cell r="BV256" t="e">
            <v>#REF!</v>
          </cell>
          <cell r="BW256" t="e">
            <v>#REF!</v>
          </cell>
          <cell r="BX256" t="e">
            <v>#REF!</v>
          </cell>
          <cell r="BY256" t="e">
            <v>#REF!</v>
          </cell>
          <cell r="BZ256" t="e">
            <v>#REF!</v>
          </cell>
          <cell r="CA256" t="e">
            <v>#REF!</v>
          </cell>
        </row>
        <row r="257">
          <cell r="A257" t="e">
            <v>#REF!</v>
          </cell>
          <cell r="B257" t="e">
            <v>#REF!</v>
          </cell>
          <cell r="C257" t="e">
            <v>#REF!</v>
          </cell>
          <cell r="D257" t="e">
            <v>#REF!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  <cell r="AE257" t="e">
            <v>#REF!</v>
          </cell>
          <cell r="AF257" t="e">
            <v>#REF!</v>
          </cell>
          <cell r="AG257" t="e">
            <v>#REF!</v>
          </cell>
          <cell r="AH257" t="e">
            <v>#REF!</v>
          </cell>
          <cell r="AI257" t="e">
            <v>#REF!</v>
          </cell>
          <cell r="AJ257" t="e">
            <v>#REF!</v>
          </cell>
          <cell r="AK257" t="e">
            <v>#REF!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Q257" t="e">
            <v>#REF!</v>
          </cell>
          <cell r="AR257" t="e">
            <v>#REF!</v>
          </cell>
          <cell r="AS257" t="e">
            <v>#REF!</v>
          </cell>
          <cell r="AT257" t="e">
            <v>#REF!</v>
          </cell>
          <cell r="AU257" t="e">
            <v>#REF!</v>
          </cell>
          <cell r="AV257" t="e">
            <v>#REF!</v>
          </cell>
          <cell r="AW257" t="e">
            <v>#REF!</v>
          </cell>
          <cell r="AX257" t="e">
            <v>#REF!</v>
          </cell>
          <cell r="AY257" t="e">
            <v>#REF!</v>
          </cell>
          <cell r="AZ257" t="e">
            <v>#REF!</v>
          </cell>
          <cell r="BA257" t="e">
            <v>#REF!</v>
          </cell>
          <cell r="BB257" t="e">
            <v>#REF!</v>
          </cell>
          <cell r="BC257" t="e">
            <v>#REF!</v>
          </cell>
          <cell r="BD257" t="e">
            <v>#REF!</v>
          </cell>
          <cell r="BE257" t="e">
            <v>#REF!</v>
          </cell>
          <cell r="BF257" t="e">
            <v>#REF!</v>
          </cell>
          <cell r="BG257" t="e">
            <v>#REF!</v>
          </cell>
          <cell r="BH257" t="e">
            <v>#REF!</v>
          </cell>
          <cell r="BI257" t="e">
            <v>#REF!</v>
          </cell>
          <cell r="BJ257" t="e">
            <v>#REF!</v>
          </cell>
          <cell r="BK257" t="e">
            <v>#REF!</v>
          </cell>
          <cell r="BL257" t="e">
            <v>#REF!</v>
          </cell>
          <cell r="BM257" t="e">
            <v>#REF!</v>
          </cell>
          <cell r="BN257" t="e">
            <v>#REF!</v>
          </cell>
          <cell r="BO257" t="e">
            <v>#REF!</v>
          </cell>
          <cell r="BP257" t="e">
            <v>#REF!</v>
          </cell>
          <cell r="BQ257" t="e">
            <v>#REF!</v>
          </cell>
          <cell r="BR257" t="e">
            <v>#REF!</v>
          </cell>
          <cell r="BS257" t="e">
            <v>#REF!</v>
          </cell>
          <cell r="BT257" t="e">
            <v>#REF!</v>
          </cell>
          <cell r="BU257" t="e">
            <v>#REF!</v>
          </cell>
          <cell r="BV257" t="e">
            <v>#REF!</v>
          </cell>
          <cell r="BW257" t="e">
            <v>#REF!</v>
          </cell>
          <cell r="BX257" t="e">
            <v>#REF!</v>
          </cell>
          <cell r="BY257" t="e">
            <v>#REF!</v>
          </cell>
          <cell r="BZ257" t="e">
            <v>#REF!</v>
          </cell>
          <cell r="CA257" t="e">
            <v>#REF!</v>
          </cell>
        </row>
        <row r="258">
          <cell r="A258" t="e">
            <v>#REF!</v>
          </cell>
          <cell r="B258" t="e">
            <v>#REF!</v>
          </cell>
          <cell r="C258" t="e">
            <v>#REF!</v>
          </cell>
          <cell r="D258" t="e">
            <v>#REF!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  <cell r="AE258" t="e">
            <v>#REF!</v>
          </cell>
          <cell r="AF258" t="e">
            <v>#REF!</v>
          </cell>
          <cell r="AG258" t="e">
            <v>#REF!</v>
          </cell>
          <cell r="AH258" t="e">
            <v>#REF!</v>
          </cell>
          <cell r="AI258" t="e">
            <v>#REF!</v>
          </cell>
          <cell r="AJ258" t="e">
            <v>#REF!</v>
          </cell>
          <cell r="AK258" t="e">
            <v>#REF!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Q258" t="e">
            <v>#REF!</v>
          </cell>
          <cell r="AR258" t="e">
            <v>#REF!</v>
          </cell>
          <cell r="AS258" t="e">
            <v>#REF!</v>
          </cell>
          <cell r="AT258" t="e">
            <v>#REF!</v>
          </cell>
          <cell r="AU258" t="e">
            <v>#REF!</v>
          </cell>
          <cell r="AV258" t="e">
            <v>#REF!</v>
          </cell>
          <cell r="AW258" t="e">
            <v>#REF!</v>
          </cell>
          <cell r="AX258" t="e">
            <v>#REF!</v>
          </cell>
          <cell r="AY258" t="e">
            <v>#REF!</v>
          </cell>
          <cell r="AZ258" t="e">
            <v>#REF!</v>
          </cell>
          <cell r="BA258" t="e">
            <v>#REF!</v>
          </cell>
          <cell r="BB258" t="e">
            <v>#REF!</v>
          </cell>
          <cell r="BC258" t="e">
            <v>#REF!</v>
          </cell>
          <cell r="BD258" t="e">
            <v>#REF!</v>
          </cell>
          <cell r="BE258" t="e">
            <v>#REF!</v>
          </cell>
          <cell r="BF258" t="e">
            <v>#REF!</v>
          </cell>
          <cell r="BG258" t="e">
            <v>#REF!</v>
          </cell>
          <cell r="BH258" t="e">
            <v>#REF!</v>
          </cell>
          <cell r="BI258" t="e">
            <v>#REF!</v>
          </cell>
          <cell r="BJ258" t="e">
            <v>#REF!</v>
          </cell>
          <cell r="BK258" t="e">
            <v>#REF!</v>
          </cell>
          <cell r="BL258" t="e">
            <v>#REF!</v>
          </cell>
          <cell r="BM258" t="e">
            <v>#REF!</v>
          </cell>
          <cell r="BN258" t="e">
            <v>#REF!</v>
          </cell>
          <cell r="BO258" t="e">
            <v>#REF!</v>
          </cell>
          <cell r="BP258" t="e">
            <v>#REF!</v>
          </cell>
          <cell r="BQ258" t="e">
            <v>#REF!</v>
          </cell>
          <cell r="BR258" t="e">
            <v>#REF!</v>
          </cell>
          <cell r="BS258" t="e">
            <v>#REF!</v>
          </cell>
          <cell r="BT258" t="e">
            <v>#REF!</v>
          </cell>
          <cell r="BU258" t="e">
            <v>#REF!</v>
          </cell>
          <cell r="BV258" t="e">
            <v>#REF!</v>
          </cell>
          <cell r="BW258" t="e">
            <v>#REF!</v>
          </cell>
          <cell r="BX258" t="e">
            <v>#REF!</v>
          </cell>
          <cell r="BY258" t="e">
            <v>#REF!</v>
          </cell>
          <cell r="BZ258" t="e">
            <v>#REF!</v>
          </cell>
          <cell r="CA258" t="e">
            <v>#REF!</v>
          </cell>
        </row>
        <row r="259">
          <cell r="A259" t="e">
            <v>#REF!</v>
          </cell>
          <cell r="B259" t="e">
            <v>#REF!</v>
          </cell>
          <cell r="C259" t="e">
            <v>#REF!</v>
          </cell>
          <cell r="D259" t="e">
            <v>#REF!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  <cell r="AE259" t="e">
            <v>#REF!</v>
          </cell>
          <cell r="AF259" t="e">
            <v>#REF!</v>
          </cell>
          <cell r="AG259" t="e">
            <v>#REF!</v>
          </cell>
          <cell r="AH259" t="e">
            <v>#REF!</v>
          </cell>
          <cell r="AI259" t="e">
            <v>#REF!</v>
          </cell>
          <cell r="AJ259" t="e">
            <v>#REF!</v>
          </cell>
          <cell r="AK259" t="e">
            <v>#REF!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Q259" t="e">
            <v>#REF!</v>
          </cell>
          <cell r="AR259" t="e">
            <v>#REF!</v>
          </cell>
          <cell r="AS259" t="e">
            <v>#REF!</v>
          </cell>
          <cell r="AT259" t="e">
            <v>#REF!</v>
          </cell>
          <cell r="AU259" t="e">
            <v>#REF!</v>
          </cell>
          <cell r="AV259" t="e">
            <v>#REF!</v>
          </cell>
          <cell r="AW259" t="e">
            <v>#REF!</v>
          </cell>
          <cell r="AX259" t="e">
            <v>#REF!</v>
          </cell>
          <cell r="AY259" t="e">
            <v>#REF!</v>
          </cell>
          <cell r="AZ259" t="e">
            <v>#REF!</v>
          </cell>
          <cell r="BA259" t="e">
            <v>#REF!</v>
          </cell>
          <cell r="BB259" t="e">
            <v>#REF!</v>
          </cell>
          <cell r="BC259" t="e">
            <v>#REF!</v>
          </cell>
          <cell r="BD259" t="e">
            <v>#REF!</v>
          </cell>
          <cell r="BE259" t="e">
            <v>#REF!</v>
          </cell>
          <cell r="BF259" t="e">
            <v>#REF!</v>
          </cell>
          <cell r="BG259" t="e">
            <v>#REF!</v>
          </cell>
          <cell r="BH259" t="e">
            <v>#REF!</v>
          </cell>
          <cell r="BI259" t="e">
            <v>#REF!</v>
          </cell>
          <cell r="BJ259" t="e">
            <v>#REF!</v>
          </cell>
          <cell r="BK259" t="e">
            <v>#REF!</v>
          </cell>
          <cell r="BL259" t="e">
            <v>#REF!</v>
          </cell>
          <cell r="BM259" t="e">
            <v>#REF!</v>
          </cell>
          <cell r="BN259" t="e">
            <v>#REF!</v>
          </cell>
          <cell r="BO259" t="e">
            <v>#REF!</v>
          </cell>
          <cell r="BP259" t="e">
            <v>#REF!</v>
          </cell>
          <cell r="BQ259" t="e">
            <v>#REF!</v>
          </cell>
          <cell r="BR259" t="e">
            <v>#REF!</v>
          </cell>
          <cell r="BS259" t="e">
            <v>#REF!</v>
          </cell>
          <cell r="BT259" t="e">
            <v>#REF!</v>
          </cell>
          <cell r="BU259" t="e">
            <v>#REF!</v>
          </cell>
          <cell r="BV259" t="e">
            <v>#REF!</v>
          </cell>
          <cell r="BW259" t="e">
            <v>#REF!</v>
          </cell>
          <cell r="BX259" t="e">
            <v>#REF!</v>
          </cell>
          <cell r="BY259" t="e">
            <v>#REF!</v>
          </cell>
          <cell r="BZ259" t="e">
            <v>#REF!</v>
          </cell>
          <cell r="CA259" t="e">
            <v>#REF!</v>
          </cell>
        </row>
        <row r="260">
          <cell r="A260" t="e">
            <v>#REF!</v>
          </cell>
          <cell r="B260" t="e">
            <v>#REF!</v>
          </cell>
          <cell r="C260" t="e">
            <v>#REF!</v>
          </cell>
          <cell r="D260" t="e">
            <v>#REF!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 t="e">
            <v>#REF!</v>
          </cell>
          <cell r="Q260" t="e">
            <v>#REF!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  <cell r="AD260" t="e">
            <v>#REF!</v>
          </cell>
          <cell r="AE260" t="e">
            <v>#REF!</v>
          </cell>
          <cell r="AF260" t="e">
            <v>#REF!</v>
          </cell>
          <cell r="AG260" t="e">
            <v>#REF!</v>
          </cell>
          <cell r="AH260" t="e">
            <v>#REF!</v>
          </cell>
          <cell r="AI260" t="e">
            <v>#REF!</v>
          </cell>
          <cell r="AJ260" t="e">
            <v>#REF!</v>
          </cell>
          <cell r="AK260" t="e">
            <v>#REF!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Q260" t="e">
            <v>#REF!</v>
          </cell>
          <cell r="AR260" t="e">
            <v>#REF!</v>
          </cell>
          <cell r="AS260" t="e">
            <v>#REF!</v>
          </cell>
          <cell r="AT260" t="e">
            <v>#REF!</v>
          </cell>
          <cell r="AU260" t="e">
            <v>#REF!</v>
          </cell>
          <cell r="AV260" t="e">
            <v>#REF!</v>
          </cell>
          <cell r="AW260" t="e">
            <v>#REF!</v>
          </cell>
          <cell r="AX260" t="e">
            <v>#REF!</v>
          </cell>
          <cell r="AY260" t="e">
            <v>#REF!</v>
          </cell>
          <cell r="AZ260" t="e">
            <v>#REF!</v>
          </cell>
          <cell r="BA260" t="e">
            <v>#REF!</v>
          </cell>
          <cell r="BB260" t="e">
            <v>#REF!</v>
          </cell>
          <cell r="BC260" t="e">
            <v>#REF!</v>
          </cell>
          <cell r="BD260" t="e">
            <v>#REF!</v>
          </cell>
          <cell r="BE260" t="e">
            <v>#REF!</v>
          </cell>
          <cell r="BF260" t="e">
            <v>#REF!</v>
          </cell>
          <cell r="BG260" t="e">
            <v>#REF!</v>
          </cell>
          <cell r="BH260" t="e">
            <v>#REF!</v>
          </cell>
          <cell r="BI260" t="e">
            <v>#REF!</v>
          </cell>
          <cell r="BJ260" t="e">
            <v>#REF!</v>
          </cell>
          <cell r="BK260" t="e">
            <v>#REF!</v>
          </cell>
          <cell r="BL260" t="e">
            <v>#REF!</v>
          </cell>
          <cell r="BM260" t="e">
            <v>#REF!</v>
          </cell>
          <cell r="BN260" t="e">
            <v>#REF!</v>
          </cell>
          <cell r="BO260" t="e">
            <v>#REF!</v>
          </cell>
          <cell r="BP260" t="e">
            <v>#REF!</v>
          </cell>
          <cell r="BQ260" t="e">
            <v>#REF!</v>
          </cell>
          <cell r="BR260" t="e">
            <v>#REF!</v>
          </cell>
          <cell r="BS260" t="e">
            <v>#REF!</v>
          </cell>
          <cell r="BT260" t="e">
            <v>#REF!</v>
          </cell>
          <cell r="BU260" t="e">
            <v>#REF!</v>
          </cell>
          <cell r="BV260" t="e">
            <v>#REF!</v>
          </cell>
          <cell r="BW260" t="e">
            <v>#REF!</v>
          </cell>
          <cell r="BX260" t="e">
            <v>#REF!</v>
          </cell>
          <cell r="BY260" t="e">
            <v>#REF!</v>
          </cell>
          <cell r="BZ260" t="e">
            <v>#REF!</v>
          </cell>
          <cell r="CA260" t="e">
            <v>#REF!</v>
          </cell>
        </row>
        <row r="261">
          <cell r="A261" t="e">
            <v>#REF!</v>
          </cell>
          <cell r="B261" t="e">
            <v>#REF!</v>
          </cell>
          <cell r="C261" t="e">
            <v>#REF!</v>
          </cell>
          <cell r="D261" t="e">
            <v>#REF!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 t="e">
            <v>#REF!</v>
          </cell>
          <cell r="Q261" t="e">
            <v>#REF!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  <cell r="AD261" t="e">
            <v>#REF!</v>
          </cell>
          <cell r="AE261" t="e">
            <v>#REF!</v>
          </cell>
          <cell r="AF261" t="e">
            <v>#REF!</v>
          </cell>
          <cell r="AG261" t="e">
            <v>#REF!</v>
          </cell>
          <cell r="AH261" t="e">
            <v>#REF!</v>
          </cell>
          <cell r="AI261" t="e">
            <v>#REF!</v>
          </cell>
          <cell r="AJ261" t="e">
            <v>#REF!</v>
          </cell>
          <cell r="AK261" t="e">
            <v>#REF!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Q261" t="e">
            <v>#REF!</v>
          </cell>
          <cell r="AR261" t="e">
            <v>#REF!</v>
          </cell>
          <cell r="AS261" t="e">
            <v>#REF!</v>
          </cell>
          <cell r="AT261" t="e">
            <v>#REF!</v>
          </cell>
          <cell r="AU261" t="e">
            <v>#REF!</v>
          </cell>
          <cell r="AV261" t="e">
            <v>#REF!</v>
          </cell>
          <cell r="AW261" t="e">
            <v>#REF!</v>
          </cell>
          <cell r="AX261" t="e">
            <v>#REF!</v>
          </cell>
          <cell r="AY261" t="e">
            <v>#REF!</v>
          </cell>
          <cell r="AZ261" t="e">
            <v>#REF!</v>
          </cell>
          <cell r="BA261" t="e">
            <v>#REF!</v>
          </cell>
          <cell r="BB261" t="e">
            <v>#REF!</v>
          </cell>
          <cell r="BC261" t="e">
            <v>#REF!</v>
          </cell>
          <cell r="BD261" t="e">
            <v>#REF!</v>
          </cell>
          <cell r="BE261" t="e">
            <v>#REF!</v>
          </cell>
          <cell r="BF261" t="e">
            <v>#REF!</v>
          </cell>
          <cell r="BG261" t="e">
            <v>#REF!</v>
          </cell>
          <cell r="BH261" t="e">
            <v>#REF!</v>
          </cell>
          <cell r="BI261" t="e">
            <v>#REF!</v>
          </cell>
          <cell r="BJ261" t="e">
            <v>#REF!</v>
          </cell>
          <cell r="BK261" t="e">
            <v>#REF!</v>
          </cell>
          <cell r="BL261" t="e">
            <v>#REF!</v>
          </cell>
          <cell r="BM261" t="e">
            <v>#REF!</v>
          </cell>
          <cell r="BN261" t="e">
            <v>#REF!</v>
          </cell>
          <cell r="BO261" t="e">
            <v>#REF!</v>
          </cell>
          <cell r="BP261" t="e">
            <v>#REF!</v>
          </cell>
          <cell r="BQ261" t="e">
            <v>#REF!</v>
          </cell>
          <cell r="BR261" t="e">
            <v>#REF!</v>
          </cell>
          <cell r="BS261" t="e">
            <v>#REF!</v>
          </cell>
          <cell r="BT261" t="e">
            <v>#REF!</v>
          </cell>
          <cell r="BU261" t="e">
            <v>#REF!</v>
          </cell>
          <cell r="BV261" t="e">
            <v>#REF!</v>
          </cell>
          <cell r="BW261" t="e">
            <v>#REF!</v>
          </cell>
          <cell r="BX261" t="e">
            <v>#REF!</v>
          </cell>
          <cell r="BY261" t="e">
            <v>#REF!</v>
          </cell>
          <cell r="BZ261" t="e">
            <v>#REF!</v>
          </cell>
          <cell r="CA261" t="e">
            <v>#REF!</v>
          </cell>
        </row>
        <row r="262">
          <cell r="A262" t="e">
            <v>#REF!</v>
          </cell>
          <cell r="B262" t="e">
            <v>#REF!</v>
          </cell>
          <cell r="C262" t="e">
            <v>#REF!</v>
          </cell>
          <cell r="D262" t="e">
            <v>#REF!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 t="e">
            <v>#REF!</v>
          </cell>
          <cell r="Q262" t="e">
            <v>#REF!</v>
          </cell>
          <cell r="R262" t="e">
            <v>#REF!</v>
          </cell>
          <cell r="S262" t="e">
            <v>#REF!</v>
          </cell>
          <cell r="T262" t="e">
            <v>#REF!</v>
          </cell>
          <cell r="U262" t="e">
            <v>#REF!</v>
          </cell>
          <cell r="V262" t="e">
            <v>#REF!</v>
          </cell>
          <cell r="W262" t="e">
            <v>#REF!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  <cell r="AD262" t="e">
            <v>#REF!</v>
          </cell>
          <cell r="AE262" t="e">
            <v>#REF!</v>
          </cell>
          <cell r="AF262" t="e">
            <v>#REF!</v>
          </cell>
          <cell r="AG262" t="e">
            <v>#REF!</v>
          </cell>
          <cell r="AH262" t="e">
            <v>#REF!</v>
          </cell>
          <cell r="AI262" t="e">
            <v>#REF!</v>
          </cell>
          <cell r="AJ262" t="e">
            <v>#REF!</v>
          </cell>
          <cell r="AK262" t="e">
            <v>#REF!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Q262" t="e">
            <v>#REF!</v>
          </cell>
          <cell r="AR262" t="e">
            <v>#REF!</v>
          </cell>
          <cell r="AS262" t="e">
            <v>#REF!</v>
          </cell>
          <cell r="AT262" t="e">
            <v>#REF!</v>
          </cell>
          <cell r="AU262" t="e">
            <v>#REF!</v>
          </cell>
          <cell r="AV262" t="e">
            <v>#REF!</v>
          </cell>
          <cell r="AW262" t="e">
            <v>#REF!</v>
          </cell>
          <cell r="AX262" t="e">
            <v>#REF!</v>
          </cell>
          <cell r="AY262" t="e">
            <v>#REF!</v>
          </cell>
          <cell r="AZ262" t="e">
            <v>#REF!</v>
          </cell>
          <cell r="BA262" t="e">
            <v>#REF!</v>
          </cell>
          <cell r="BB262" t="e">
            <v>#REF!</v>
          </cell>
          <cell r="BC262" t="e">
            <v>#REF!</v>
          </cell>
          <cell r="BD262" t="e">
            <v>#REF!</v>
          </cell>
          <cell r="BE262" t="e">
            <v>#REF!</v>
          </cell>
          <cell r="BF262" t="e">
            <v>#REF!</v>
          </cell>
          <cell r="BG262" t="e">
            <v>#REF!</v>
          </cell>
          <cell r="BH262" t="e">
            <v>#REF!</v>
          </cell>
          <cell r="BI262" t="e">
            <v>#REF!</v>
          </cell>
          <cell r="BJ262" t="e">
            <v>#REF!</v>
          </cell>
          <cell r="BK262" t="e">
            <v>#REF!</v>
          </cell>
          <cell r="BL262" t="e">
            <v>#REF!</v>
          </cell>
          <cell r="BM262" t="e">
            <v>#REF!</v>
          </cell>
          <cell r="BN262" t="e">
            <v>#REF!</v>
          </cell>
          <cell r="BO262" t="e">
            <v>#REF!</v>
          </cell>
          <cell r="BP262" t="e">
            <v>#REF!</v>
          </cell>
          <cell r="BQ262" t="e">
            <v>#REF!</v>
          </cell>
          <cell r="BR262" t="e">
            <v>#REF!</v>
          </cell>
          <cell r="BS262" t="e">
            <v>#REF!</v>
          </cell>
          <cell r="BT262" t="e">
            <v>#REF!</v>
          </cell>
          <cell r="BU262" t="e">
            <v>#REF!</v>
          </cell>
          <cell r="BV262" t="e">
            <v>#REF!</v>
          </cell>
          <cell r="BW262" t="e">
            <v>#REF!</v>
          </cell>
          <cell r="BX262" t="e">
            <v>#REF!</v>
          </cell>
          <cell r="BY262" t="e">
            <v>#REF!</v>
          </cell>
          <cell r="BZ262" t="e">
            <v>#REF!</v>
          </cell>
          <cell r="CA262" t="e">
            <v>#REF!</v>
          </cell>
        </row>
        <row r="263">
          <cell r="A263" t="e">
            <v>#REF!</v>
          </cell>
          <cell r="B263" t="e">
            <v>#REF!</v>
          </cell>
          <cell r="C263" t="e">
            <v>#REF!</v>
          </cell>
          <cell r="D263" t="e">
            <v>#REF!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 t="e">
            <v>#REF!</v>
          </cell>
          <cell r="Q263" t="e">
            <v>#REF!</v>
          </cell>
          <cell r="R263" t="e">
            <v>#REF!</v>
          </cell>
          <cell r="S263" t="e">
            <v>#REF!</v>
          </cell>
          <cell r="T263" t="e">
            <v>#REF!</v>
          </cell>
          <cell r="U263" t="e">
            <v>#REF!</v>
          </cell>
          <cell r="V263" t="e">
            <v>#REF!</v>
          </cell>
          <cell r="W263" t="e">
            <v>#REF!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  <cell r="AD263" t="e">
            <v>#REF!</v>
          </cell>
          <cell r="AE263" t="e">
            <v>#REF!</v>
          </cell>
          <cell r="AF263" t="e">
            <v>#REF!</v>
          </cell>
          <cell r="AG263" t="e">
            <v>#REF!</v>
          </cell>
          <cell r="AH263" t="e">
            <v>#REF!</v>
          </cell>
          <cell r="AI263" t="e">
            <v>#REF!</v>
          </cell>
          <cell r="AJ263" t="e">
            <v>#REF!</v>
          </cell>
          <cell r="AK263" t="e">
            <v>#REF!</v>
          </cell>
          <cell r="AL263" t="e">
            <v>#REF!</v>
          </cell>
          <cell r="AM263" t="e">
            <v>#REF!</v>
          </cell>
          <cell r="AN263" t="e">
            <v>#REF!</v>
          </cell>
          <cell r="AO263" t="e">
            <v>#REF!</v>
          </cell>
          <cell r="AP263" t="e">
            <v>#REF!</v>
          </cell>
          <cell r="AQ263" t="e">
            <v>#REF!</v>
          </cell>
          <cell r="AR263" t="e">
            <v>#REF!</v>
          </cell>
          <cell r="AS263" t="e">
            <v>#REF!</v>
          </cell>
          <cell r="AT263" t="e">
            <v>#REF!</v>
          </cell>
          <cell r="AU263" t="e">
            <v>#REF!</v>
          </cell>
          <cell r="AV263" t="e">
            <v>#REF!</v>
          </cell>
          <cell r="AW263" t="e">
            <v>#REF!</v>
          </cell>
          <cell r="AX263" t="e">
            <v>#REF!</v>
          </cell>
          <cell r="AY263" t="e">
            <v>#REF!</v>
          </cell>
          <cell r="AZ263" t="e">
            <v>#REF!</v>
          </cell>
          <cell r="BA263" t="e">
            <v>#REF!</v>
          </cell>
          <cell r="BB263" t="e">
            <v>#REF!</v>
          </cell>
          <cell r="BC263" t="e">
            <v>#REF!</v>
          </cell>
          <cell r="BD263" t="e">
            <v>#REF!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  <cell r="BJ263" t="e">
            <v>#REF!</v>
          </cell>
          <cell r="BK263" t="e">
            <v>#REF!</v>
          </cell>
          <cell r="BL263" t="e">
            <v>#REF!</v>
          </cell>
          <cell r="BM263" t="e">
            <v>#REF!</v>
          </cell>
          <cell r="BN263" t="e">
            <v>#REF!</v>
          </cell>
          <cell r="BO263" t="e">
            <v>#REF!</v>
          </cell>
          <cell r="BP263" t="e">
            <v>#REF!</v>
          </cell>
          <cell r="BQ263" t="e">
            <v>#REF!</v>
          </cell>
          <cell r="BR263" t="e">
            <v>#REF!</v>
          </cell>
          <cell r="BS263" t="e">
            <v>#REF!</v>
          </cell>
          <cell r="BT263" t="e">
            <v>#REF!</v>
          </cell>
          <cell r="BU263" t="e">
            <v>#REF!</v>
          </cell>
          <cell r="BV263" t="e">
            <v>#REF!</v>
          </cell>
          <cell r="BW263" t="e">
            <v>#REF!</v>
          </cell>
          <cell r="BX263" t="e">
            <v>#REF!</v>
          </cell>
          <cell r="BY263" t="e">
            <v>#REF!</v>
          </cell>
          <cell r="BZ263" t="e">
            <v>#REF!</v>
          </cell>
          <cell r="CA263" t="e">
            <v>#REF!</v>
          </cell>
        </row>
        <row r="264">
          <cell r="A264" t="e">
            <v>#REF!</v>
          </cell>
          <cell r="B264" t="e">
            <v>#REF!</v>
          </cell>
          <cell r="C264" t="e">
            <v>#REF!</v>
          </cell>
          <cell r="D264" t="e">
            <v>#REF!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 t="e">
            <v>#REF!</v>
          </cell>
          <cell r="Q264" t="e">
            <v>#REF!</v>
          </cell>
          <cell r="R264" t="e">
            <v>#REF!</v>
          </cell>
          <cell r="S264" t="e">
            <v>#REF!</v>
          </cell>
          <cell r="T264" t="e">
            <v>#REF!</v>
          </cell>
          <cell r="U264" t="e">
            <v>#REF!</v>
          </cell>
          <cell r="V264" t="e">
            <v>#REF!</v>
          </cell>
          <cell r="W264" t="e">
            <v>#REF!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  <cell r="AD264" t="e">
            <v>#REF!</v>
          </cell>
          <cell r="AE264" t="e">
            <v>#REF!</v>
          </cell>
          <cell r="AF264" t="e">
            <v>#REF!</v>
          </cell>
          <cell r="AG264" t="e">
            <v>#REF!</v>
          </cell>
          <cell r="AH264" t="e">
            <v>#REF!</v>
          </cell>
          <cell r="AI264" t="e">
            <v>#REF!</v>
          </cell>
          <cell r="AJ264" t="e">
            <v>#REF!</v>
          </cell>
          <cell r="AK264" t="e">
            <v>#REF!</v>
          </cell>
          <cell r="AL264" t="e">
            <v>#REF!</v>
          </cell>
          <cell r="AM264" t="e">
            <v>#REF!</v>
          </cell>
          <cell r="AN264" t="e">
            <v>#REF!</v>
          </cell>
          <cell r="AO264" t="e">
            <v>#REF!</v>
          </cell>
          <cell r="AP264" t="e">
            <v>#REF!</v>
          </cell>
          <cell r="AQ264" t="e">
            <v>#REF!</v>
          </cell>
          <cell r="AR264" t="e">
            <v>#REF!</v>
          </cell>
          <cell r="AS264" t="e">
            <v>#REF!</v>
          </cell>
          <cell r="AT264" t="e">
            <v>#REF!</v>
          </cell>
          <cell r="AU264" t="e">
            <v>#REF!</v>
          </cell>
          <cell r="AV264" t="e">
            <v>#REF!</v>
          </cell>
          <cell r="AW264" t="e">
            <v>#REF!</v>
          </cell>
          <cell r="AX264" t="e">
            <v>#REF!</v>
          </cell>
          <cell r="AY264" t="e">
            <v>#REF!</v>
          </cell>
          <cell r="AZ264" t="e">
            <v>#REF!</v>
          </cell>
          <cell r="BA264" t="e">
            <v>#REF!</v>
          </cell>
          <cell r="BB264" t="e">
            <v>#REF!</v>
          </cell>
          <cell r="BC264" t="e">
            <v>#REF!</v>
          </cell>
          <cell r="BD264" t="e">
            <v>#REF!</v>
          </cell>
          <cell r="BE264" t="e">
            <v>#REF!</v>
          </cell>
          <cell r="BF264" t="e">
            <v>#REF!</v>
          </cell>
          <cell r="BG264" t="e">
            <v>#REF!</v>
          </cell>
          <cell r="BH264" t="e">
            <v>#REF!</v>
          </cell>
          <cell r="BI264" t="e">
            <v>#REF!</v>
          </cell>
          <cell r="BJ264" t="e">
            <v>#REF!</v>
          </cell>
          <cell r="BK264" t="e">
            <v>#REF!</v>
          </cell>
          <cell r="BL264" t="e">
            <v>#REF!</v>
          </cell>
          <cell r="BM264" t="e">
            <v>#REF!</v>
          </cell>
          <cell r="BN264" t="e">
            <v>#REF!</v>
          </cell>
          <cell r="BO264" t="e">
            <v>#REF!</v>
          </cell>
          <cell r="BP264" t="e">
            <v>#REF!</v>
          </cell>
          <cell r="BQ264" t="e">
            <v>#REF!</v>
          </cell>
          <cell r="BR264" t="e">
            <v>#REF!</v>
          </cell>
          <cell r="BS264" t="e">
            <v>#REF!</v>
          </cell>
          <cell r="BT264" t="e">
            <v>#REF!</v>
          </cell>
          <cell r="BU264" t="e">
            <v>#REF!</v>
          </cell>
          <cell r="BV264" t="e">
            <v>#REF!</v>
          </cell>
          <cell r="BW264" t="e">
            <v>#REF!</v>
          </cell>
          <cell r="BX264" t="e">
            <v>#REF!</v>
          </cell>
          <cell r="BY264" t="e">
            <v>#REF!</v>
          </cell>
          <cell r="BZ264" t="e">
            <v>#REF!</v>
          </cell>
          <cell r="CA264" t="e">
            <v>#REF!</v>
          </cell>
        </row>
        <row r="265">
          <cell r="A265" t="e">
            <v>#REF!</v>
          </cell>
          <cell r="B265" t="e">
            <v>#REF!</v>
          </cell>
          <cell r="C265" t="e">
            <v>#REF!</v>
          </cell>
          <cell r="D265" t="e">
            <v>#REF!</v>
          </cell>
          <cell r="E265" t="e">
            <v>#REF!</v>
          </cell>
          <cell r="F265" t="e">
            <v>#REF!</v>
          </cell>
          <cell r="G265" t="e">
            <v>#REF!</v>
          </cell>
          <cell r="H265" t="e">
            <v>#REF!</v>
          </cell>
          <cell r="I265" t="e">
            <v>#REF!</v>
          </cell>
          <cell r="J265" t="e">
            <v>#REF!</v>
          </cell>
          <cell r="K265" t="e">
            <v>#REF!</v>
          </cell>
          <cell r="L265" t="e">
            <v>#REF!</v>
          </cell>
          <cell r="M265" t="e">
            <v>#REF!</v>
          </cell>
          <cell r="N265" t="e">
            <v>#REF!</v>
          </cell>
          <cell r="O265" t="e">
            <v>#REF!</v>
          </cell>
          <cell r="P265" t="e">
            <v>#REF!</v>
          </cell>
          <cell r="Q265" t="e">
            <v>#REF!</v>
          </cell>
          <cell r="R265" t="e">
            <v>#REF!</v>
          </cell>
          <cell r="S265" t="e">
            <v>#REF!</v>
          </cell>
          <cell r="T265" t="e">
            <v>#REF!</v>
          </cell>
          <cell r="U265" t="e">
            <v>#REF!</v>
          </cell>
          <cell r="V265" t="e">
            <v>#REF!</v>
          </cell>
          <cell r="W265" t="e">
            <v>#REF!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  <cell r="AD265" t="e">
            <v>#REF!</v>
          </cell>
          <cell r="AE265" t="e">
            <v>#REF!</v>
          </cell>
          <cell r="AF265" t="e">
            <v>#REF!</v>
          </cell>
          <cell r="AG265" t="e">
            <v>#REF!</v>
          </cell>
          <cell r="AH265" t="e">
            <v>#REF!</v>
          </cell>
          <cell r="AI265" t="e">
            <v>#REF!</v>
          </cell>
          <cell r="AJ265" t="e">
            <v>#REF!</v>
          </cell>
          <cell r="AK265" t="e">
            <v>#REF!</v>
          </cell>
          <cell r="AL265" t="e">
            <v>#REF!</v>
          </cell>
          <cell r="AM265" t="e">
            <v>#REF!</v>
          </cell>
          <cell r="AN265" t="e">
            <v>#REF!</v>
          </cell>
          <cell r="AO265" t="e">
            <v>#REF!</v>
          </cell>
          <cell r="AP265" t="e">
            <v>#REF!</v>
          </cell>
          <cell r="AQ265" t="e">
            <v>#REF!</v>
          </cell>
          <cell r="AR265" t="e">
            <v>#REF!</v>
          </cell>
          <cell r="AS265" t="e">
            <v>#REF!</v>
          </cell>
          <cell r="AT265" t="e">
            <v>#REF!</v>
          </cell>
          <cell r="AU265" t="e">
            <v>#REF!</v>
          </cell>
          <cell r="AV265" t="e">
            <v>#REF!</v>
          </cell>
          <cell r="AW265" t="e">
            <v>#REF!</v>
          </cell>
          <cell r="AX265" t="e">
            <v>#REF!</v>
          </cell>
          <cell r="AY265" t="e">
            <v>#REF!</v>
          </cell>
          <cell r="AZ265" t="e">
            <v>#REF!</v>
          </cell>
          <cell r="BA265" t="e">
            <v>#REF!</v>
          </cell>
          <cell r="BB265" t="e">
            <v>#REF!</v>
          </cell>
          <cell r="BC265" t="e">
            <v>#REF!</v>
          </cell>
          <cell r="BD265" t="e">
            <v>#REF!</v>
          </cell>
          <cell r="BE265" t="e">
            <v>#REF!</v>
          </cell>
          <cell r="BF265" t="e">
            <v>#REF!</v>
          </cell>
          <cell r="BG265" t="e">
            <v>#REF!</v>
          </cell>
          <cell r="BH265" t="e">
            <v>#REF!</v>
          </cell>
          <cell r="BI265" t="e">
            <v>#REF!</v>
          </cell>
          <cell r="BJ265" t="e">
            <v>#REF!</v>
          </cell>
          <cell r="BK265" t="e">
            <v>#REF!</v>
          </cell>
          <cell r="BL265" t="e">
            <v>#REF!</v>
          </cell>
          <cell r="BM265" t="e">
            <v>#REF!</v>
          </cell>
          <cell r="BN265" t="e">
            <v>#REF!</v>
          </cell>
          <cell r="BO265" t="e">
            <v>#REF!</v>
          </cell>
          <cell r="BP265" t="e">
            <v>#REF!</v>
          </cell>
          <cell r="BQ265" t="e">
            <v>#REF!</v>
          </cell>
          <cell r="BR265" t="e">
            <v>#REF!</v>
          </cell>
          <cell r="BS265" t="e">
            <v>#REF!</v>
          </cell>
          <cell r="BT265" t="e">
            <v>#REF!</v>
          </cell>
          <cell r="BU265" t="e">
            <v>#REF!</v>
          </cell>
          <cell r="BV265" t="e">
            <v>#REF!</v>
          </cell>
          <cell r="BW265" t="e">
            <v>#REF!</v>
          </cell>
          <cell r="BX265" t="e">
            <v>#REF!</v>
          </cell>
          <cell r="BY265" t="e">
            <v>#REF!</v>
          </cell>
          <cell r="BZ265" t="e">
            <v>#REF!</v>
          </cell>
          <cell r="CA265" t="e">
            <v>#REF!</v>
          </cell>
        </row>
        <row r="266">
          <cell r="A266" t="e">
            <v>#REF!</v>
          </cell>
          <cell r="B266" t="e">
            <v>#REF!</v>
          </cell>
          <cell r="C266" t="e">
            <v>#REF!</v>
          </cell>
          <cell r="D266" t="e">
            <v>#REF!</v>
          </cell>
          <cell r="E266" t="e">
            <v>#REF!</v>
          </cell>
          <cell r="F266" t="e">
            <v>#REF!</v>
          </cell>
          <cell r="G266" t="e">
            <v>#REF!</v>
          </cell>
          <cell r="H266" t="e">
            <v>#REF!</v>
          </cell>
          <cell r="I266" t="e">
            <v>#REF!</v>
          </cell>
          <cell r="J266" t="e">
            <v>#REF!</v>
          </cell>
          <cell r="K266" t="e">
            <v>#REF!</v>
          </cell>
          <cell r="L266" t="e">
            <v>#REF!</v>
          </cell>
          <cell r="M266" t="e">
            <v>#REF!</v>
          </cell>
          <cell r="N266" t="e">
            <v>#REF!</v>
          </cell>
          <cell r="O266" t="e">
            <v>#REF!</v>
          </cell>
          <cell r="P266" t="e">
            <v>#REF!</v>
          </cell>
          <cell r="Q266" t="e">
            <v>#REF!</v>
          </cell>
          <cell r="R266" t="e">
            <v>#REF!</v>
          </cell>
          <cell r="S266" t="e">
            <v>#REF!</v>
          </cell>
          <cell r="T266" t="e">
            <v>#REF!</v>
          </cell>
          <cell r="U266" t="e">
            <v>#REF!</v>
          </cell>
          <cell r="V266" t="e">
            <v>#REF!</v>
          </cell>
          <cell r="W266" t="e">
            <v>#REF!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  <cell r="AD266" t="e">
            <v>#REF!</v>
          </cell>
          <cell r="AE266" t="e">
            <v>#REF!</v>
          </cell>
          <cell r="AF266" t="e">
            <v>#REF!</v>
          </cell>
          <cell r="AG266" t="e">
            <v>#REF!</v>
          </cell>
          <cell r="AH266" t="e">
            <v>#REF!</v>
          </cell>
          <cell r="AI266" t="e">
            <v>#REF!</v>
          </cell>
          <cell r="AJ266" t="e">
            <v>#REF!</v>
          </cell>
          <cell r="AK266" t="e">
            <v>#REF!</v>
          </cell>
          <cell r="AL266" t="e">
            <v>#REF!</v>
          </cell>
          <cell r="AM266" t="e">
            <v>#REF!</v>
          </cell>
          <cell r="AN266" t="e">
            <v>#REF!</v>
          </cell>
          <cell r="AO266" t="e">
            <v>#REF!</v>
          </cell>
          <cell r="AP266" t="e">
            <v>#REF!</v>
          </cell>
          <cell r="AQ266" t="e">
            <v>#REF!</v>
          </cell>
          <cell r="AR266" t="e">
            <v>#REF!</v>
          </cell>
          <cell r="AS266" t="e">
            <v>#REF!</v>
          </cell>
          <cell r="AT266" t="e">
            <v>#REF!</v>
          </cell>
          <cell r="AU266" t="e">
            <v>#REF!</v>
          </cell>
          <cell r="AV266" t="e">
            <v>#REF!</v>
          </cell>
          <cell r="AW266" t="e">
            <v>#REF!</v>
          </cell>
          <cell r="AX266" t="e">
            <v>#REF!</v>
          </cell>
          <cell r="AY266" t="e">
            <v>#REF!</v>
          </cell>
          <cell r="AZ266" t="e">
            <v>#REF!</v>
          </cell>
          <cell r="BA266" t="e">
            <v>#REF!</v>
          </cell>
          <cell r="BB266" t="e">
            <v>#REF!</v>
          </cell>
          <cell r="BC266" t="e">
            <v>#REF!</v>
          </cell>
          <cell r="BD266" t="e">
            <v>#REF!</v>
          </cell>
          <cell r="BE266" t="e">
            <v>#REF!</v>
          </cell>
          <cell r="BF266" t="e">
            <v>#REF!</v>
          </cell>
          <cell r="BG266" t="e">
            <v>#REF!</v>
          </cell>
          <cell r="BH266" t="e">
            <v>#REF!</v>
          </cell>
          <cell r="BI266" t="e">
            <v>#REF!</v>
          </cell>
          <cell r="BJ266" t="e">
            <v>#REF!</v>
          </cell>
          <cell r="BK266" t="e">
            <v>#REF!</v>
          </cell>
          <cell r="BL266" t="e">
            <v>#REF!</v>
          </cell>
          <cell r="BM266" t="e">
            <v>#REF!</v>
          </cell>
          <cell r="BN266" t="e">
            <v>#REF!</v>
          </cell>
          <cell r="BO266" t="e">
            <v>#REF!</v>
          </cell>
          <cell r="BP266" t="e">
            <v>#REF!</v>
          </cell>
          <cell r="BQ266" t="e">
            <v>#REF!</v>
          </cell>
          <cell r="BR266" t="e">
            <v>#REF!</v>
          </cell>
          <cell r="BS266" t="e">
            <v>#REF!</v>
          </cell>
          <cell r="BT266" t="e">
            <v>#REF!</v>
          </cell>
          <cell r="BU266" t="e">
            <v>#REF!</v>
          </cell>
          <cell r="BV266" t="e">
            <v>#REF!</v>
          </cell>
          <cell r="BW266" t="e">
            <v>#REF!</v>
          </cell>
          <cell r="BX266" t="e">
            <v>#REF!</v>
          </cell>
          <cell r="BY266" t="e">
            <v>#REF!</v>
          </cell>
          <cell r="BZ266" t="e">
            <v>#REF!</v>
          </cell>
          <cell r="CA266" t="e">
            <v>#REF!</v>
          </cell>
        </row>
        <row r="267">
          <cell r="A267" t="e">
            <v>#REF!</v>
          </cell>
          <cell r="B267" t="e">
            <v>#REF!</v>
          </cell>
          <cell r="C267" t="e">
            <v>#REF!</v>
          </cell>
          <cell r="D267" t="e">
            <v>#REF!</v>
          </cell>
          <cell r="E267" t="e">
            <v>#REF!</v>
          </cell>
          <cell r="F267" t="e">
            <v>#REF!</v>
          </cell>
          <cell r="G267" t="e">
            <v>#REF!</v>
          </cell>
          <cell r="H267" t="e">
            <v>#REF!</v>
          </cell>
          <cell r="I267" t="e">
            <v>#REF!</v>
          </cell>
          <cell r="J267" t="e">
            <v>#REF!</v>
          </cell>
          <cell r="K267" t="e">
            <v>#REF!</v>
          </cell>
          <cell r="L267" t="e">
            <v>#REF!</v>
          </cell>
          <cell r="M267" t="e">
            <v>#REF!</v>
          </cell>
          <cell r="N267" t="e">
            <v>#REF!</v>
          </cell>
          <cell r="O267" t="e">
            <v>#REF!</v>
          </cell>
          <cell r="P267" t="e">
            <v>#REF!</v>
          </cell>
          <cell r="Q267" t="e">
            <v>#REF!</v>
          </cell>
          <cell r="R267" t="e">
            <v>#REF!</v>
          </cell>
          <cell r="S267" t="e">
            <v>#REF!</v>
          </cell>
          <cell r="T267" t="e">
            <v>#REF!</v>
          </cell>
          <cell r="U267" t="e">
            <v>#REF!</v>
          </cell>
          <cell r="V267" t="e">
            <v>#REF!</v>
          </cell>
          <cell r="W267" t="e">
            <v>#REF!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  <cell r="AD267" t="e">
            <v>#REF!</v>
          </cell>
          <cell r="AE267" t="e">
            <v>#REF!</v>
          </cell>
          <cell r="AF267" t="e">
            <v>#REF!</v>
          </cell>
          <cell r="AG267" t="e">
            <v>#REF!</v>
          </cell>
          <cell r="AH267" t="e">
            <v>#REF!</v>
          </cell>
          <cell r="AI267" t="e">
            <v>#REF!</v>
          </cell>
          <cell r="AJ267" t="e">
            <v>#REF!</v>
          </cell>
          <cell r="AK267" t="e">
            <v>#REF!</v>
          </cell>
          <cell r="AL267" t="e">
            <v>#REF!</v>
          </cell>
          <cell r="AM267" t="e">
            <v>#REF!</v>
          </cell>
          <cell r="AN267" t="e">
            <v>#REF!</v>
          </cell>
          <cell r="AO267" t="e">
            <v>#REF!</v>
          </cell>
          <cell r="AP267" t="e">
            <v>#REF!</v>
          </cell>
          <cell r="AQ267" t="e">
            <v>#REF!</v>
          </cell>
          <cell r="AR267" t="e">
            <v>#REF!</v>
          </cell>
          <cell r="AS267" t="e">
            <v>#REF!</v>
          </cell>
          <cell r="AT267" t="e">
            <v>#REF!</v>
          </cell>
          <cell r="AU267" t="e">
            <v>#REF!</v>
          </cell>
          <cell r="AV267" t="e">
            <v>#REF!</v>
          </cell>
          <cell r="AW267" t="e">
            <v>#REF!</v>
          </cell>
          <cell r="AX267" t="e">
            <v>#REF!</v>
          </cell>
          <cell r="AY267" t="e">
            <v>#REF!</v>
          </cell>
          <cell r="AZ267" t="e">
            <v>#REF!</v>
          </cell>
          <cell r="BA267" t="e">
            <v>#REF!</v>
          </cell>
          <cell r="BB267" t="e">
            <v>#REF!</v>
          </cell>
          <cell r="BC267" t="e">
            <v>#REF!</v>
          </cell>
          <cell r="BD267" t="e">
            <v>#REF!</v>
          </cell>
          <cell r="BE267" t="e">
            <v>#REF!</v>
          </cell>
          <cell r="BF267" t="e">
            <v>#REF!</v>
          </cell>
          <cell r="BG267" t="e">
            <v>#REF!</v>
          </cell>
          <cell r="BH267" t="e">
            <v>#REF!</v>
          </cell>
          <cell r="BI267" t="e">
            <v>#REF!</v>
          </cell>
          <cell r="BJ267" t="e">
            <v>#REF!</v>
          </cell>
          <cell r="BK267" t="e">
            <v>#REF!</v>
          </cell>
          <cell r="BL267" t="e">
            <v>#REF!</v>
          </cell>
          <cell r="BM267" t="e">
            <v>#REF!</v>
          </cell>
          <cell r="BN267" t="e">
            <v>#REF!</v>
          </cell>
          <cell r="BO267" t="e">
            <v>#REF!</v>
          </cell>
          <cell r="BP267" t="e">
            <v>#REF!</v>
          </cell>
          <cell r="BQ267" t="e">
            <v>#REF!</v>
          </cell>
          <cell r="BR267" t="e">
            <v>#REF!</v>
          </cell>
          <cell r="BS267" t="e">
            <v>#REF!</v>
          </cell>
          <cell r="BT267" t="e">
            <v>#REF!</v>
          </cell>
          <cell r="BU267" t="e">
            <v>#REF!</v>
          </cell>
          <cell r="BV267" t="e">
            <v>#REF!</v>
          </cell>
          <cell r="BW267" t="e">
            <v>#REF!</v>
          </cell>
          <cell r="BX267" t="e">
            <v>#REF!</v>
          </cell>
          <cell r="BY267" t="e">
            <v>#REF!</v>
          </cell>
          <cell r="BZ267" t="e">
            <v>#REF!</v>
          </cell>
          <cell r="CA267" t="e">
            <v>#REF!</v>
          </cell>
        </row>
        <row r="268">
          <cell r="A268" t="e">
            <v>#REF!</v>
          </cell>
          <cell r="B268" t="e">
            <v>#REF!</v>
          </cell>
          <cell r="C268" t="e">
            <v>#REF!</v>
          </cell>
          <cell r="D268" t="e">
            <v>#REF!</v>
          </cell>
          <cell r="E268" t="e">
            <v>#REF!</v>
          </cell>
          <cell r="F268" t="e">
            <v>#REF!</v>
          </cell>
          <cell r="G268" t="e">
            <v>#REF!</v>
          </cell>
          <cell r="H268" t="e">
            <v>#REF!</v>
          </cell>
          <cell r="I268" t="e">
            <v>#REF!</v>
          </cell>
          <cell r="J268" t="e">
            <v>#REF!</v>
          </cell>
          <cell r="K268" t="e">
            <v>#REF!</v>
          </cell>
          <cell r="L268" t="e">
            <v>#REF!</v>
          </cell>
          <cell r="M268" t="e">
            <v>#REF!</v>
          </cell>
          <cell r="N268" t="e">
            <v>#REF!</v>
          </cell>
          <cell r="O268" t="e">
            <v>#REF!</v>
          </cell>
          <cell r="P268" t="e">
            <v>#REF!</v>
          </cell>
          <cell r="Q268" t="e">
            <v>#REF!</v>
          </cell>
          <cell r="R268" t="e">
            <v>#REF!</v>
          </cell>
          <cell r="S268" t="e">
            <v>#REF!</v>
          </cell>
          <cell r="T268" t="e">
            <v>#REF!</v>
          </cell>
          <cell r="U268" t="e">
            <v>#REF!</v>
          </cell>
          <cell r="V268" t="e">
            <v>#REF!</v>
          </cell>
          <cell r="W268" t="e">
            <v>#REF!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  <cell r="AD268" t="e">
            <v>#REF!</v>
          </cell>
          <cell r="AE268" t="e">
            <v>#REF!</v>
          </cell>
          <cell r="AF268" t="e">
            <v>#REF!</v>
          </cell>
          <cell r="AG268" t="e">
            <v>#REF!</v>
          </cell>
          <cell r="AH268" t="e">
            <v>#REF!</v>
          </cell>
          <cell r="AI268" t="e">
            <v>#REF!</v>
          </cell>
          <cell r="AJ268" t="e">
            <v>#REF!</v>
          </cell>
          <cell r="AK268" t="e">
            <v>#REF!</v>
          </cell>
          <cell r="AL268" t="e">
            <v>#REF!</v>
          </cell>
          <cell r="AM268" t="e">
            <v>#REF!</v>
          </cell>
          <cell r="AN268" t="e">
            <v>#REF!</v>
          </cell>
          <cell r="AO268" t="e">
            <v>#REF!</v>
          </cell>
          <cell r="AP268" t="e">
            <v>#REF!</v>
          </cell>
          <cell r="AQ268" t="e">
            <v>#REF!</v>
          </cell>
          <cell r="AR268" t="e">
            <v>#REF!</v>
          </cell>
          <cell r="AS268" t="e">
            <v>#REF!</v>
          </cell>
          <cell r="AT268" t="e">
            <v>#REF!</v>
          </cell>
          <cell r="AU268" t="e">
            <v>#REF!</v>
          </cell>
          <cell r="AV268" t="e">
            <v>#REF!</v>
          </cell>
          <cell r="AW268" t="e">
            <v>#REF!</v>
          </cell>
          <cell r="AX268" t="e">
            <v>#REF!</v>
          </cell>
          <cell r="AY268" t="e">
            <v>#REF!</v>
          </cell>
          <cell r="AZ268" t="e">
            <v>#REF!</v>
          </cell>
          <cell r="BA268" t="e">
            <v>#REF!</v>
          </cell>
          <cell r="BB268" t="e">
            <v>#REF!</v>
          </cell>
          <cell r="BC268" t="e">
            <v>#REF!</v>
          </cell>
          <cell r="BD268" t="e">
            <v>#REF!</v>
          </cell>
          <cell r="BE268" t="e">
            <v>#REF!</v>
          </cell>
          <cell r="BF268" t="e">
            <v>#REF!</v>
          </cell>
          <cell r="BG268" t="e">
            <v>#REF!</v>
          </cell>
          <cell r="BH268" t="e">
            <v>#REF!</v>
          </cell>
          <cell r="BI268" t="e">
            <v>#REF!</v>
          </cell>
          <cell r="BJ268" t="e">
            <v>#REF!</v>
          </cell>
          <cell r="BK268" t="e">
            <v>#REF!</v>
          </cell>
          <cell r="BL268" t="e">
            <v>#REF!</v>
          </cell>
          <cell r="BM268" t="e">
            <v>#REF!</v>
          </cell>
          <cell r="BN268" t="e">
            <v>#REF!</v>
          </cell>
          <cell r="BO268" t="e">
            <v>#REF!</v>
          </cell>
          <cell r="BP268" t="e">
            <v>#REF!</v>
          </cell>
          <cell r="BQ268" t="e">
            <v>#REF!</v>
          </cell>
          <cell r="BR268" t="e">
            <v>#REF!</v>
          </cell>
          <cell r="BS268" t="e">
            <v>#REF!</v>
          </cell>
          <cell r="BT268" t="e">
            <v>#REF!</v>
          </cell>
          <cell r="BU268" t="e">
            <v>#REF!</v>
          </cell>
          <cell r="BV268" t="e">
            <v>#REF!</v>
          </cell>
          <cell r="BW268" t="e">
            <v>#REF!</v>
          </cell>
          <cell r="BX268" t="e">
            <v>#REF!</v>
          </cell>
          <cell r="BY268" t="e">
            <v>#REF!</v>
          </cell>
          <cell r="BZ268" t="e">
            <v>#REF!</v>
          </cell>
          <cell r="CA268" t="e">
            <v>#REF!</v>
          </cell>
        </row>
      </sheetData>
      <sheetData sheetId="26" refreshError="1"/>
      <sheetData sheetId="27" refreshError="1">
        <row r="3">
          <cell r="B3" t="str">
            <v>Power.Load</v>
          </cell>
          <cell r="C3" t="str">
            <v>Load</v>
          </cell>
        </row>
        <row r="4">
          <cell r="B4" t="str">
            <v>Power.Gen.Hydro</v>
          </cell>
          <cell r="C4" t="str">
            <v>NO</v>
          </cell>
        </row>
        <row r="5">
          <cell r="B5" t="str">
            <v>Electron</v>
          </cell>
          <cell r="C5" t="str">
            <v>Electron</v>
          </cell>
        </row>
        <row r="6">
          <cell r="B6" t="str">
            <v>LBaker</v>
          </cell>
          <cell r="C6" t="str">
            <v>LBaker</v>
          </cell>
        </row>
        <row r="7">
          <cell r="B7" t="str">
            <v>Midc Hydro</v>
          </cell>
          <cell r="C7" t="str">
            <v>Midc Hydro</v>
          </cell>
        </row>
        <row r="8">
          <cell r="B8" t="str">
            <v>PR Disp Product</v>
          </cell>
          <cell r="C8" t="str">
            <v>PR Disp Product</v>
          </cell>
        </row>
        <row r="9">
          <cell r="B9" t="str">
            <v>Snoq</v>
          </cell>
          <cell r="C9" t="str">
            <v>Snoq</v>
          </cell>
        </row>
        <row r="10">
          <cell r="B10" t="str">
            <v>UBaker</v>
          </cell>
          <cell r="C10" t="str">
            <v>UBaker</v>
          </cell>
        </row>
        <row r="11">
          <cell r="B11" t="str">
            <v>Power.Gen.CT</v>
          </cell>
          <cell r="C11" t="str">
            <v>NO</v>
          </cell>
        </row>
        <row r="12">
          <cell r="B12" t="str">
            <v>Crystal Mountain</v>
          </cell>
          <cell r="C12" t="str">
            <v>Crystal</v>
          </cell>
        </row>
        <row r="13">
          <cell r="B13" t="str">
            <v>Frederickson 1</v>
          </cell>
          <cell r="C13" t="str">
            <v>Frederickson</v>
          </cell>
        </row>
        <row r="14">
          <cell r="B14" t="str">
            <v>Frederickson 2</v>
          </cell>
          <cell r="C14" t="str">
            <v>Frederickson</v>
          </cell>
        </row>
        <row r="15">
          <cell r="B15" t="str">
            <v>Fredonia 1</v>
          </cell>
          <cell r="C15" t="str">
            <v>Fredonia 12</v>
          </cell>
        </row>
        <row r="16">
          <cell r="B16" t="str">
            <v>Fredonia 2</v>
          </cell>
          <cell r="C16" t="str">
            <v>Fredonia 12</v>
          </cell>
        </row>
        <row r="17">
          <cell r="B17" t="str">
            <v>Fredonia 3</v>
          </cell>
          <cell r="C17" t="str">
            <v>Fredonia 34</v>
          </cell>
        </row>
        <row r="18">
          <cell r="B18" t="str">
            <v>Fredonia 4</v>
          </cell>
          <cell r="C18" t="str">
            <v>Fredonia 34</v>
          </cell>
        </row>
        <row r="19">
          <cell r="B19" t="str">
            <v>Whitehorn 2</v>
          </cell>
          <cell r="C19" t="str">
            <v>Whitehorn 23</v>
          </cell>
        </row>
        <row r="20">
          <cell r="B20" t="str">
            <v>Whitehorn 3</v>
          </cell>
          <cell r="C20" t="str">
            <v>Whitehorn 23</v>
          </cell>
        </row>
        <row r="21">
          <cell r="B21" t="str">
            <v>Power.Gen.NUG</v>
          </cell>
          <cell r="C21" t="str">
            <v>NO</v>
          </cell>
        </row>
        <row r="22">
          <cell r="B22" t="str">
            <v>KomaK</v>
          </cell>
          <cell r="C22" t="str">
            <v>QF KomaK</v>
          </cell>
        </row>
        <row r="23">
          <cell r="B23" t="str">
            <v>March Point 1</v>
          </cell>
          <cell r="C23" t="str">
            <v>March Point 1</v>
          </cell>
        </row>
        <row r="24">
          <cell r="B24" t="str">
            <v>March Point 2</v>
          </cell>
          <cell r="C24" t="str">
            <v>March Point 2</v>
          </cell>
        </row>
        <row r="25">
          <cell r="B25" t="str">
            <v>QF Nooksack I</v>
          </cell>
          <cell r="C25" t="str">
            <v>QF Nooksack</v>
          </cell>
        </row>
        <row r="26">
          <cell r="B26" t="str">
            <v>QF PERC</v>
          </cell>
          <cell r="C26" t="str">
            <v>QF PERC</v>
          </cell>
        </row>
        <row r="27">
          <cell r="B27" t="str">
            <v>QF PT Townsend</v>
          </cell>
          <cell r="C27" t="str">
            <v>QF Pt Townsend</v>
          </cell>
        </row>
        <row r="28">
          <cell r="B28" t="str">
            <v>QF Spokane MSW</v>
          </cell>
          <cell r="C28" t="str">
            <v>QF Spokane MSW</v>
          </cell>
        </row>
        <row r="29">
          <cell r="B29" t="str">
            <v>QF Sygitowicz</v>
          </cell>
          <cell r="C29" t="str">
            <v>QF Sygitowicz</v>
          </cell>
        </row>
        <row r="30">
          <cell r="B30" t="str">
            <v>SumasGen</v>
          </cell>
          <cell r="C30" t="str">
            <v>Sumas</v>
          </cell>
        </row>
        <row r="31">
          <cell r="B31" t="str">
            <v>Tenaska</v>
          </cell>
          <cell r="C31" t="str">
            <v>Tenaska</v>
          </cell>
        </row>
        <row r="32">
          <cell r="B32" t="str">
            <v>Twin</v>
          </cell>
          <cell r="C32" t="str">
            <v>QF Twin</v>
          </cell>
        </row>
        <row r="33">
          <cell r="B33" t="str">
            <v>Weeks</v>
          </cell>
          <cell r="C33" t="str">
            <v>QF Weeks</v>
          </cell>
        </row>
        <row r="34">
          <cell r="B34" t="str">
            <v>Power.Gen.Cogen</v>
          </cell>
          <cell r="C34" t="str">
            <v>NO</v>
          </cell>
        </row>
        <row r="35">
          <cell r="B35" t="str">
            <v>Encogen</v>
          </cell>
          <cell r="C35" t="str">
            <v>Encogen</v>
          </cell>
        </row>
        <row r="36">
          <cell r="B36" t="str">
            <v>Fred1</v>
          </cell>
          <cell r="C36" t="str">
            <v>Fred1</v>
          </cell>
        </row>
        <row r="37">
          <cell r="B37" t="str">
            <v>Fred1DF</v>
          </cell>
          <cell r="C37" t="str">
            <v>Fred1 DF</v>
          </cell>
        </row>
        <row r="38">
          <cell r="B38" t="str">
            <v>Power.Gen.Coal</v>
          </cell>
          <cell r="C38" t="str">
            <v>NO</v>
          </cell>
        </row>
        <row r="39">
          <cell r="B39" t="str">
            <v>Colstrip 1</v>
          </cell>
          <cell r="C39" t="str">
            <v>Colstrip 12</v>
          </cell>
        </row>
        <row r="40">
          <cell r="B40" t="str">
            <v>Colstrip 2</v>
          </cell>
          <cell r="C40" t="str">
            <v>Colstrip 12</v>
          </cell>
        </row>
        <row r="41">
          <cell r="B41" t="str">
            <v>Colstrip 3</v>
          </cell>
          <cell r="C41" t="str">
            <v>Colstrip 34</v>
          </cell>
        </row>
        <row r="42">
          <cell r="B42" t="str">
            <v>Colstrip 4</v>
          </cell>
          <cell r="C42" t="str">
            <v>Colstrip 34</v>
          </cell>
        </row>
        <row r="43">
          <cell r="B43" t="str">
            <v>Power.LTContracts</v>
          </cell>
          <cell r="C43" t="str">
            <v>NO</v>
          </cell>
        </row>
        <row r="44">
          <cell r="B44" t="str">
            <v>Baker Repl</v>
          </cell>
          <cell r="C44" t="str">
            <v>Baker Repl</v>
          </cell>
        </row>
        <row r="45">
          <cell r="B45" t="str">
            <v>BPA-SnohConserv</v>
          </cell>
          <cell r="C45" t="str">
            <v>SnohCons</v>
          </cell>
        </row>
        <row r="46">
          <cell r="B46" t="str">
            <v>CEA-EA</v>
          </cell>
          <cell r="C46" t="str">
            <v>CEA-EA</v>
          </cell>
        </row>
        <row r="47">
          <cell r="B47" t="str">
            <v>Hopkins Ridge Wind</v>
          </cell>
          <cell r="C47" t="str">
            <v>Hopkins Ridge</v>
          </cell>
        </row>
        <row r="48">
          <cell r="B48" t="str">
            <v>MPC 1</v>
          </cell>
          <cell r="C48" t="str">
            <v>MPC</v>
          </cell>
        </row>
        <row r="49">
          <cell r="B49" t="str">
            <v>MPC 2</v>
          </cell>
          <cell r="C49" t="str">
            <v>MPC</v>
          </cell>
        </row>
        <row r="50">
          <cell r="B50" t="str">
            <v>North Wasco</v>
          </cell>
          <cell r="C50" t="str">
            <v>North Wasco</v>
          </cell>
        </row>
        <row r="51">
          <cell r="B51" t="str">
            <v>PG&amp;E X Pur</v>
          </cell>
          <cell r="C51" t="str">
            <v>PG&amp;E</v>
          </cell>
        </row>
        <row r="52">
          <cell r="B52" t="str">
            <v>PG&amp;E X Sale</v>
          </cell>
          <cell r="C52" t="str">
            <v>PG&amp;E</v>
          </cell>
        </row>
        <row r="53">
          <cell r="B53" t="str">
            <v>Point Roberts</v>
          </cell>
          <cell r="C53" t="str">
            <v>Point Roberts</v>
          </cell>
        </row>
        <row r="54">
          <cell r="B54" t="str">
            <v>Wild Horse Wind</v>
          </cell>
          <cell r="C54" t="str">
            <v>Wild Horse</v>
          </cell>
        </row>
        <row r="55">
          <cell r="B55" t="str">
            <v>WNP-3 Exchange</v>
          </cell>
          <cell r="C55" t="str">
            <v>WNP-3 Exch</v>
          </cell>
        </row>
        <row r="56">
          <cell r="B56" t="str">
            <v>WNP-3 Return</v>
          </cell>
          <cell r="C56" t="str">
            <v>WNP-3 Return</v>
          </cell>
        </row>
        <row r="57">
          <cell r="B57" t="str">
            <v>Power.Exchange</v>
          </cell>
          <cell r="C57" t="str">
            <v>Secondary Purch</v>
          </cell>
        </row>
        <row r="58">
          <cell r="B58" t="str">
            <v>Power.Core</v>
          </cell>
          <cell r="C58" t="str">
            <v>NO</v>
          </cell>
        </row>
        <row r="59">
          <cell r="B59" t="str">
            <v>Power.Core . Purchase</v>
          </cell>
          <cell r="C59" t="str">
            <v>Secondary Purch</v>
          </cell>
        </row>
        <row r="60">
          <cell r="B60" t="str">
            <v>Power.Core . Sale</v>
          </cell>
          <cell r="C60" t="str">
            <v>Secondary Sale</v>
          </cell>
        </row>
        <row r="61">
          <cell r="B61" t="str">
            <v>Power.Opt</v>
          </cell>
          <cell r="C61" t="str">
            <v>NO</v>
          </cell>
        </row>
        <row r="62">
          <cell r="B62" t="str">
            <v>Power.Opt . Purchase</v>
          </cell>
          <cell r="C62" t="str">
            <v>Opt. Secondary Pur</v>
          </cell>
        </row>
        <row r="63">
          <cell r="B63" t="str">
            <v>Power.Opt . Sale</v>
          </cell>
          <cell r="C63" t="str">
            <v>Opt. Secondary Pur</v>
          </cell>
        </row>
        <row r="64">
          <cell r="B64" t="str">
            <v>Power.Spot</v>
          </cell>
          <cell r="C64" t="str">
            <v>NO</v>
          </cell>
        </row>
        <row r="65">
          <cell r="B65" t="str">
            <v>Power.Spot-Region N/A-Net Spot-Purchase-Future Spot Contract</v>
          </cell>
          <cell r="C65" t="str">
            <v>Spot Open Purchases</v>
          </cell>
        </row>
        <row r="66">
          <cell r="B66" t="str">
            <v>Power.Spot-Region N/A-Net Spot-Sale-Future Spot Contract</v>
          </cell>
          <cell r="C66" t="str">
            <v>Spot Open Sales</v>
          </cell>
        </row>
        <row r="67">
          <cell r="B67" t="str">
            <v>Power.SpotCOBPurchase-Future Spot Contract</v>
          </cell>
          <cell r="C67" t="str">
            <v>Spot Open Purchases</v>
          </cell>
        </row>
        <row r="68">
          <cell r="B68" t="str">
            <v>Power.SpotMIDCPurchase-Future Spot Contract</v>
          </cell>
          <cell r="C68" t="str">
            <v>Spot Open Purchases</v>
          </cell>
        </row>
        <row r="69">
          <cell r="B69" t="str">
            <v>Power.SpotMIDCSale-Future Spot Contract</v>
          </cell>
          <cell r="C69" t="str">
            <v>Spot Open Sales</v>
          </cell>
        </row>
        <row r="70">
          <cell r="B70" t="str">
            <v>Gas.Load</v>
          </cell>
          <cell r="C70" t="str">
            <v>NO</v>
          </cell>
        </row>
        <row r="71">
          <cell r="B71" t="str">
            <v>Gas.PSEE.Core</v>
          </cell>
          <cell r="C71" t="str">
            <v>NO</v>
          </cell>
        </row>
        <row r="72">
          <cell r="B72" t="str">
            <v>Gas.PSEE.Spot</v>
          </cell>
          <cell r="C72" t="str">
            <v>NO</v>
          </cell>
        </row>
        <row r="73">
          <cell r="B73" t="str">
            <v>Gas.PSEG.Core</v>
          </cell>
          <cell r="C73" t="str">
            <v>NO</v>
          </cell>
        </row>
        <row r="74">
          <cell r="B74" t="str">
            <v>Gas.PSEG.Spot</v>
          </cell>
          <cell r="C74" t="str">
            <v>NO</v>
          </cell>
        </row>
        <row r="75">
          <cell r="B75" t="str">
            <v>Gas.PSEG.Core</v>
          </cell>
          <cell r="C75" t="str">
            <v>NO</v>
          </cell>
        </row>
        <row r="76">
          <cell r="B76" t="str">
            <v>Gas.PSEG.Spot</v>
          </cell>
          <cell r="C76" t="str">
            <v>NO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perty Taxes Project XYZ"/>
      <sheetName val="Assumptions Project XYZ"/>
      <sheetName val="Sharon's Worksheet"/>
    </sheetNames>
    <sheetDataSet>
      <sheetData sheetId="0" refreshError="1"/>
      <sheetData sheetId="1" refreshError="1"/>
      <sheetData sheetId="2" refreshError="1">
        <row r="1">
          <cell r="A1" t="str">
            <v>WH Expansion Project</v>
          </cell>
        </row>
        <row r="3">
          <cell r="C3">
            <v>1680000</v>
          </cell>
        </row>
        <row r="4">
          <cell r="C4">
            <v>92000000</v>
          </cell>
        </row>
      </sheetData>
      <sheetData sheetId="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Gen Inputs"/>
      <sheetName val="Inc Stmt"/>
      <sheetName val="Load &amp; Rev"/>
      <sheetName val="O&amp;M"/>
      <sheetName val="Case 3a - Differentiated Cust"/>
      <sheetName val="CapEx Case3"/>
      <sheetName val="Case 2 - Enhanced Cust Service"/>
      <sheetName val="CapEx Case2"/>
      <sheetName val="Case 1 - Basic Cust Service"/>
      <sheetName val="Stmts|Cost+"/>
      <sheetName val="DATA=&gt;"/>
      <sheetName val="Elec Vehicle Load Estimates"/>
      <sheetName val="Old=&gt;"/>
      <sheetName val="Stmts| Take rate"/>
      <sheetName val="Stmts|Rate Case"/>
      <sheetName val="Rates"/>
    </sheetNames>
    <sheetDataSet>
      <sheetData sheetId="0" refreshError="1"/>
      <sheetData sheetId="1" refreshError="1">
        <row r="20">
          <cell r="B20">
            <v>2011</v>
          </cell>
        </row>
        <row r="21">
          <cell r="B21">
            <v>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with Sept 30"/>
      <sheetName val="Vs Prior"/>
      <sheetName val="Amounts v BOD 8-1"/>
      <sheetName val="MWH v BOD 8-1"/>
      <sheetName val="Amounts v 2002"/>
      <sheetName val="MWH v 2002"/>
      <sheetName val="datamwh"/>
      <sheetName val="pivot"/>
      <sheetName val="pivoted data"/>
      <sheetName val="dataamounts"/>
      <sheetName val="pivot amounts"/>
      <sheetName val="pivoted amounts"/>
      <sheetName val="Mthly"/>
      <sheetName val="QTD"/>
      <sheetName val="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D3" t="str">
            <v>System Load</v>
          </cell>
          <cell r="E3">
            <v>2169059.4329817998</v>
          </cell>
          <cell r="F3">
            <v>1828113.0907570799</v>
          </cell>
          <cell r="G3">
            <v>1879661.3270938301</v>
          </cell>
          <cell r="H3">
            <v>1617039.768805</v>
          </cell>
          <cell r="I3">
            <v>1557605.31231483</v>
          </cell>
          <cell r="J3">
            <v>1464758.78510336</v>
          </cell>
          <cell r="K3">
            <v>1482934.4591310199</v>
          </cell>
          <cell r="L3">
            <v>1515097.7818616901</v>
          </cell>
          <cell r="M3">
            <v>1496389.61866799</v>
          </cell>
          <cell r="N3">
            <v>1722035.1056880001</v>
          </cell>
          <cell r="O3">
            <v>1876095.6903393101</v>
          </cell>
          <cell r="P3">
            <v>2190998.1612300598</v>
          </cell>
        </row>
        <row r="4">
          <cell r="D4" t="str">
            <v>New Turbines</v>
          </cell>
          <cell r="E4">
            <v>8461.4746063911807</v>
          </cell>
          <cell r="F4">
            <v>7857.0659803868903</v>
          </cell>
          <cell r="G4">
            <v>7453.2269189113003</v>
          </cell>
          <cell r="H4">
            <v>3687.0772964504499</v>
          </cell>
          <cell r="I4">
            <v>1067.12344125654</v>
          </cell>
          <cell r="J4">
            <v>1567.0537423913099</v>
          </cell>
          <cell r="K4">
            <v>16483.881752741599</v>
          </cell>
          <cell r="L4">
            <v>20462.0824179683</v>
          </cell>
          <cell r="M4">
            <v>25301.404855093599</v>
          </cell>
          <cell r="N4">
            <v>33521.1363336184</v>
          </cell>
          <cell r="O4">
            <v>20368.928977152998</v>
          </cell>
          <cell r="P4">
            <v>18183.8629366315</v>
          </cell>
        </row>
        <row r="5">
          <cell r="D5" t="str">
            <v>Colstrip 1&amp;2</v>
          </cell>
          <cell r="E5">
            <v>198648</v>
          </cell>
          <cell r="F5">
            <v>179424</v>
          </cell>
          <cell r="G5">
            <v>198648</v>
          </cell>
          <cell r="H5">
            <v>172560</v>
          </cell>
          <cell r="I5">
            <v>105648</v>
          </cell>
          <cell r="J5">
            <v>121680</v>
          </cell>
          <cell r="K5">
            <v>198648</v>
          </cell>
          <cell r="L5">
            <v>198648</v>
          </cell>
          <cell r="M5">
            <v>192240</v>
          </cell>
          <cell r="N5">
            <v>198915</v>
          </cell>
          <cell r="O5">
            <v>192240</v>
          </cell>
          <cell r="P5">
            <v>198648</v>
          </cell>
        </row>
        <row r="6">
          <cell r="D6" t="str">
            <v>Colstrip 3&amp;4</v>
          </cell>
          <cell r="E6">
            <v>246264</v>
          </cell>
          <cell r="F6">
            <v>222432</v>
          </cell>
          <cell r="G6">
            <v>151032</v>
          </cell>
          <cell r="H6">
            <v>118635</v>
          </cell>
          <cell r="I6">
            <v>230640</v>
          </cell>
          <cell r="J6">
            <v>238320</v>
          </cell>
          <cell r="K6">
            <v>246264</v>
          </cell>
          <cell r="L6">
            <v>246264</v>
          </cell>
          <cell r="M6">
            <v>238320</v>
          </cell>
          <cell r="N6">
            <v>246595</v>
          </cell>
          <cell r="O6">
            <v>238320</v>
          </cell>
          <cell r="P6">
            <v>246264</v>
          </cell>
        </row>
        <row r="7">
          <cell r="D7" t="str">
            <v>Encogen CCCT</v>
          </cell>
          <cell r="E7">
            <v>98750.744768590797</v>
          </cell>
          <cell r="F7">
            <v>85741.5958919533</v>
          </cell>
          <cell r="G7">
            <v>96655.053309506402</v>
          </cell>
          <cell r="H7">
            <v>73857.076608487405</v>
          </cell>
          <cell r="I7">
            <v>58807.511979832801</v>
          </cell>
          <cell r="J7">
            <v>64533.640530937002</v>
          </cell>
          <cell r="K7">
            <v>106250.29199277599</v>
          </cell>
          <cell r="L7">
            <v>114686.546744746</v>
          </cell>
          <cell r="M7">
            <v>112845.606482456</v>
          </cell>
          <cell r="N7">
            <v>110591.62748671899</v>
          </cell>
          <cell r="O7">
            <v>97347.812855949596</v>
          </cell>
          <cell r="P7">
            <v>96427.505899668104</v>
          </cell>
        </row>
        <row r="8">
          <cell r="D8" t="str">
            <v>CT Total for Load</v>
          </cell>
          <cell r="E8">
            <v>16743.172492879999</v>
          </cell>
          <cell r="F8">
            <v>15522.777889884201</v>
          </cell>
          <cell r="G8">
            <v>13731.8301860421</v>
          </cell>
          <cell r="H8">
            <v>7373.2704506308301</v>
          </cell>
          <cell r="I8">
            <v>0</v>
          </cell>
          <cell r="J8">
            <v>1764.67665193272</v>
          </cell>
          <cell r="K8">
            <v>46644.985516511202</v>
          </cell>
          <cell r="L8">
            <v>62265.0795522021</v>
          </cell>
          <cell r="M8">
            <v>80835.862015166902</v>
          </cell>
          <cell r="N8">
            <v>114280.63840600599</v>
          </cell>
          <cell r="O8">
            <v>62896.809058547202</v>
          </cell>
          <cell r="P8">
            <v>50345.606342280902</v>
          </cell>
        </row>
        <row r="9">
          <cell r="D9" t="str">
            <v>PSPL Hydro</v>
          </cell>
          <cell r="E9">
            <v>111434.44784132</v>
          </cell>
          <cell r="F9">
            <v>101367.39441851201</v>
          </cell>
          <cell r="G9">
            <v>113457.89971386699</v>
          </cell>
          <cell r="H9">
            <v>97592.246186799995</v>
          </cell>
          <cell r="I9">
            <v>128521.354983667</v>
          </cell>
          <cell r="J9">
            <v>156598.90412633299</v>
          </cell>
          <cell r="K9">
            <v>148927.155065</v>
          </cell>
          <cell r="L9">
            <v>87823.782790800004</v>
          </cell>
          <cell r="M9">
            <v>52673.504000000001</v>
          </cell>
          <cell r="N9">
            <v>90601.804000000004</v>
          </cell>
          <cell r="O9">
            <v>134578.1243236</v>
          </cell>
          <cell r="P9">
            <v>138751.67965559999</v>
          </cell>
        </row>
        <row r="10">
          <cell r="D10" t="str">
            <v>Mid-Columbia</v>
          </cell>
          <cell r="E10">
            <v>676705.2</v>
          </cell>
          <cell r="F10">
            <v>497795.2</v>
          </cell>
          <cell r="G10">
            <v>597580.80000000005</v>
          </cell>
          <cell r="H10">
            <v>563130</v>
          </cell>
          <cell r="I10">
            <v>657708.4</v>
          </cell>
          <cell r="J10">
            <v>668016</v>
          </cell>
          <cell r="K10">
            <v>574058</v>
          </cell>
          <cell r="L10">
            <v>464932</v>
          </cell>
          <cell r="M10">
            <v>346164</v>
          </cell>
          <cell r="N10">
            <v>384052.8</v>
          </cell>
          <cell r="O10">
            <v>452700</v>
          </cell>
          <cell r="P10">
            <v>509020</v>
          </cell>
        </row>
        <row r="11">
          <cell r="D11" t="str">
            <v>Canadian Allocation</v>
          </cell>
          <cell r="E11">
            <v>-20832</v>
          </cell>
          <cell r="F11">
            <v>-19488</v>
          </cell>
          <cell r="G11">
            <v>-21576</v>
          </cell>
          <cell r="H11">
            <v>-30198</v>
          </cell>
          <cell r="I11">
            <v>-31248</v>
          </cell>
          <cell r="J11">
            <v>-30240</v>
          </cell>
          <cell r="K11">
            <v>-31248</v>
          </cell>
          <cell r="L11">
            <v>-28272</v>
          </cell>
          <cell r="M11">
            <v>-27360</v>
          </cell>
          <cell r="N11">
            <v>-28310</v>
          </cell>
          <cell r="O11">
            <v>-27360</v>
          </cell>
          <cell r="P11">
            <v>-28272</v>
          </cell>
        </row>
        <row r="12">
          <cell r="D12" t="str">
            <v>Baker Replacement</v>
          </cell>
          <cell r="E12">
            <v>1750</v>
          </cell>
          <cell r="F12">
            <v>1750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1750</v>
          </cell>
          <cell r="P12">
            <v>1750</v>
          </cell>
        </row>
        <row r="13">
          <cell r="D13" t="str">
            <v>BC Hydro Point Roberts</v>
          </cell>
          <cell r="E13">
            <v>2455.1999999999998</v>
          </cell>
          <cell r="F13">
            <v>2150.4</v>
          </cell>
          <cell r="G13">
            <v>1934.4</v>
          </cell>
          <cell r="H13">
            <v>1725.6</v>
          </cell>
          <cell r="I13">
            <v>1413.6</v>
          </cell>
          <cell r="J13">
            <v>1224</v>
          </cell>
          <cell r="K13">
            <v>1339.2</v>
          </cell>
          <cell r="L13">
            <v>1413.6</v>
          </cell>
          <cell r="M13">
            <v>1296</v>
          </cell>
          <cell r="N13">
            <v>1564.5</v>
          </cell>
          <cell r="O13">
            <v>2088</v>
          </cell>
          <cell r="P13">
            <v>2827.2</v>
          </cell>
        </row>
        <row r="14">
          <cell r="D14" t="str">
            <v>BPA Snohomish Conservation</v>
          </cell>
          <cell r="E14">
            <v>7616</v>
          </cell>
          <cell r="F14">
            <v>6912</v>
          </cell>
          <cell r="G14">
            <v>7616</v>
          </cell>
          <cell r="H14">
            <v>7424</v>
          </cell>
          <cell r="I14">
            <v>7616</v>
          </cell>
          <cell r="J14">
            <v>7360</v>
          </cell>
          <cell r="K14">
            <v>7616</v>
          </cell>
          <cell r="L14">
            <v>7680</v>
          </cell>
          <cell r="M14">
            <v>7296</v>
          </cell>
          <cell r="N14">
            <v>7680</v>
          </cell>
          <cell r="O14">
            <v>7360</v>
          </cell>
          <cell r="P14">
            <v>7552</v>
          </cell>
        </row>
        <row r="15">
          <cell r="D15" t="str">
            <v>Capacity Purchase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D16" t="str">
            <v>CSPE</v>
          </cell>
          <cell r="E16">
            <v>11904</v>
          </cell>
          <cell r="F16">
            <v>10012.799999999999</v>
          </cell>
          <cell r="G16">
            <v>11904</v>
          </cell>
        </row>
        <row r="17">
          <cell r="D17" t="str">
            <v>MPC Firm Contract</v>
          </cell>
          <cell r="E17">
            <v>66216</v>
          </cell>
          <cell r="F17">
            <v>59808</v>
          </cell>
          <cell r="G17">
            <v>40920</v>
          </cell>
          <cell r="H17">
            <v>32355</v>
          </cell>
          <cell r="I17">
            <v>61752</v>
          </cell>
          <cell r="J17">
            <v>64080</v>
          </cell>
          <cell r="K17">
            <v>66216</v>
          </cell>
          <cell r="L17">
            <v>66216</v>
          </cell>
          <cell r="M17">
            <v>64080</v>
          </cell>
          <cell r="N17">
            <v>66305</v>
          </cell>
          <cell r="O17">
            <v>64080</v>
          </cell>
          <cell r="P17">
            <v>66216</v>
          </cell>
        </row>
        <row r="18">
          <cell r="D18" t="str">
            <v>North Wasco</v>
          </cell>
          <cell r="E18">
            <v>2889.1</v>
          </cell>
          <cell r="F18">
            <v>2800.2</v>
          </cell>
          <cell r="G18">
            <v>3382.4</v>
          </cell>
          <cell r="H18">
            <v>3271.2</v>
          </cell>
          <cell r="I18">
            <v>3486.8</v>
          </cell>
          <cell r="J18">
            <v>3370.6</v>
          </cell>
          <cell r="K18">
            <v>3603</v>
          </cell>
          <cell r="L18">
            <v>3577.2</v>
          </cell>
          <cell r="M18">
            <v>3548.1</v>
          </cell>
          <cell r="N18">
            <v>3703.8333333333298</v>
          </cell>
          <cell r="O18">
            <v>3452.9333333333302</v>
          </cell>
          <cell r="P18">
            <v>1942.4749999999999</v>
          </cell>
        </row>
        <row r="19">
          <cell r="D19" t="str">
            <v>PG&amp;E Exchange Storage Acctg</v>
          </cell>
          <cell r="E19">
            <v>86400</v>
          </cell>
          <cell r="F19">
            <v>81000</v>
          </cell>
          <cell r="G19">
            <v>0</v>
          </cell>
          <cell r="H19">
            <v>0</v>
          </cell>
          <cell r="I19">
            <v>0</v>
          </cell>
          <cell r="J19">
            <v>-10800</v>
          </cell>
          <cell r="K19">
            <v>-66600</v>
          </cell>
          <cell r="L19">
            <v>-189000</v>
          </cell>
          <cell r="M19">
            <v>-146600</v>
          </cell>
          <cell r="N19">
            <v>0</v>
          </cell>
          <cell r="O19">
            <v>97200</v>
          </cell>
          <cell r="P19">
            <v>148400</v>
          </cell>
        </row>
        <row r="20">
          <cell r="D20" t="str">
            <v>PPL Contract 15 yr</v>
          </cell>
          <cell r="E20">
            <v>98885.6</v>
          </cell>
          <cell r="F20">
            <v>87945.600000000006</v>
          </cell>
          <cell r="G20">
            <v>98699.199999999997</v>
          </cell>
          <cell r="H20">
            <v>78194.399999999994</v>
          </cell>
          <cell r="I20">
            <v>76808</v>
          </cell>
          <cell r="J20">
            <v>74920</v>
          </cell>
          <cell r="K20">
            <v>94923.199999999997</v>
          </cell>
          <cell r="L20">
            <v>82751.199999999997</v>
          </cell>
          <cell r="M20">
            <v>85128</v>
          </cell>
          <cell r="N20">
            <v>97185.1</v>
          </cell>
        </row>
        <row r="21">
          <cell r="D21" t="str">
            <v>QF Koma Kulshan Hydro</v>
          </cell>
          <cell r="E21">
            <v>1621.3333333333301</v>
          </cell>
          <cell r="F21">
            <v>133</v>
          </cell>
          <cell r="G21">
            <v>503</v>
          </cell>
          <cell r="H21">
            <v>1350</v>
          </cell>
          <cell r="I21">
            <v>3583.3333333333298</v>
          </cell>
          <cell r="J21">
            <v>8683.6666666666697</v>
          </cell>
          <cell r="K21">
            <v>6824.3333333333303</v>
          </cell>
          <cell r="L21">
            <v>3325</v>
          </cell>
          <cell r="M21">
            <v>1128.7722222222201</v>
          </cell>
          <cell r="N21">
            <v>1744</v>
          </cell>
          <cell r="O21">
            <v>3958.5596296296299</v>
          </cell>
          <cell r="P21">
            <v>2678.6666666666702</v>
          </cell>
        </row>
        <row r="22">
          <cell r="D22" t="str">
            <v>QF March Point Cogen Phase 1</v>
          </cell>
          <cell r="E22">
            <v>63113.52</v>
          </cell>
          <cell r="F22">
            <v>55781.760000000002</v>
          </cell>
          <cell r="G22">
            <v>63113.52</v>
          </cell>
          <cell r="H22">
            <v>59037.599999999999</v>
          </cell>
          <cell r="I22">
            <v>49853.52</v>
          </cell>
          <cell r="J22">
            <v>61077.599999999999</v>
          </cell>
          <cell r="K22">
            <v>63113.52</v>
          </cell>
          <cell r="L22">
            <v>61889.52</v>
          </cell>
          <cell r="M22">
            <v>61077.599999999999</v>
          </cell>
          <cell r="N22">
            <v>63113.52</v>
          </cell>
          <cell r="O22">
            <v>61077.599999999999</v>
          </cell>
          <cell r="P22">
            <v>63113.52</v>
          </cell>
        </row>
        <row r="23">
          <cell r="D23" t="str">
            <v>QF March Point Cogen Phase 2</v>
          </cell>
          <cell r="E23">
            <v>37611.308350027502</v>
          </cell>
          <cell r="F23">
            <v>33598.937036176801</v>
          </cell>
          <cell r="G23">
            <v>37830.754633342898</v>
          </cell>
          <cell r="H23">
            <v>34461.591989947003</v>
          </cell>
          <cell r="I23">
            <v>32211.314285714299</v>
          </cell>
          <cell r="J23">
            <v>35928</v>
          </cell>
          <cell r="K23">
            <v>38504.846279659498</v>
          </cell>
          <cell r="L23">
            <v>38905.496510678597</v>
          </cell>
          <cell r="M23">
            <v>39209.837478468602</v>
          </cell>
          <cell r="N23">
            <v>41268.680308400202</v>
          </cell>
          <cell r="O23">
            <v>38187.751928383303</v>
          </cell>
          <cell r="P23">
            <v>38848.875059648701</v>
          </cell>
        </row>
        <row r="24">
          <cell r="D24" t="str">
            <v>QF Port Townsend Hydro</v>
          </cell>
          <cell r="E24">
            <v>248.92</v>
          </cell>
          <cell r="F24">
            <v>225.65992592592599</v>
          </cell>
          <cell r="G24">
            <v>274.80007407407402</v>
          </cell>
          <cell r="H24">
            <v>258.06</v>
          </cell>
          <cell r="I24">
            <v>246.34</v>
          </cell>
          <cell r="J24">
            <v>259.27333333333303</v>
          </cell>
          <cell r="K24">
            <v>258.81333333333299</v>
          </cell>
          <cell r="L24">
            <v>262.48666666666702</v>
          </cell>
          <cell r="M24">
            <v>167.74666666666701</v>
          </cell>
          <cell r="N24">
            <v>166.76666666666699</v>
          </cell>
          <cell r="O24">
            <v>161.891111111111</v>
          </cell>
          <cell r="P24">
            <v>162.76740740740701</v>
          </cell>
        </row>
        <row r="25">
          <cell r="D25" t="str">
            <v>QF Shipp Hutch Creek</v>
          </cell>
          <cell r="E25">
            <v>122.069</v>
          </cell>
          <cell r="F25">
            <v>0</v>
          </cell>
          <cell r="G25">
            <v>48.722999999999999</v>
          </cell>
          <cell r="H25">
            <v>137.28399999999999</v>
          </cell>
          <cell r="I25">
            <v>209.81100000000001</v>
          </cell>
          <cell r="J25">
            <v>374.70100000000002</v>
          </cell>
          <cell r="K25">
            <v>282.74299999999999</v>
          </cell>
          <cell r="L25">
            <v>281.77600000000001</v>
          </cell>
          <cell r="M25">
            <v>0</v>
          </cell>
          <cell r="N25">
            <v>25.204000000000001</v>
          </cell>
          <cell r="O25">
            <v>190.74199999999999</v>
          </cell>
          <cell r="P25">
            <v>58.033999999999999</v>
          </cell>
        </row>
        <row r="26">
          <cell r="D26" t="str">
            <v>QF PERC Puyallup</v>
          </cell>
          <cell r="E26">
            <v>1302</v>
          </cell>
          <cell r="F26">
            <v>1176</v>
          </cell>
          <cell r="G26">
            <v>1302</v>
          </cell>
          <cell r="H26">
            <v>1260</v>
          </cell>
          <cell r="I26">
            <v>1302</v>
          </cell>
          <cell r="J26">
            <v>1260</v>
          </cell>
          <cell r="K26">
            <v>1302</v>
          </cell>
          <cell r="L26">
            <v>1302</v>
          </cell>
          <cell r="M26">
            <v>1260</v>
          </cell>
          <cell r="N26">
            <v>1302</v>
          </cell>
          <cell r="O26">
            <v>1260</v>
          </cell>
          <cell r="P26">
            <v>1302</v>
          </cell>
        </row>
        <row r="27">
          <cell r="D27" t="str">
            <v>QF Spokane MSW</v>
          </cell>
          <cell r="E27">
            <v>12033</v>
          </cell>
          <cell r="F27">
            <v>7718</v>
          </cell>
          <cell r="G27">
            <v>12385</v>
          </cell>
          <cell r="H27">
            <v>12913</v>
          </cell>
          <cell r="I27">
            <v>12105</v>
          </cell>
          <cell r="J27">
            <v>12307</v>
          </cell>
          <cell r="K27">
            <v>11912</v>
          </cell>
          <cell r="L27">
            <v>12753</v>
          </cell>
          <cell r="M27">
            <v>12301.5789473684</v>
          </cell>
          <cell r="N27">
            <v>9912</v>
          </cell>
          <cell r="O27">
            <v>12240</v>
          </cell>
          <cell r="P27">
            <v>12602</v>
          </cell>
        </row>
        <row r="28">
          <cell r="D28" t="str">
            <v>QF Sumas</v>
          </cell>
          <cell r="E28">
            <v>65303.357239475001</v>
          </cell>
          <cell r="F28">
            <v>54826.493821491596</v>
          </cell>
          <cell r="G28">
            <v>63344.185743877402</v>
          </cell>
          <cell r="H28">
            <v>38225.0904979396</v>
          </cell>
          <cell r="I28">
            <v>27273.158667087198</v>
          </cell>
          <cell r="J28">
            <v>25787.041095046399</v>
          </cell>
          <cell r="K28">
            <v>74572.930287018302</v>
          </cell>
          <cell r="L28">
            <v>84858.994806610994</v>
          </cell>
          <cell r="M28">
            <v>84644.248545231894</v>
          </cell>
          <cell r="N28">
            <v>80614.094692817496</v>
          </cell>
          <cell r="O28">
            <v>66561.0175921833</v>
          </cell>
          <cell r="P28">
            <v>63912.475938638898</v>
          </cell>
        </row>
        <row r="29">
          <cell r="D29" t="str">
            <v>QF Sygitowicz</v>
          </cell>
          <cell r="E29">
            <v>225</v>
          </cell>
          <cell r="F29">
            <v>251</v>
          </cell>
          <cell r="G29">
            <v>255</v>
          </cell>
          <cell r="H29">
            <v>182</v>
          </cell>
          <cell r="I29">
            <v>80</v>
          </cell>
          <cell r="J29">
            <v>35</v>
          </cell>
          <cell r="K29">
            <v>13</v>
          </cell>
          <cell r="L29">
            <v>1</v>
          </cell>
          <cell r="M29">
            <v>7</v>
          </cell>
          <cell r="N29">
            <v>49</v>
          </cell>
          <cell r="O29">
            <v>118</v>
          </cell>
          <cell r="P29">
            <v>205</v>
          </cell>
        </row>
        <row r="30">
          <cell r="D30" t="str">
            <v>QF Tenaska</v>
          </cell>
          <cell r="E30">
            <v>120063.99183491799</v>
          </cell>
          <cell r="F30">
            <v>101917.370241471</v>
          </cell>
          <cell r="G30">
            <v>116645.25301077</v>
          </cell>
          <cell r="H30">
            <v>72266.2553144782</v>
          </cell>
          <cell r="I30">
            <v>0</v>
          </cell>
          <cell r="J30">
            <v>51480.230259994001</v>
          </cell>
          <cell r="K30">
            <v>137872.39187853399</v>
          </cell>
          <cell r="L30">
            <v>157546.85610275099</v>
          </cell>
          <cell r="M30">
            <v>157448.39469890599</v>
          </cell>
          <cell r="N30">
            <v>149865.71757899001</v>
          </cell>
          <cell r="O30">
            <v>123291.932409453</v>
          </cell>
          <cell r="P30">
            <v>118195.434134207</v>
          </cell>
        </row>
        <row r="31">
          <cell r="D31" t="str">
            <v>QF Twin Falls</v>
          </cell>
          <cell r="E31">
            <v>7581.2727272727298</v>
          </cell>
          <cell r="F31">
            <v>6831.6363636363603</v>
          </cell>
          <cell r="G31">
            <v>6760.3636363636397</v>
          </cell>
          <cell r="H31">
            <v>8090.4545454545496</v>
          </cell>
          <cell r="I31">
            <v>11196.4545454545</v>
          </cell>
          <cell r="J31">
            <v>9688.9090909090901</v>
          </cell>
          <cell r="K31">
            <v>4124.7272727272702</v>
          </cell>
          <cell r="L31">
            <v>575.81818181818198</v>
          </cell>
          <cell r="M31">
            <v>189</v>
          </cell>
          <cell r="N31">
            <v>1933.3636363636399</v>
          </cell>
          <cell r="O31">
            <v>4917.2727272727298</v>
          </cell>
          <cell r="P31">
            <v>8057.1818181818198</v>
          </cell>
        </row>
        <row r="32">
          <cell r="D32" t="str">
            <v>QF Weeks Falls</v>
          </cell>
          <cell r="E32">
            <v>1157.8</v>
          </cell>
          <cell r="F32">
            <v>1188.3454545454499</v>
          </cell>
          <cell r="G32">
            <v>1036.76363636364</v>
          </cell>
          <cell r="H32">
            <v>1387.01818181818</v>
          </cell>
          <cell r="I32">
            <v>2139.0727272727299</v>
          </cell>
          <cell r="J32">
            <v>1896.23636363636</v>
          </cell>
          <cell r="K32">
            <v>756.65454545454497</v>
          </cell>
          <cell r="L32">
            <v>283.45454545454601</v>
          </cell>
          <cell r="M32">
            <v>11.5818181818182</v>
          </cell>
          <cell r="N32">
            <v>341.21818181818202</v>
          </cell>
          <cell r="O32">
            <v>918.14545454545498</v>
          </cell>
          <cell r="P32">
            <v>1424.6909090909101</v>
          </cell>
        </row>
        <row r="33">
          <cell r="D33" t="str">
            <v>WNP-3 BPA Exchange Power</v>
          </cell>
          <cell r="E33">
            <v>79709</v>
          </cell>
          <cell r="F33">
            <v>72025</v>
          </cell>
          <cell r="G33">
            <v>39352</v>
          </cell>
          <cell r="H33">
            <v>38113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77148</v>
          </cell>
          <cell r="P33">
            <v>79709</v>
          </cell>
        </row>
        <row r="34">
          <cell r="D34" t="str">
            <v>WNP3 Return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 t="str">
            <v>WWP Contract 15 yr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Interchange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ata"/>
      <sheetName val="Cost Assumptions"/>
      <sheetName val="Cost Calculator"/>
    </sheetNames>
    <sheetDataSet>
      <sheetData sheetId="0" refreshError="1">
        <row r="3">
          <cell r="B3" t="str">
            <v>2010 RFP Proposal List</v>
          </cell>
        </row>
        <row r="4">
          <cell r="B4" t="str">
            <v>Centralia (IR tx) with or without BHP</v>
          </cell>
        </row>
        <row r="5">
          <cell r="B5" t="str">
            <v>Centralia (PSE system) without BHP own</v>
          </cell>
        </row>
        <row r="6">
          <cell r="B6" t="str">
            <v>Centralia (PSE system) W BHP</v>
          </cell>
        </row>
        <row r="7">
          <cell r="B7" t="str">
            <v>BHP (180 MW, PSE System)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 t="str">
            <v>Unsolicited Proposals</v>
          </cell>
        </row>
        <row r="21">
          <cell r="B21" t="str">
            <v>Peaker at Fredonia</v>
          </cell>
        </row>
        <row r="22">
          <cell r="B22" t="str">
            <v>CCCT at Frederickson</v>
          </cell>
        </row>
        <row r="23">
          <cell r="B23" t="str">
            <v>Lower Snake River 250MW #2</v>
          </cell>
        </row>
        <row r="24">
          <cell r="B24" t="str">
            <v>Lower Snake River 250MW #3</v>
          </cell>
        </row>
        <row r="25">
          <cell r="B25" t="str">
            <v>Lower Snake River 250MW #4</v>
          </cell>
        </row>
        <row r="26">
          <cell r="B26" t="str">
            <v>Lower Snake River 250MW #5</v>
          </cell>
        </row>
        <row r="27">
          <cell r="B27" t="str">
            <v>Wind ppa test</v>
          </cell>
        </row>
        <row r="28">
          <cell r="B28" t="str">
            <v>Lower Snake River Phase I</v>
          </cell>
        </row>
      </sheetData>
      <sheetData sheetId="1" refreshError="1"/>
      <sheetData sheetId="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NG SALES &amp; Gas Cost"/>
      <sheetName val="Instructions"/>
      <sheetName val="Description"/>
      <sheetName val="Assumptions (Input)"/>
      <sheetName val="Capital Projects(Input)"/>
      <sheetName val="Plant(Input)"/>
      <sheetName val="Operations(Input)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6" refreshError="1">
        <row r="6">
          <cell r="B6">
            <v>5000000</v>
          </cell>
          <cell r="C6">
            <v>5000000</v>
          </cell>
          <cell r="D6">
            <v>5000000</v>
          </cell>
          <cell r="E6">
            <v>5000000</v>
          </cell>
          <cell r="F6">
            <v>5000000</v>
          </cell>
          <cell r="G6">
            <v>5000000</v>
          </cell>
          <cell r="H6">
            <v>5000000</v>
          </cell>
          <cell r="I6">
            <v>5000000</v>
          </cell>
          <cell r="J6">
            <v>5000000</v>
          </cell>
          <cell r="K6">
            <v>5000000</v>
          </cell>
          <cell r="L6">
            <v>5000000</v>
          </cell>
          <cell r="M6">
            <v>5000000</v>
          </cell>
          <cell r="N6">
            <v>5000000</v>
          </cell>
          <cell r="O6">
            <v>5000000</v>
          </cell>
          <cell r="P6">
            <v>5000000</v>
          </cell>
          <cell r="Q6">
            <v>5000000</v>
          </cell>
          <cell r="R6">
            <v>5000000</v>
          </cell>
          <cell r="S6">
            <v>5000000</v>
          </cell>
          <cell r="T6">
            <v>5000000</v>
          </cell>
          <cell r="U6">
            <v>5000000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 refreshError="1"/>
      <sheetData sheetId="1" refreshError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Rate Input"/>
      <sheetName val="PCA Graphs all periods"/>
      <sheetName val="PCA Summary Rates Chg on Date"/>
      <sheetName val="JHS-5"/>
      <sheetName val="Schedule_A-1 PCORC"/>
      <sheetName val="Schedule_A-1 GRC"/>
      <sheetName val="Reg Assets new Ex D"/>
      <sheetName val="Exhibit A-1 Original"/>
      <sheetName val="Exhibit A-2"/>
      <sheetName val="Exhibit A-3"/>
      <sheetName val="Exhibit A-4"/>
      <sheetName val="Exhibit A-5"/>
      <sheetName val="Exhibit B PCA RO RY"/>
      <sheetName val="Exhibit B PCA period 1"/>
      <sheetName val="Exh B PCA period 2"/>
      <sheetName val="Exhibit B PCA period 3"/>
      <sheetName val="Exhibit B PCA period 4"/>
      <sheetName val="Actuals PCA 1"/>
      <sheetName val="Actuals PCA 2"/>
      <sheetName val="Exhibit C"/>
      <sheetName val="Sch_X NUG Prudence 03-04"/>
      <sheetName val="Sch_X NUG Prudence 04-05"/>
      <sheetName val="Sch_X NUG Prudence 05-06"/>
      <sheetName val="Schedule_E 03-04"/>
      <sheetName val="Schedule_E 03-04 Rate Change"/>
      <sheetName val="Schedule_E 03-04 post Mar04"/>
      <sheetName val="Schedule_E 04-05 post Mar04"/>
      <sheetName val="Exhibit D NEW"/>
      <sheetName val="Exhibit E OLD"/>
      <sheetName val="Exhibit F "/>
      <sheetName val="Exhibit F data"/>
      <sheetName val="Exhibit G"/>
      <sheetName val="Reg Assets"/>
      <sheetName val="BEP  (2)"/>
      <sheetName val="Tenaska  (2)"/>
      <sheetName val="Cabot  (2)"/>
      <sheetName val="Assumptions Project XY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7">
          <cell r="A77" t="str">
            <v>Line 12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Metrics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C28">
            <v>0</v>
          </cell>
          <cell r="K28">
            <v>0</v>
          </cell>
          <cell r="R28">
            <v>0</v>
          </cell>
          <cell r="U28">
            <v>0</v>
          </cell>
        </row>
        <row r="29">
          <cell r="C29">
            <v>0</v>
          </cell>
          <cell r="K29">
            <v>0</v>
          </cell>
          <cell r="R29">
            <v>0</v>
          </cell>
          <cell r="U29">
            <v>0</v>
          </cell>
        </row>
        <row r="30">
          <cell r="C30">
            <v>0</v>
          </cell>
          <cell r="K30">
            <v>0</v>
          </cell>
          <cell r="R30">
            <v>1</v>
          </cell>
          <cell r="U30">
            <v>0</v>
          </cell>
        </row>
        <row r="31">
          <cell r="C31">
            <v>0</v>
          </cell>
          <cell r="K31">
            <v>0</v>
          </cell>
          <cell r="R31">
            <v>0</v>
          </cell>
          <cell r="U31">
            <v>0</v>
          </cell>
        </row>
        <row r="32">
          <cell r="C32">
            <v>0</v>
          </cell>
          <cell r="K32">
            <v>0</v>
          </cell>
          <cell r="R32">
            <v>0</v>
          </cell>
          <cell r="U32">
            <v>0</v>
          </cell>
          <cell r="AA32">
            <v>124484.98067150926</v>
          </cell>
        </row>
        <row r="33">
          <cell r="C33">
            <v>0</v>
          </cell>
          <cell r="K33">
            <v>0</v>
          </cell>
          <cell r="R33">
            <v>0</v>
          </cell>
        </row>
        <row r="34">
          <cell r="C34">
            <v>0</v>
          </cell>
          <cell r="K34">
            <v>0</v>
          </cell>
          <cell r="R34">
            <v>0</v>
          </cell>
        </row>
        <row r="35">
          <cell r="C35">
            <v>0</v>
          </cell>
          <cell r="K35">
            <v>0</v>
          </cell>
          <cell r="R35">
            <v>0</v>
          </cell>
        </row>
        <row r="36">
          <cell r="C36">
            <v>0</v>
          </cell>
          <cell r="K36">
            <v>0</v>
          </cell>
          <cell r="R36">
            <v>0</v>
          </cell>
        </row>
        <row r="37">
          <cell r="C37">
            <v>0</v>
          </cell>
          <cell r="K37">
            <v>0</v>
          </cell>
          <cell r="R37">
            <v>0</v>
          </cell>
        </row>
        <row r="38">
          <cell r="C38">
            <v>0</v>
          </cell>
          <cell r="K38">
            <v>0</v>
          </cell>
        </row>
        <row r="39">
          <cell r="C39">
            <v>0</v>
          </cell>
          <cell r="K39">
            <v>0</v>
          </cell>
        </row>
        <row r="40">
          <cell r="C40">
            <v>0</v>
          </cell>
          <cell r="K40">
            <v>0</v>
          </cell>
        </row>
        <row r="41">
          <cell r="C41">
            <v>0</v>
          </cell>
          <cell r="K41">
            <v>0</v>
          </cell>
        </row>
        <row r="42">
          <cell r="C42">
            <v>0</v>
          </cell>
          <cell r="K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  <cell r="K47">
            <v>0</v>
          </cell>
        </row>
      </sheetData>
      <sheetData sheetId="5" refreshError="1"/>
      <sheetData sheetId="6">
        <row r="1">
          <cell r="A1" t="str">
            <v>(All Generics)_2019 IRP Base + No CO2</v>
          </cell>
        </row>
        <row r="2">
          <cell r="A2" t="str">
            <v>PSM III - Portfolio Optimization Analysis v25.5_2018RFP</v>
          </cell>
        </row>
        <row r="7">
          <cell r="C7">
            <v>43830</v>
          </cell>
          <cell r="L7">
            <v>1.9E-2</v>
          </cell>
          <cell r="M7">
            <v>4.5999999999999999E-2</v>
          </cell>
          <cell r="N7">
            <v>1.9E-2</v>
          </cell>
          <cell r="P7">
            <v>1.9E-2</v>
          </cell>
        </row>
        <row r="9">
          <cell r="C9">
            <v>51135</v>
          </cell>
          <cell r="L9">
            <v>1.2</v>
          </cell>
          <cell r="M9">
            <v>1.2</v>
          </cell>
          <cell r="N9">
            <v>1.2</v>
          </cell>
          <cell r="P9">
            <v>1.2</v>
          </cell>
        </row>
        <row r="10">
          <cell r="G10">
            <v>14.123243654872539</v>
          </cell>
          <cell r="H10">
            <v>11.977381110434488</v>
          </cell>
          <cell r="I10">
            <v>3.9314930230419596</v>
          </cell>
          <cell r="J10">
            <v>4.1240093072068085</v>
          </cell>
          <cell r="L10">
            <v>38.873124999999995</v>
          </cell>
          <cell r="M10">
            <v>38.873124999999995</v>
          </cell>
          <cell r="N10">
            <v>362.67742076455022</v>
          </cell>
          <cell r="P10">
            <v>28.566493749999999</v>
          </cell>
          <cell r="Q10">
            <v>21.575634999999998</v>
          </cell>
        </row>
        <row r="12">
          <cell r="L12">
            <v>1</v>
          </cell>
        </row>
        <row r="13">
          <cell r="C13">
            <v>7.2999999999999995E-2</v>
          </cell>
        </row>
        <row r="14">
          <cell r="C14">
            <v>2.5000000000000001E-2</v>
          </cell>
          <cell r="G14">
            <v>49.011350781543321</v>
          </cell>
          <cell r="I14">
            <v>62.48222365016435</v>
          </cell>
        </row>
        <row r="15">
          <cell r="C15">
            <v>2.5000000000000001E-2</v>
          </cell>
          <cell r="G15">
            <v>0</v>
          </cell>
          <cell r="I15">
            <v>0</v>
          </cell>
          <cell r="J15">
            <v>0</v>
          </cell>
          <cell r="L15">
            <v>35.366033687499993</v>
          </cell>
          <cell r="M15">
            <v>56.082362499999995</v>
          </cell>
          <cell r="N15">
            <v>22.632458687499998</v>
          </cell>
          <cell r="P15">
            <v>25.280033687499994</v>
          </cell>
        </row>
        <row r="17">
          <cell r="C17">
            <v>35</v>
          </cell>
        </row>
        <row r="18">
          <cell r="C18">
            <v>25</v>
          </cell>
        </row>
        <row r="19">
          <cell r="C19">
            <v>20</v>
          </cell>
          <cell r="G19">
            <v>0</v>
          </cell>
          <cell r="K19">
            <v>0.13456716325912441</v>
          </cell>
          <cell r="O19">
            <v>5.8058252427184466E-2</v>
          </cell>
        </row>
        <row r="20">
          <cell r="G20">
            <v>0.15</v>
          </cell>
          <cell r="O20">
            <v>9.5000000000000001E-2</v>
          </cell>
        </row>
        <row r="21">
          <cell r="C21">
            <v>1.1429999999999999E-2</v>
          </cell>
          <cell r="G21">
            <v>1.5789999999999998E-2</v>
          </cell>
          <cell r="K21">
            <v>0.04</v>
          </cell>
          <cell r="O21">
            <v>0.51500000000000001</v>
          </cell>
        </row>
        <row r="22">
          <cell r="C22">
            <v>0.39771400000000001</v>
          </cell>
          <cell r="G22">
            <v>0.85</v>
          </cell>
          <cell r="K22">
            <v>0.97</v>
          </cell>
        </row>
        <row r="23">
          <cell r="C23">
            <v>2.5000000000000001E-2</v>
          </cell>
          <cell r="G23">
            <v>0.3</v>
          </cell>
          <cell r="K23">
            <v>0.21</v>
          </cell>
          <cell r="O23">
            <v>0.48499999999999999</v>
          </cell>
        </row>
        <row r="24">
          <cell r="C24">
            <v>4.7899999999999999E-4</v>
          </cell>
          <cell r="G24">
            <v>0.5</v>
          </cell>
          <cell r="K24">
            <v>0.42</v>
          </cell>
          <cell r="O24">
            <v>6.9699999999999998E-2</v>
          </cell>
        </row>
        <row r="25">
          <cell r="C25">
            <v>0.79</v>
          </cell>
          <cell r="K25">
            <v>0.39</v>
          </cell>
          <cell r="O25">
            <v>7.5999999999999998E-2</v>
          </cell>
        </row>
        <row r="26">
          <cell r="C26">
            <v>0.21</v>
          </cell>
          <cell r="K26">
            <v>0.5</v>
          </cell>
        </row>
        <row r="27">
          <cell r="C27">
            <v>0.21</v>
          </cell>
        </row>
        <row r="28">
          <cell r="K28">
            <v>1</v>
          </cell>
        </row>
        <row r="29">
          <cell r="C29">
            <v>5.1469999999999999E-4</v>
          </cell>
        </row>
        <row r="30">
          <cell r="C30">
            <v>1.2</v>
          </cell>
          <cell r="G30">
            <v>0.25</v>
          </cell>
        </row>
        <row r="31">
          <cell r="C31">
            <v>0</v>
          </cell>
          <cell r="K31">
            <v>0</v>
          </cell>
        </row>
        <row r="32">
          <cell r="C32">
            <v>3.09E-2</v>
          </cell>
          <cell r="G32">
            <v>0</v>
          </cell>
          <cell r="K32">
            <v>0.1</v>
          </cell>
        </row>
        <row r="33">
          <cell r="C33">
            <v>0.5</v>
          </cell>
          <cell r="K33">
            <v>0.53</v>
          </cell>
        </row>
        <row r="34">
          <cell r="C34">
            <v>25</v>
          </cell>
          <cell r="I34" t="str">
            <v>Transmission Peak Credit</v>
          </cell>
          <cell r="K34">
            <v>1</v>
          </cell>
        </row>
        <row r="35">
          <cell r="C35">
            <v>20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</sheetData>
      <sheetData sheetId="7">
        <row r="230">
          <cell r="S230">
            <v>371943.96875</v>
          </cell>
        </row>
      </sheetData>
      <sheetData sheetId="8">
        <row r="230">
          <cell r="S230">
            <v>0</v>
          </cell>
        </row>
      </sheetData>
      <sheetData sheetId="9">
        <row r="227">
          <cell r="S227">
            <v>16234.1767578125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6">
          <cell r="I46">
            <v>20</v>
          </cell>
        </row>
        <row r="47">
          <cell r="I47">
            <v>1</v>
          </cell>
        </row>
        <row r="48">
          <cell r="I48">
            <v>2022</v>
          </cell>
        </row>
        <row r="113">
          <cell r="I113">
            <v>20</v>
          </cell>
        </row>
        <row r="114">
          <cell r="I114">
            <v>1</v>
          </cell>
        </row>
        <row r="115">
          <cell r="I115">
            <v>2022</v>
          </cell>
        </row>
        <row r="181">
          <cell r="I181">
            <v>20</v>
          </cell>
        </row>
        <row r="182">
          <cell r="I182">
            <v>1</v>
          </cell>
        </row>
        <row r="249">
          <cell r="I249">
            <v>20</v>
          </cell>
        </row>
        <row r="250">
          <cell r="I250">
            <v>1</v>
          </cell>
        </row>
        <row r="318">
          <cell r="I318">
            <v>20</v>
          </cell>
        </row>
        <row r="319">
          <cell r="I319">
            <v>1</v>
          </cell>
        </row>
      </sheetData>
      <sheetData sheetId="16">
        <row r="37">
          <cell r="E37">
            <v>20</v>
          </cell>
          <cell r="P37">
            <v>0</v>
          </cell>
        </row>
        <row r="38">
          <cell r="E38">
            <v>0.1</v>
          </cell>
          <cell r="L38">
            <v>0</v>
          </cell>
        </row>
        <row r="39">
          <cell r="E39">
            <v>1</v>
          </cell>
          <cell r="P39">
            <v>20</v>
          </cell>
        </row>
        <row r="40">
          <cell r="E40">
            <v>0.2</v>
          </cell>
        </row>
        <row r="42">
          <cell r="E42">
            <v>2023</v>
          </cell>
        </row>
        <row r="82">
          <cell r="E82">
            <v>20</v>
          </cell>
          <cell r="P82">
            <v>0</v>
          </cell>
        </row>
        <row r="83">
          <cell r="E83">
            <v>0.04</v>
          </cell>
          <cell r="L83">
            <v>0</v>
          </cell>
          <cell r="P83">
            <v>0.5</v>
          </cell>
        </row>
        <row r="84">
          <cell r="E84">
            <v>1</v>
          </cell>
          <cell r="P84">
            <v>25</v>
          </cell>
        </row>
        <row r="85">
          <cell r="E85">
            <v>0.2</v>
          </cell>
        </row>
        <row r="87">
          <cell r="E87">
            <v>2023</v>
          </cell>
        </row>
        <row r="126">
          <cell r="E126">
            <v>20</v>
          </cell>
          <cell r="P126">
            <v>0</v>
          </cell>
        </row>
        <row r="127">
          <cell r="E127">
            <v>0.04</v>
          </cell>
          <cell r="L127">
            <v>0</v>
          </cell>
          <cell r="P127">
            <v>0.5</v>
          </cell>
        </row>
        <row r="128">
          <cell r="E128">
            <v>1</v>
          </cell>
          <cell r="P128">
            <v>25</v>
          </cell>
        </row>
        <row r="129">
          <cell r="E129">
            <v>0.2</v>
          </cell>
        </row>
        <row r="131">
          <cell r="E131">
            <v>2023</v>
          </cell>
        </row>
        <row r="169">
          <cell r="E169">
            <v>20</v>
          </cell>
          <cell r="P169">
            <v>0</v>
          </cell>
        </row>
        <row r="170">
          <cell r="E170">
            <v>0.04</v>
          </cell>
          <cell r="P170">
            <v>0.5</v>
          </cell>
        </row>
        <row r="171">
          <cell r="E171">
            <v>1</v>
          </cell>
          <cell r="P171">
            <v>25</v>
          </cell>
        </row>
        <row r="172">
          <cell r="E172">
            <v>0.2</v>
          </cell>
          <cell r="P172">
            <v>0.85</v>
          </cell>
        </row>
        <row r="174">
          <cell r="E174">
            <v>2023</v>
          </cell>
        </row>
        <row r="213">
          <cell r="E213">
            <v>20</v>
          </cell>
          <cell r="P213">
            <v>0</v>
          </cell>
        </row>
        <row r="214">
          <cell r="E214">
            <v>0.04</v>
          </cell>
          <cell r="P214">
            <v>0.5</v>
          </cell>
        </row>
        <row r="215">
          <cell r="E215">
            <v>1</v>
          </cell>
        </row>
        <row r="216">
          <cell r="E216">
            <v>0.2</v>
          </cell>
        </row>
        <row r="218">
          <cell r="E218">
            <v>2023</v>
          </cell>
        </row>
      </sheetData>
      <sheetData sheetId="17">
        <row r="24">
          <cell r="E24">
            <v>0.1</v>
          </cell>
        </row>
        <row r="25">
          <cell r="E25">
            <v>1</v>
          </cell>
        </row>
        <row r="26">
          <cell r="E26">
            <v>0</v>
          </cell>
        </row>
        <row r="27">
          <cell r="E27">
            <v>1</v>
          </cell>
        </row>
        <row r="55">
          <cell r="E55">
            <v>0.1</v>
          </cell>
        </row>
        <row r="56">
          <cell r="E56">
            <v>1</v>
          </cell>
        </row>
        <row r="57">
          <cell r="E57">
            <v>0</v>
          </cell>
        </row>
        <row r="58">
          <cell r="E58">
            <v>1</v>
          </cell>
        </row>
        <row r="86">
          <cell r="E86">
            <v>0.1</v>
          </cell>
        </row>
        <row r="87">
          <cell r="E87">
            <v>1</v>
          </cell>
        </row>
        <row r="88">
          <cell r="E88">
            <v>0</v>
          </cell>
        </row>
        <row r="89">
          <cell r="E89">
            <v>1</v>
          </cell>
        </row>
        <row r="117">
          <cell r="E117">
            <v>0.1</v>
          </cell>
        </row>
        <row r="118">
          <cell r="E118">
            <v>1</v>
          </cell>
        </row>
        <row r="119">
          <cell r="E119">
            <v>0</v>
          </cell>
        </row>
        <row r="120">
          <cell r="E120">
            <v>1</v>
          </cell>
        </row>
        <row r="148">
          <cell r="E148">
            <v>0.1</v>
          </cell>
        </row>
        <row r="149">
          <cell r="E149">
            <v>1</v>
          </cell>
        </row>
        <row r="150">
          <cell r="E150">
            <v>0</v>
          </cell>
        </row>
        <row r="151">
          <cell r="E151">
            <v>1</v>
          </cell>
        </row>
      </sheetData>
      <sheetData sheetId="18">
        <row r="25">
          <cell r="E25">
            <v>1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1</v>
          </cell>
        </row>
        <row r="56">
          <cell r="E56">
            <v>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1</v>
          </cell>
        </row>
        <row r="87">
          <cell r="E87">
            <v>1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1</v>
          </cell>
        </row>
        <row r="118">
          <cell r="E118">
            <v>1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1</v>
          </cell>
        </row>
        <row r="149">
          <cell r="E149">
            <v>1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1</v>
          </cell>
        </row>
        <row r="180">
          <cell r="E180">
            <v>1</v>
          </cell>
        </row>
        <row r="181">
          <cell r="E181">
            <v>0</v>
          </cell>
        </row>
        <row r="182">
          <cell r="E182">
            <v>0</v>
          </cell>
        </row>
        <row r="183">
          <cell r="E183">
            <v>1</v>
          </cell>
        </row>
        <row r="211">
          <cell r="E211">
            <v>1</v>
          </cell>
        </row>
        <row r="212">
          <cell r="E212">
            <v>0</v>
          </cell>
        </row>
        <row r="213">
          <cell r="E213">
            <v>0</v>
          </cell>
        </row>
        <row r="214">
          <cell r="E214">
            <v>1</v>
          </cell>
        </row>
        <row r="242">
          <cell r="E242">
            <v>1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1</v>
          </cell>
        </row>
        <row r="273">
          <cell r="E273">
            <v>1</v>
          </cell>
        </row>
        <row r="274">
          <cell r="E274">
            <v>0</v>
          </cell>
        </row>
        <row r="275">
          <cell r="E275">
            <v>0</v>
          </cell>
        </row>
        <row r="276">
          <cell r="E276">
            <v>1</v>
          </cell>
        </row>
        <row r="304">
          <cell r="E304">
            <v>1</v>
          </cell>
        </row>
        <row r="305">
          <cell r="E305">
            <v>0</v>
          </cell>
        </row>
        <row r="306">
          <cell r="E306">
            <v>0</v>
          </cell>
        </row>
        <row r="307">
          <cell r="E307">
            <v>1</v>
          </cell>
        </row>
      </sheetData>
      <sheetData sheetId="19">
        <row r="33">
          <cell r="E33">
            <v>1</v>
          </cell>
        </row>
        <row r="71">
          <cell r="E71">
            <v>1</v>
          </cell>
        </row>
        <row r="109">
          <cell r="E109">
            <v>1</v>
          </cell>
        </row>
        <row r="147">
          <cell r="E147">
            <v>1</v>
          </cell>
        </row>
        <row r="185">
          <cell r="E185">
            <v>1</v>
          </cell>
        </row>
        <row r="223">
          <cell r="E223">
            <v>1</v>
          </cell>
        </row>
        <row r="261">
          <cell r="E261">
            <v>1</v>
          </cell>
        </row>
        <row r="299">
          <cell r="E299">
            <v>1</v>
          </cell>
        </row>
        <row r="337">
          <cell r="E337">
            <v>1</v>
          </cell>
        </row>
        <row r="375">
          <cell r="E375">
            <v>1</v>
          </cell>
        </row>
      </sheetData>
      <sheetData sheetId="20">
        <row r="250">
          <cell r="D250">
            <v>0</v>
          </cell>
        </row>
      </sheetData>
      <sheetData sheetId="21">
        <row r="248">
          <cell r="D248">
            <v>0</v>
          </cell>
        </row>
      </sheetData>
      <sheetData sheetId="22">
        <row r="247">
          <cell r="D247">
            <v>0</v>
          </cell>
        </row>
      </sheetData>
      <sheetData sheetId="23">
        <row r="7">
          <cell r="D7">
            <v>2550191.5166770155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3140344.9509496922</v>
          </cell>
        </row>
        <row r="12">
          <cell r="D12">
            <v>2481747.8297110554</v>
          </cell>
        </row>
        <row r="13">
          <cell r="D13">
            <v>451932.08089262922</v>
          </cell>
        </row>
        <row r="14">
          <cell r="D14">
            <v>953405.27622041351</v>
          </cell>
        </row>
        <row r="15">
          <cell r="D15">
            <v>0</v>
          </cell>
        </row>
        <row r="16">
          <cell r="D16">
            <v>26627.308863046241</v>
          </cell>
        </row>
        <row r="17">
          <cell r="D17">
            <v>-124484.98067150926</v>
          </cell>
        </row>
        <row r="18">
          <cell r="D18">
            <v>9479763.9826423414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32">
          <cell r="B32">
            <v>1</v>
          </cell>
        </row>
        <row r="80">
          <cell r="B80">
            <v>1E-8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>
        <row r="199">
          <cell r="M199">
            <v>0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2006-07"/>
      <sheetName val="2006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-concerns"/>
      <sheetName val="Assumptions"/>
      <sheetName val="PPA 1"/>
      <sheetName val="PPA 2"/>
      <sheetName val="PPA 3"/>
      <sheetName val="PPA 4"/>
      <sheetName val="Wind PPA"/>
      <sheetName val="Wind Inputs"/>
      <sheetName val="Acquisition Inputs"/>
      <sheetName val="Supply Calculator"/>
      <sheetName val="Dispatch Cases"/>
      <sheetName val="Capital Additions"/>
      <sheetName val="Fuel Consumption"/>
      <sheetName val="Capacity MWh"/>
      <sheetName val="Emissions"/>
      <sheetName val="Results Summary"/>
      <sheetName val="Consol"/>
      <sheetName val="CCGT"/>
      <sheetName val="Acquisition 2"/>
      <sheetName val="Acquisition 1"/>
      <sheetName val="Wind Acquisition"/>
      <sheetName val="SCGT"/>
      <sheetName val="Wind"/>
      <sheetName val="Coal"/>
      <sheetName val="Duct Fired"/>
      <sheetName val="Biomass"/>
      <sheetName val="Joint Ownership MW"/>
      <sheetName val="Contracted MW"/>
      <sheetName val="PPA Rollup"/>
      <sheetName val="Equity Equalization - PPA"/>
      <sheetName val="End Effects"/>
      <sheetName val="&lt;Dispatch Model&gt;"/>
      <sheetName val="CB Assumptions"/>
      <sheetName val="CB Corellation Matrix"/>
      <sheetName val="Dispatch"/>
      <sheetName val="Load Shape"/>
      <sheetName val="Price Data"/>
      <sheetName val="Wind Data"/>
      <sheetName val="Thermal Plants"/>
      <sheetName val="Consolidated Hydro"/>
      <sheetName val="Must Run Plants"/>
      <sheetName val="&lt;Data Sheets&gt;"/>
      <sheetName val="AMW Summary"/>
      <sheetName val="Monthly On-peak Capacities"/>
      <sheetName val="WACC"/>
      <sheetName val="Heat Rate"/>
      <sheetName val="Case 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16"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lbudg"/>
      <sheetName val="RPT02"/>
      <sheetName val="SO2RPT"/>
      <sheetName val="NOXRPT"/>
      <sheetName val="jbilaton02"/>
      <sheetName val="jbilatof02"/>
      <sheetName val="Annual Sales &amp; Load Forecast"/>
      <sheetName val="2001-2003susq1"/>
      <sheetName val="2001-2003susq2"/>
      <sheetName val="Gen Budg"/>
      <sheetName val="GB On Peak"/>
      <sheetName val="GB Off Peak"/>
      <sheetName val="Year 2001-11_20-Un2"/>
      <sheetName val="Year 2001-11_20-Un1"/>
      <sheetName val="Cost_SummarySheet"/>
      <sheetName val="RPT04"/>
      <sheetName val="Gen Budg 2002"/>
      <sheetName val="GB On Peak (2)"/>
      <sheetName val="GB Off Peak (2)"/>
      <sheetName val="2001-2005 budget"/>
      <sheetName val="PLR FERC worksheet"/>
      <sheetName val="Gen_SummarySheet"/>
      <sheetName val="GB Off Peak new"/>
      <sheetName val="Gen Budg new"/>
      <sheetName val="GB On Peak new"/>
      <sheetName val="Total MWHs-2002"/>
      <sheetName val="On-peak MWH"/>
      <sheetName val="Off-peak MWH"/>
      <sheetName val="Gen Budg 10_11"/>
      <sheetName val="GB On Peak 10_11"/>
      <sheetName val="GB Off Peak 10_11"/>
      <sheetName val="Bilat_Spot_Sales"/>
      <sheetName val="PJM Expected"/>
      <sheetName val="Bilat_Spot_Purch."/>
      <sheetName val="PJM"/>
      <sheetName val="Scheduled Load (with Losses)"/>
    </sheetNames>
    <sheetDataSet>
      <sheetData sheetId="0" refreshError="1">
        <row r="1">
          <cell r="A1" t="str">
            <v>BLUE = MANUAL ENTRY</v>
          </cell>
          <cell r="C1" t="str">
            <v xml:space="preserve"> </v>
          </cell>
          <cell r="F1" t="str">
            <v>SUMMARY SHEET</v>
          </cell>
          <cell r="O1" t="str">
            <v>FUELBUDG.XLS</v>
          </cell>
        </row>
        <row r="2">
          <cell r="F2" t="str">
            <v>TOTAL GENERATION</v>
          </cell>
          <cell r="L2" t="str">
            <v>CASE:2001 FORECAST</v>
          </cell>
          <cell r="P2" t="str">
            <v>1</v>
          </cell>
        </row>
        <row r="3">
          <cell r="F3" t="str">
            <v xml:space="preserve">                   </v>
          </cell>
          <cell r="L3">
            <v>36851</v>
          </cell>
          <cell r="M3" t="str">
            <v xml:space="preserve">    </v>
          </cell>
        </row>
        <row r="4">
          <cell r="F4" t="str">
            <v>(OUTPUT &amp; INTERCHANGE - MILLIONS OF KWH)</v>
          </cell>
        </row>
        <row r="6">
          <cell r="A6" t="str">
            <v>STEAM STATIONS</v>
          </cell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7">
          <cell r="A7" t="str">
            <v xml:space="preserve">  COAL-FIRED</v>
          </cell>
        </row>
        <row r="8">
          <cell r="A8" t="str">
            <v xml:space="preserve">    Brunner Island</v>
          </cell>
          <cell r="C8">
            <v>814</v>
          </cell>
          <cell r="D8">
            <v>770</v>
          </cell>
          <cell r="E8">
            <v>840</v>
          </cell>
          <cell r="F8">
            <v>540</v>
          </cell>
          <cell r="G8">
            <v>557</v>
          </cell>
          <cell r="H8">
            <v>764</v>
          </cell>
          <cell r="I8">
            <v>826</v>
          </cell>
          <cell r="J8">
            <v>830</v>
          </cell>
          <cell r="K8">
            <v>524.79999999999995</v>
          </cell>
          <cell r="L8">
            <v>523.19999999999993</v>
          </cell>
          <cell r="M8">
            <v>497.2</v>
          </cell>
          <cell r="N8">
            <v>747.7</v>
          </cell>
          <cell r="O8">
            <v>8234</v>
          </cell>
        </row>
        <row r="9">
          <cell r="A9" t="str">
            <v xml:space="preserve">    Martins Creek 1-2</v>
          </cell>
          <cell r="C9">
            <v>124</v>
          </cell>
          <cell r="D9">
            <v>117</v>
          </cell>
          <cell r="E9">
            <v>93</v>
          </cell>
          <cell r="F9">
            <v>98</v>
          </cell>
          <cell r="G9">
            <v>61.6</v>
          </cell>
          <cell r="H9">
            <v>88.2</v>
          </cell>
          <cell r="I9">
            <v>91.3</v>
          </cell>
          <cell r="J9">
            <v>98.7</v>
          </cell>
          <cell r="K9">
            <v>34.924999999999997</v>
          </cell>
          <cell r="L9">
            <v>134.1</v>
          </cell>
          <cell r="M9">
            <v>75.099999999999994</v>
          </cell>
          <cell r="N9">
            <v>94</v>
          </cell>
          <cell r="O9">
            <v>1110</v>
          </cell>
        </row>
        <row r="10">
          <cell r="A10" t="str">
            <v xml:space="preserve">    Sunbury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 xml:space="preserve">    Holtwood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 xml:space="preserve">    Keystone</v>
          </cell>
          <cell r="C12">
            <v>138</v>
          </cell>
          <cell r="D12">
            <v>128</v>
          </cell>
          <cell r="E12">
            <v>138</v>
          </cell>
          <cell r="F12">
            <v>114.7</v>
          </cell>
          <cell r="G12">
            <v>69</v>
          </cell>
          <cell r="H12">
            <v>132</v>
          </cell>
          <cell r="I12">
            <v>138</v>
          </cell>
          <cell r="J12">
            <v>138</v>
          </cell>
          <cell r="K12">
            <v>132</v>
          </cell>
          <cell r="L12">
            <v>138</v>
          </cell>
          <cell r="M12">
            <v>132</v>
          </cell>
          <cell r="N12">
            <v>138</v>
          </cell>
          <cell r="O12">
            <v>1536</v>
          </cell>
        </row>
        <row r="13">
          <cell r="A13" t="str">
            <v xml:space="preserve">    Conemaugh</v>
          </cell>
          <cell r="C13">
            <v>168.5</v>
          </cell>
          <cell r="D13">
            <v>157.80000000000001</v>
          </cell>
          <cell r="E13">
            <v>168.8</v>
          </cell>
          <cell r="F13">
            <v>163.19999999999999</v>
          </cell>
          <cell r="G13">
            <v>168.8</v>
          </cell>
          <cell r="H13">
            <v>163.19999999999999</v>
          </cell>
          <cell r="I13">
            <v>168.8</v>
          </cell>
          <cell r="J13">
            <v>168.8</v>
          </cell>
          <cell r="K13">
            <v>103.39999999999999</v>
          </cell>
          <cell r="L13">
            <v>84.4</v>
          </cell>
          <cell r="M13">
            <v>108.8</v>
          </cell>
          <cell r="N13">
            <v>148.9</v>
          </cell>
          <cell r="O13">
            <v>1773</v>
          </cell>
        </row>
        <row r="14">
          <cell r="A14" t="str">
            <v xml:space="preserve">    Montour</v>
          </cell>
          <cell r="C14">
            <v>816</v>
          </cell>
          <cell r="D14">
            <v>766.7</v>
          </cell>
          <cell r="E14">
            <v>689</v>
          </cell>
          <cell r="F14">
            <v>395</v>
          </cell>
          <cell r="G14">
            <v>496</v>
          </cell>
          <cell r="H14">
            <v>860</v>
          </cell>
          <cell r="I14">
            <v>937.6</v>
          </cell>
          <cell r="J14">
            <v>916.4</v>
          </cell>
          <cell r="K14">
            <v>773.2</v>
          </cell>
          <cell r="L14">
            <v>686</v>
          </cell>
          <cell r="M14">
            <v>673.75</v>
          </cell>
          <cell r="N14">
            <v>789.9</v>
          </cell>
          <cell r="O14">
            <v>8800</v>
          </cell>
        </row>
        <row r="15">
          <cell r="A15" t="str">
            <v xml:space="preserve">    TOTAL COAL-FIRED</v>
          </cell>
          <cell r="C15">
            <v>2060.5</v>
          </cell>
          <cell r="D15">
            <v>1939.5</v>
          </cell>
          <cell r="E15">
            <v>1928.8</v>
          </cell>
          <cell r="F15">
            <v>1310.9</v>
          </cell>
          <cell r="G15">
            <v>1352.4</v>
          </cell>
          <cell r="H15">
            <v>2007.4</v>
          </cell>
          <cell r="I15">
            <v>2161.6999999999998</v>
          </cell>
          <cell r="J15">
            <v>2151.9</v>
          </cell>
          <cell r="K15">
            <v>1568.3</v>
          </cell>
          <cell r="L15">
            <v>1565.7</v>
          </cell>
          <cell r="M15">
            <v>1486.8999999999999</v>
          </cell>
          <cell r="N15">
            <v>1918.5</v>
          </cell>
          <cell r="O15">
            <v>21453</v>
          </cell>
        </row>
        <row r="16">
          <cell r="A16" t="str">
            <v xml:space="preserve">    Martins Creek 3-4</v>
          </cell>
          <cell r="C16">
            <v>95.8</v>
          </cell>
          <cell r="D16">
            <v>95.8</v>
          </cell>
          <cell r="E16">
            <v>34.799999999999997</v>
          </cell>
          <cell r="F16">
            <v>23.8</v>
          </cell>
          <cell r="G16">
            <v>73.2</v>
          </cell>
          <cell r="H16">
            <v>250.2</v>
          </cell>
          <cell r="I16">
            <v>400.4</v>
          </cell>
          <cell r="J16">
            <v>400.4</v>
          </cell>
          <cell r="K16">
            <v>146.4</v>
          </cell>
          <cell r="L16">
            <v>32.299999999999997</v>
          </cell>
          <cell r="M16">
            <v>34.799999999999997</v>
          </cell>
          <cell r="N16">
            <v>80.599999999999994</v>
          </cell>
          <cell r="O16">
            <v>1669</v>
          </cell>
        </row>
        <row r="17">
          <cell r="A17" t="str">
            <v xml:space="preserve">      TOTAL FOSSIL STEAM</v>
          </cell>
          <cell r="C17">
            <v>2156.3000000000002</v>
          </cell>
          <cell r="D17">
            <v>2035.3</v>
          </cell>
          <cell r="E17">
            <v>1963.6</v>
          </cell>
          <cell r="F17">
            <v>1334.7</v>
          </cell>
          <cell r="G17">
            <v>1425.6000000000001</v>
          </cell>
          <cell r="H17">
            <v>2257.6</v>
          </cell>
          <cell r="I17">
            <v>2562.1</v>
          </cell>
          <cell r="J17">
            <v>2552.3000000000002</v>
          </cell>
          <cell r="K17">
            <v>1714.7</v>
          </cell>
          <cell r="L17">
            <v>1598</v>
          </cell>
          <cell r="M17">
            <v>1521.7</v>
          </cell>
          <cell r="N17">
            <v>1999.1</v>
          </cell>
          <cell r="O17">
            <v>23121</v>
          </cell>
        </row>
        <row r="19">
          <cell r="A19" t="str">
            <v xml:space="preserve">  NUCLEAR</v>
          </cell>
        </row>
        <row r="20">
          <cell r="A20" t="str">
            <v xml:space="preserve">    Susquehanna 1 (PL 90% Share)</v>
          </cell>
          <cell r="C20">
            <v>713.1</v>
          </cell>
          <cell r="D20">
            <v>644.1</v>
          </cell>
          <cell r="E20">
            <v>713.1</v>
          </cell>
          <cell r="F20">
            <v>690.1</v>
          </cell>
          <cell r="G20">
            <v>447.2</v>
          </cell>
          <cell r="H20">
            <v>690.1</v>
          </cell>
          <cell r="I20">
            <v>713.1</v>
          </cell>
          <cell r="J20">
            <v>713.1</v>
          </cell>
          <cell r="K20">
            <v>690.1</v>
          </cell>
          <cell r="L20">
            <v>713.1</v>
          </cell>
          <cell r="M20">
            <v>690.1</v>
          </cell>
          <cell r="N20">
            <v>713.1</v>
          </cell>
          <cell r="O20">
            <v>8130</v>
          </cell>
        </row>
        <row r="21">
          <cell r="A21" t="str">
            <v xml:space="preserve">    Susquehanna 2 (PL 90% Share)</v>
          </cell>
          <cell r="C21">
            <v>715</v>
          </cell>
          <cell r="D21">
            <v>636.79999999999995</v>
          </cell>
          <cell r="E21">
            <v>176.2</v>
          </cell>
          <cell r="F21">
            <v>41.4</v>
          </cell>
          <cell r="G21">
            <v>710.9</v>
          </cell>
          <cell r="H21">
            <v>698.8</v>
          </cell>
          <cell r="I21">
            <v>722.1</v>
          </cell>
          <cell r="J21">
            <v>722.1</v>
          </cell>
          <cell r="K21">
            <v>698.8</v>
          </cell>
          <cell r="L21">
            <v>722.1</v>
          </cell>
          <cell r="M21">
            <v>698.8</v>
          </cell>
          <cell r="N21">
            <v>722.1</v>
          </cell>
          <cell r="O21">
            <v>7265</v>
          </cell>
        </row>
        <row r="23">
          <cell r="A23" t="str">
            <v xml:space="preserve">    TOTAL NUCLEAR</v>
          </cell>
          <cell r="C23">
            <v>1428.1</v>
          </cell>
          <cell r="D23">
            <v>1280.9000000000001</v>
          </cell>
          <cell r="E23">
            <v>889.3</v>
          </cell>
          <cell r="F23">
            <v>731.5</v>
          </cell>
          <cell r="G23">
            <v>1158.0999999999999</v>
          </cell>
          <cell r="H23">
            <v>1388.9</v>
          </cell>
          <cell r="I23">
            <v>1435.2</v>
          </cell>
          <cell r="J23">
            <v>1435.2</v>
          </cell>
          <cell r="K23">
            <v>1388.9</v>
          </cell>
          <cell r="L23">
            <v>1435.2</v>
          </cell>
          <cell r="M23">
            <v>1388.9</v>
          </cell>
          <cell r="N23">
            <v>1435.2</v>
          </cell>
          <cell r="O23">
            <v>15395</v>
          </cell>
        </row>
        <row r="25">
          <cell r="A25" t="str">
            <v>COMBUSTION TURBINES</v>
          </cell>
          <cell r="C25">
            <v>0.5</v>
          </cell>
          <cell r="D25">
            <v>0.9</v>
          </cell>
          <cell r="E25">
            <v>0.1</v>
          </cell>
          <cell r="F25">
            <v>0.2</v>
          </cell>
          <cell r="G25">
            <v>0.5</v>
          </cell>
          <cell r="H25">
            <v>0.5</v>
          </cell>
          <cell r="I25">
            <v>5</v>
          </cell>
          <cell r="J25">
            <v>1.6</v>
          </cell>
          <cell r="K25">
            <v>2.4</v>
          </cell>
          <cell r="L25">
            <v>0.2</v>
          </cell>
          <cell r="M25">
            <v>0.2</v>
          </cell>
          <cell r="N25">
            <v>0.2</v>
          </cell>
          <cell r="O25">
            <v>12</v>
          </cell>
        </row>
        <row r="27">
          <cell r="A27" t="str">
            <v>DIESELS</v>
          </cell>
          <cell r="C27">
            <v>0.1</v>
          </cell>
          <cell r="D27">
            <v>0.1</v>
          </cell>
          <cell r="E27">
            <v>0.1</v>
          </cell>
          <cell r="F27">
            <v>0.1</v>
          </cell>
          <cell r="G27">
            <v>0.2</v>
          </cell>
          <cell r="H27">
            <v>0.2</v>
          </cell>
          <cell r="I27">
            <v>0.1</v>
          </cell>
          <cell r="J27">
            <v>0.1</v>
          </cell>
          <cell r="K27">
            <v>0.1</v>
          </cell>
          <cell r="L27">
            <v>0.1</v>
          </cell>
          <cell r="M27">
            <v>0.1</v>
          </cell>
          <cell r="N27">
            <v>0.1</v>
          </cell>
          <cell r="O27">
            <v>1</v>
          </cell>
        </row>
        <row r="29">
          <cell r="A29" t="str">
            <v>HYDRO STATIONS</v>
          </cell>
        </row>
        <row r="30">
          <cell r="A30" t="str">
            <v xml:space="preserve">  Holtwood</v>
          </cell>
          <cell r="C30">
            <v>53</v>
          </cell>
          <cell r="D30">
            <v>52</v>
          </cell>
          <cell r="E30">
            <v>70</v>
          </cell>
          <cell r="F30">
            <v>67</v>
          </cell>
          <cell r="G30">
            <v>65</v>
          </cell>
          <cell r="H30">
            <v>48</v>
          </cell>
          <cell r="I30">
            <v>36</v>
          </cell>
          <cell r="J30">
            <v>28</v>
          </cell>
          <cell r="K30">
            <v>25.3</v>
          </cell>
          <cell r="L30">
            <v>31</v>
          </cell>
          <cell r="M30">
            <v>45</v>
          </cell>
          <cell r="N30">
            <v>54</v>
          </cell>
          <cell r="O30">
            <v>574</v>
          </cell>
        </row>
        <row r="31">
          <cell r="A31" t="str">
            <v xml:space="preserve">  Wallenpaupack</v>
          </cell>
          <cell r="C31">
            <v>8.1999999999999993</v>
          </cell>
          <cell r="D31">
            <v>7.4</v>
          </cell>
          <cell r="E31">
            <v>7.3</v>
          </cell>
          <cell r="F31">
            <v>8.3000000000000007</v>
          </cell>
          <cell r="G31">
            <v>6.2</v>
          </cell>
          <cell r="H31">
            <v>6.7</v>
          </cell>
          <cell r="I31">
            <v>6.3</v>
          </cell>
          <cell r="J31">
            <v>5.7</v>
          </cell>
          <cell r="K31">
            <v>5.9</v>
          </cell>
          <cell r="L31">
            <v>5.0999999999999996</v>
          </cell>
          <cell r="M31">
            <v>4.7</v>
          </cell>
          <cell r="N31">
            <v>6.6</v>
          </cell>
          <cell r="O31">
            <v>78</v>
          </cell>
        </row>
        <row r="33">
          <cell r="A33" t="str">
            <v xml:space="preserve">  TOTAL HYDRO</v>
          </cell>
          <cell r="C33">
            <v>61.2</v>
          </cell>
          <cell r="D33">
            <v>59.4</v>
          </cell>
          <cell r="E33">
            <v>77.3</v>
          </cell>
          <cell r="F33">
            <v>75.3</v>
          </cell>
          <cell r="G33">
            <v>71.2</v>
          </cell>
          <cell r="H33">
            <v>54.7</v>
          </cell>
          <cell r="I33">
            <v>42.3</v>
          </cell>
          <cell r="J33">
            <v>33.700000000000003</v>
          </cell>
          <cell r="K33">
            <v>31.200000000000003</v>
          </cell>
          <cell r="L33">
            <v>36.1</v>
          </cell>
          <cell r="M33">
            <v>49.7</v>
          </cell>
          <cell r="N33">
            <v>60.6</v>
          </cell>
          <cell r="O33">
            <v>653</v>
          </cell>
        </row>
        <row r="35">
          <cell r="A35" t="str">
            <v xml:space="preserve">      TOTAL GENERATION</v>
          </cell>
          <cell r="C35">
            <v>3646.2</v>
          </cell>
          <cell r="D35">
            <v>3376.6</v>
          </cell>
          <cell r="E35">
            <v>2930.3999999999996</v>
          </cell>
          <cell r="F35">
            <v>2141.7999999999997</v>
          </cell>
          <cell r="G35">
            <v>2655.5999999999995</v>
          </cell>
          <cell r="H35">
            <v>3701.8999999999996</v>
          </cell>
          <cell r="I35">
            <v>4044.7000000000003</v>
          </cell>
          <cell r="J35">
            <v>4022.8999999999996</v>
          </cell>
          <cell r="K35">
            <v>3137.3</v>
          </cell>
          <cell r="L35">
            <v>3069.5999999999995</v>
          </cell>
          <cell r="M35">
            <v>2960.6</v>
          </cell>
          <cell r="N35">
            <v>3495.2</v>
          </cell>
          <cell r="O35">
            <v>39183</v>
          </cell>
        </row>
        <row r="37">
          <cell r="A37" t="str">
            <v>POWER PURCHASES</v>
          </cell>
        </row>
        <row r="38">
          <cell r="A38" t="str">
            <v xml:space="preserve">  Short-term - Other Utilities</v>
          </cell>
          <cell r="C38">
            <v>2677.4303711799671</v>
          </cell>
          <cell r="D38">
            <v>2156.8887812305543</v>
          </cell>
          <cell r="E38">
            <v>2825.6782031233347</v>
          </cell>
          <cell r="F38">
            <v>2659.7924305566653</v>
          </cell>
          <cell r="G38">
            <v>3160.3783543079885</v>
          </cell>
          <cell r="H38">
            <v>3948.8673394166985</v>
          </cell>
          <cell r="I38">
            <v>4831.6930868202444</v>
          </cell>
          <cell r="J38">
            <v>4679.7051982400199</v>
          </cell>
          <cell r="K38">
            <v>3348.0084327590603</v>
          </cell>
          <cell r="L38">
            <v>2547.4139125659799</v>
          </cell>
          <cell r="M38">
            <v>1966.3050553543999</v>
          </cell>
          <cell r="N38">
            <v>2837.4045029406398</v>
          </cell>
          <cell r="O38">
            <v>37640</v>
          </cell>
        </row>
        <row r="39">
          <cell r="A39" t="str">
            <v xml:space="preserve">  Non-utility Generation</v>
          </cell>
          <cell r="C39">
            <v>205.8</v>
          </cell>
          <cell r="D39">
            <v>229.3</v>
          </cell>
          <cell r="E39">
            <v>211.1</v>
          </cell>
          <cell r="F39">
            <v>204.3</v>
          </cell>
          <cell r="G39">
            <v>201.5</v>
          </cell>
          <cell r="H39">
            <v>233.6</v>
          </cell>
          <cell r="I39">
            <v>211.1</v>
          </cell>
          <cell r="J39">
            <v>200.2</v>
          </cell>
          <cell r="K39">
            <v>186.3</v>
          </cell>
          <cell r="L39">
            <v>201.7</v>
          </cell>
          <cell r="M39">
            <v>213.2</v>
          </cell>
          <cell r="N39">
            <v>239.2</v>
          </cell>
          <cell r="O39">
            <v>2537</v>
          </cell>
        </row>
        <row r="40">
          <cell r="A40" t="str">
            <v xml:space="preserve">  Safe Harbor</v>
          </cell>
          <cell r="C40">
            <v>31.4</v>
          </cell>
          <cell r="D40">
            <v>32.700000000000003</v>
          </cell>
          <cell r="E40">
            <v>57.5</v>
          </cell>
          <cell r="F40">
            <v>56.9</v>
          </cell>
          <cell r="G40">
            <v>41.8</v>
          </cell>
          <cell r="H40">
            <v>23.5</v>
          </cell>
          <cell r="I40">
            <v>15.6</v>
          </cell>
          <cell r="J40">
            <v>11.2</v>
          </cell>
          <cell r="K40">
            <v>10.3</v>
          </cell>
          <cell r="L40">
            <v>15.8</v>
          </cell>
          <cell r="M40">
            <v>25.4</v>
          </cell>
          <cell r="N40">
            <v>33.200000000000003</v>
          </cell>
          <cell r="O40">
            <v>355</v>
          </cell>
        </row>
        <row r="41">
          <cell r="A41" t="str">
            <v xml:space="preserve">  PJM Interchange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 xml:space="preserve">  PASNY </v>
          </cell>
          <cell r="C42">
            <v>2.4</v>
          </cell>
          <cell r="D42">
            <v>2.4</v>
          </cell>
          <cell r="E42">
            <v>2.4</v>
          </cell>
          <cell r="F42">
            <v>2.4</v>
          </cell>
          <cell r="G42">
            <v>2.4</v>
          </cell>
          <cell r="H42">
            <v>2.4</v>
          </cell>
          <cell r="I42">
            <v>2.4</v>
          </cell>
          <cell r="J42">
            <v>2.4</v>
          </cell>
          <cell r="K42">
            <v>2.4</v>
          </cell>
          <cell r="L42">
            <v>2.4</v>
          </cell>
          <cell r="M42">
            <v>2.4</v>
          </cell>
          <cell r="N42">
            <v>2.4</v>
          </cell>
          <cell r="O42">
            <v>29</v>
          </cell>
        </row>
        <row r="43">
          <cell r="A43" t="str">
            <v xml:space="preserve">  Borderline</v>
          </cell>
          <cell r="C43">
            <v>0.1</v>
          </cell>
          <cell r="D43">
            <v>0.1</v>
          </cell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1</v>
          </cell>
        </row>
        <row r="45">
          <cell r="A45" t="str">
            <v xml:space="preserve">    TOTAL POWER PURCHASES</v>
          </cell>
          <cell r="C45">
            <v>2917.1</v>
          </cell>
          <cell r="D45">
            <v>2421.4</v>
          </cell>
          <cell r="E45">
            <v>3096.7999999999997</v>
          </cell>
          <cell r="F45">
            <v>2923.5</v>
          </cell>
          <cell r="G45">
            <v>3406.2000000000003</v>
          </cell>
          <cell r="H45">
            <v>4208.5</v>
          </cell>
          <cell r="I45">
            <v>5060.8999999999996</v>
          </cell>
          <cell r="J45">
            <v>4893.5999999999995</v>
          </cell>
          <cell r="K45">
            <v>3547.1</v>
          </cell>
          <cell r="L45">
            <v>2767.4</v>
          </cell>
          <cell r="M45">
            <v>2207.4</v>
          </cell>
          <cell r="N45">
            <v>3112.3</v>
          </cell>
          <cell r="O45">
            <v>40562</v>
          </cell>
        </row>
        <row r="47">
          <cell r="A47" t="str">
            <v>TOTAL ENERGY AVAILABLE</v>
          </cell>
          <cell r="C47">
            <v>6563.2999999999993</v>
          </cell>
          <cell r="D47">
            <v>5798</v>
          </cell>
          <cell r="E47">
            <v>6027.1999999999989</v>
          </cell>
          <cell r="F47">
            <v>5065.2999999999993</v>
          </cell>
          <cell r="G47">
            <v>6061.7999999999993</v>
          </cell>
          <cell r="H47">
            <v>7910.4</v>
          </cell>
          <cell r="I47">
            <v>9105.6</v>
          </cell>
          <cell r="J47">
            <v>8916.5</v>
          </cell>
          <cell r="K47">
            <v>6684.4</v>
          </cell>
          <cell r="L47">
            <v>5837</v>
          </cell>
          <cell r="M47">
            <v>5168</v>
          </cell>
          <cell r="N47">
            <v>6607.5</v>
          </cell>
          <cell r="O47">
            <v>79745</v>
          </cell>
        </row>
        <row r="49">
          <cell r="A49" t="str">
            <v>NON-SYSTEM ENERGY SALES</v>
          </cell>
        </row>
        <row r="50">
          <cell r="A50" t="str">
            <v xml:space="preserve">  Sales to ACE 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 xml:space="preserve">  Sales to JCP&amp;L 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 xml:space="preserve">  Sales to BG&amp;E</v>
          </cell>
          <cell r="C52">
            <v>-92.7</v>
          </cell>
          <cell r="D52">
            <v>-83.1</v>
          </cell>
          <cell r="E52">
            <v>-57.7</v>
          </cell>
          <cell r="F52">
            <v>-47.4</v>
          </cell>
          <cell r="G52">
            <v>-75.099999999999994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-356</v>
          </cell>
        </row>
        <row r="53">
          <cell r="A53" t="str">
            <v xml:space="preserve">  Sales to JCP&amp;L</v>
          </cell>
          <cell r="C53">
            <v>-223.2</v>
          </cell>
          <cell r="D53">
            <v>-201.6</v>
          </cell>
          <cell r="E53">
            <v>-223.2</v>
          </cell>
          <cell r="F53">
            <v>-215.7</v>
          </cell>
          <cell r="G53">
            <v>-223.2</v>
          </cell>
          <cell r="H53">
            <v>-216</v>
          </cell>
          <cell r="I53">
            <v>-223.2</v>
          </cell>
          <cell r="J53">
            <v>-223.2</v>
          </cell>
          <cell r="K53">
            <v>-216</v>
          </cell>
          <cell r="L53">
            <v>-223.5</v>
          </cell>
          <cell r="M53">
            <v>-216</v>
          </cell>
          <cell r="N53">
            <v>-223.2</v>
          </cell>
          <cell r="O53">
            <v>-2628</v>
          </cell>
        </row>
        <row r="54">
          <cell r="A54" t="str">
            <v xml:space="preserve">  PJM Interchange </v>
          </cell>
          <cell r="C54">
            <v>-883.36962882003309</v>
          </cell>
          <cell r="D54">
            <v>-835.9112187694459</v>
          </cell>
          <cell r="E54">
            <v>-421.42179687666521</v>
          </cell>
          <cell r="F54">
            <v>-0.60756944333479623</v>
          </cell>
          <cell r="G54">
            <v>-507.32164569201177</v>
          </cell>
          <cell r="H54">
            <v>-1564.4326605833003</v>
          </cell>
          <cell r="I54">
            <v>-1618.9069131797551</v>
          </cell>
          <cell r="J54">
            <v>-1625.99480175998</v>
          </cell>
          <cell r="K54">
            <v>-1005.9915672409397</v>
          </cell>
          <cell r="L54">
            <v>-855.98608743401974</v>
          </cell>
          <cell r="M54">
            <v>-677.09494464560021</v>
          </cell>
          <cell r="N54">
            <v>-844.79549705936051</v>
          </cell>
          <cell r="O54">
            <v>-10842</v>
          </cell>
        </row>
        <row r="55">
          <cell r="A55" t="str">
            <v xml:space="preserve">  Additional Gen Avail. For Sale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 xml:space="preserve">  Sales to Other</v>
          </cell>
          <cell r="C56">
            <v>-2777.4303711799671</v>
          </cell>
          <cell r="D56">
            <v>-2256.8887812305543</v>
          </cell>
          <cell r="E56">
            <v>-2925.6782031233347</v>
          </cell>
          <cell r="F56">
            <v>-2759.7924305566653</v>
          </cell>
          <cell r="G56">
            <v>-3260.3783543079885</v>
          </cell>
          <cell r="H56">
            <v>-4048.867339416699</v>
          </cell>
          <cell r="I56">
            <v>-4931.6930868202444</v>
          </cell>
          <cell r="J56">
            <v>-4779.7051982400199</v>
          </cell>
          <cell r="K56">
            <v>-3448.0084327590603</v>
          </cell>
          <cell r="L56">
            <v>-2647.4139125659799</v>
          </cell>
          <cell r="M56">
            <v>-2066.3050553543999</v>
          </cell>
          <cell r="N56">
            <v>-2937.4045029406398</v>
          </cell>
          <cell r="O56">
            <v>-38840</v>
          </cell>
        </row>
        <row r="57">
          <cell r="A57" t="str">
            <v>PUC CUST. NON-SYSTEM ENERGY SALES</v>
          </cell>
          <cell r="C57">
            <v>-3976.7000000000003</v>
          </cell>
          <cell r="D57">
            <v>-3377.5</v>
          </cell>
          <cell r="E57">
            <v>-3628</v>
          </cell>
          <cell r="F57">
            <v>-3023.5</v>
          </cell>
          <cell r="G57">
            <v>-4066</v>
          </cell>
          <cell r="H57">
            <v>-5829.2999999999993</v>
          </cell>
          <cell r="I57">
            <v>-6773.7999999999993</v>
          </cell>
          <cell r="J57">
            <v>-6628.9</v>
          </cell>
          <cell r="K57">
            <v>-4670</v>
          </cell>
          <cell r="L57">
            <v>-3726.8999999999996</v>
          </cell>
          <cell r="M57">
            <v>-2959.4</v>
          </cell>
          <cell r="N57">
            <v>-4005.4000000000005</v>
          </cell>
          <cell r="O57">
            <v>-52665</v>
          </cell>
        </row>
        <row r="59">
          <cell r="A59" t="str">
            <v>The low system output estimate is due to excluding Energy Plus acquired load.</v>
          </cell>
        </row>
        <row r="60">
          <cell r="A60" t="str">
            <v xml:space="preserve">SYSTEM OUTPUT (incl UGI supply)      </v>
          </cell>
          <cell r="C60">
            <v>2586.6</v>
          </cell>
          <cell r="D60">
            <v>2420.5</v>
          </cell>
          <cell r="E60">
            <v>2399.1999999999998</v>
          </cell>
          <cell r="F60">
            <v>2041.8</v>
          </cell>
          <cell r="G60">
            <v>1995.8</v>
          </cell>
          <cell r="H60">
            <v>2081.1</v>
          </cell>
          <cell r="I60">
            <v>2331.8000000000002</v>
          </cell>
          <cell r="J60">
            <v>2287.6</v>
          </cell>
          <cell r="K60">
            <v>2014.4</v>
          </cell>
          <cell r="L60">
            <v>2110.1</v>
          </cell>
          <cell r="M60">
            <v>2208.6</v>
          </cell>
          <cell r="N60">
            <v>2602.1</v>
          </cell>
          <cell r="O60">
            <v>27080</v>
          </cell>
        </row>
        <row r="61">
          <cell r="C61" t="str">
            <v xml:space="preserve"> ========</v>
          </cell>
          <cell r="D61" t="str">
            <v xml:space="preserve"> ========</v>
          </cell>
          <cell r="E61" t="str">
            <v xml:space="preserve"> ========</v>
          </cell>
          <cell r="F61" t="str">
            <v xml:space="preserve"> ========</v>
          </cell>
          <cell r="G61" t="str">
            <v xml:space="preserve"> ========</v>
          </cell>
          <cell r="H61" t="str">
            <v xml:space="preserve"> ========</v>
          </cell>
          <cell r="I61" t="str">
            <v xml:space="preserve"> ========</v>
          </cell>
          <cell r="J61" t="str">
            <v xml:space="preserve"> ========</v>
          </cell>
          <cell r="K61" t="str">
            <v xml:space="preserve"> ========</v>
          </cell>
          <cell r="L61" t="str">
            <v xml:space="preserve"> ========</v>
          </cell>
          <cell r="M61" t="str">
            <v xml:space="preserve"> ========</v>
          </cell>
          <cell r="N61" t="str">
            <v xml:space="preserve"> ========</v>
          </cell>
          <cell r="O61" t="str">
            <v xml:space="preserve"> =========</v>
          </cell>
        </row>
        <row r="62">
          <cell r="F62" t="str">
            <v xml:space="preserve">                   PP&amp;L UNIT GENERATION </v>
          </cell>
          <cell r="L62" t="str">
            <v>CASE:2001 FORECAST</v>
          </cell>
          <cell r="P62" t="str">
            <v>2</v>
          </cell>
        </row>
        <row r="63">
          <cell r="F63" t="str">
            <v xml:space="preserve">                 </v>
          </cell>
          <cell r="L63">
            <v>36851</v>
          </cell>
        </row>
        <row r="64">
          <cell r="F64" t="str">
            <v xml:space="preserve">                                  (Millions of KWH)</v>
          </cell>
        </row>
        <row r="66">
          <cell r="A66" t="str">
            <v>PP&amp;L TOTAL GENERATION</v>
          </cell>
          <cell r="C66" t="str">
            <v>JANUARY</v>
          </cell>
          <cell r="D66" t="str">
            <v>FEBRUARY</v>
          </cell>
          <cell r="E66" t="str">
            <v>MARCH</v>
          </cell>
          <cell r="F66" t="str">
            <v>APRIL</v>
          </cell>
          <cell r="G66" t="str">
            <v>MAY</v>
          </cell>
          <cell r="H66" t="str">
            <v>JUNE</v>
          </cell>
          <cell r="I66" t="str">
            <v>JULY</v>
          </cell>
          <cell r="J66" t="str">
            <v>AUGUST</v>
          </cell>
          <cell r="K66" t="str">
            <v>SEPTEMBER</v>
          </cell>
          <cell r="L66" t="str">
            <v>OCTOBER</v>
          </cell>
          <cell r="M66" t="str">
            <v>NOVEMBER</v>
          </cell>
          <cell r="N66" t="str">
            <v>DECEMBER</v>
          </cell>
          <cell r="O66" t="str">
            <v>TOTAL</v>
          </cell>
        </row>
        <row r="68">
          <cell r="A68" t="str">
            <v xml:space="preserve">    Brunner Is. #1</v>
          </cell>
          <cell r="C68">
            <v>185</v>
          </cell>
          <cell r="D68">
            <v>170</v>
          </cell>
          <cell r="E68">
            <v>180</v>
          </cell>
          <cell r="F68">
            <v>160</v>
          </cell>
          <cell r="G68">
            <v>128</v>
          </cell>
          <cell r="H68">
            <v>168</v>
          </cell>
          <cell r="I68">
            <v>185</v>
          </cell>
          <cell r="J68">
            <v>190</v>
          </cell>
          <cell r="K68">
            <v>156</v>
          </cell>
          <cell r="L68">
            <v>181.7</v>
          </cell>
          <cell r="M68">
            <v>97.3</v>
          </cell>
          <cell r="N68">
            <v>164.9</v>
          </cell>
          <cell r="O68">
            <v>1966</v>
          </cell>
        </row>
        <row r="69">
          <cell r="A69" t="str">
            <v xml:space="preserve">    Brunner Is. #2</v>
          </cell>
          <cell r="C69">
            <v>219</v>
          </cell>
          <cell r="D69">
            <v>200</v>
          </cell>
          <cell r="E69">
            <v>200</v>
          </cell>
          <cell r="F69">
            <v>170</v>
          </cell>
          <cell r="G69">
            <v>119</v>
          </cell>
          <cell r="H69">
            <v>186</v>
          </cell>
          <cell r="I69">
            <v>211</v>
          </cell>
          <cell r="J69">
            <v>220</v>
          </cell>
          <cell r="K69">
            <v>38.799999999999997</v>
          </cell>
          <cell r="L69">
            <v>17.100000000000001</v>
          </cell>
          <cell r="M69">
            <v>162.6</v>
          </cell>
          <cell r="N69">
            <v>191.7</v>
          </cell>
          <cell r="O69">
            <v>1935</v>
          </cell>
        </row>
        <row r="70">
          <cell r="A70" t="str">
            <v xml:space="preserve">    Brunner Is. #3</v>
          </cell>
          <cell r="C70">
            <v>410</v>
          </cell>
          <cell r="D70">
            <v>400</v>
          </cell>
          <cell r="E70">
            <v>460</v>
          </cell>
          <cell r="F70">
            <v>210</v>
          </cell>
          <cell r="G70">
            <v>310</v>
          </cell>
          <cell r="H70">
            <v>410</v>
          </cell>
          <cell r="I70">
            <v>430</v>
          </cell>
          <cell r="J70">
            <v>420</v>
          </cell>
          <cell r="K70">
            <v>330</v>
          </cell>
          <cell r="L70">
            <v>324.39999999999998</v>
          </cell>
          <cell r="M70">
            <v>237.3</v>
          </cell>
          <cell r="N70">
            <v>391.1</v>
          </cell>
          <cell r="O70">
            <v>4333</v>
          </cell>
        </row>
        <row r="72">
          <cell r="A72" t="str">
            <v xml:space="preserve">        TOTAL</v>
          </cell>
          <cell r="C72">
            <v>814</v>
          </cell>
          <cell r="D72">
            <v>770</v>
          </cell>
          <cell r="E72">
            <v>840</v>
          </cell>
          <cell r="F72">
            <v>540</v>
          </cell>
          <cell r="G72">
            <v>557</v>
          </cell>
          <cell r="H72">
            <v>764</v>
          </cell>
          <cell r="I72">
            <v>826</v>
          </cell>
          <cell r="J72">
            <v>830</v>
          </cell>
          <cell r="K72">
            <v>524.79999999999995</v>
          </cell>
          <cell r="L72">
            <v>523.19999999999993</v>
          </cell>
          <cell r="M72">
            <v>497.2</v>
          </cell>
          <cell r="N72">
            <v>747.7</v>
          </cell>
          <cell r="O72">
            <v>8234</v>
          </cell>
        </row>
        <row r="74">
          <cell r="A74" t="str">
            <v xml:space="preserve">    Martins Creek #1</v>
          </cell>
          <cell r="C74">
            <v>399.8</v>
          </cell>
          <cell r="D74">
            <v>381.7</v>
          </cell>
          <cell r="E74">
            <v>385</v>
          </cell>
          <cell r="F74">
            <v>0</v>
          </cell>
          <cell r="G74">
            <v>121</v>
          </cell>
          <cell r="H74">
            <v>430</v>
          </cell>
          <cell r="I74">
            <v>466.8</v>
          </cell>
          <cell r="J74">
            <v>456.8</v>
          </cell>
          <cell r="K74">
            <v>385.3</v>
          </cell>
          <cell r="L74">
            <v>388</v>
          </cell>
          <cell r="M74">
            <v>288.8</v>
          </cell>
          <cell r="N74">
            <v>385.4</v>
          </cell>
          <cell r="O74">
            <v>4089</v>
          </cell>
        </row>
        <row r="75">
          <cell r="A75" t="str">
            <v xml:space="preserve">    Martins Creek #2</v>
          </cell>
          <cell r="C75">
            <v>416.2</v>
          </cell>
          <cell r="D75">
            <v>385</v>
          </cell>
          <cell r="E75">
            <v>304</v>
          </cell>
          <cell r="F75">
            <v>395</v>
          </cell>
          <cell r="G75">
            <v>375</v>
          </cell>
          <cell r="H75">
            <v>430</v>
          </cell>
          <cell r="I75">
            <v>470.8</v>
          </cell>
          <cell r="J75">
            <v>459.6</v>
          </cell>
          <cell r="K75">
            <v>387.9</v>
          </cell>
          <cell r="L75">
            <v>298</v>
          </cell>
          <cell r="M75">
            <v>385</v>
          </cell>
          <cell r="N75">
            <v>404.5</v>
          </cell>
          <cell r="O75">
            <v>4711</v>
          </cell>
        </row>
        <row r="77">
          <cell r="A77" t="str">
            <v xml:space="preserve">        TOTAL</v>
          </cell>
          <cell r="C77">
            <v>124</v>
          </cell>
          <cell r="D77">
            <v>117</v>
          </cell>
          <cell r="E77">
            <v>93</v>
          </cell>
          <cell r="F77">
            <v>98</v>
          </cell>
          <cell r="G77">
            <v>61.6</v>
          </cell>
          <cell r="H77">
            <v>88.2</v>
          </cell>
          <cell r="I77">
            <v>91.3</v>
          </cell>
          <cell r="J77">
            <v>98.7</v>
          </cell>
          <cell r="K77">
            <v>34.924999999999997</v>
          </cell>
          <cell r="L77">
            <v>134.1</v>
          </cell>
          <cell r="M77">
            <v>75.099999999999994</v>
          </cell>
          <cell r="N77">
            <v>94</v>
          </cell>
          <cell r="O77">
            <v>8800</v>
          </cell>
        </row>
        <row r="79">
          <cell r="A79" t="str">
            <v xml:space="preserve">    Sunbury #1-2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 t="str">
            <v xml:space="preserve">    Sunbury #3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 xml:space="preserve">    Sunbury #4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3">
          <cell r="A83" t="str">
            <v xml:space="preserve">        TOTAL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 xml:space="preserve">    Holtwood #17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7">
          <cell r="A87" t="str">
            <v xml:space="preserve">    Keystone #1 (PL Share)</v>
          </cell>
          <cell r="C87">
            <v>69</v>
          </cell>
          <cell r="D87">
            <v>64</v>
          </cell>
          <cell r="E87">
            <v>69</v>
          </cell>
          <cell r="F87">
            <v>66</v>
          </cell>
          <cell r="G87">
            <v>69</v>
          </cell>
          <cell r="H87">
            <v>66</v>
          </cell>
          <cell r="I87">
            <v>69</v>
          </cell>
          <cell r="J87">
            <v>69</v>
          </cell>
          <cell r="K87">
            <v>66</v>
          </cell>
          <cell r="L87">
            <v>69</v>
          </cell>
          <cell r="M87">
            <v>66</v>
          </cell>
          <cell r="N87">
            <v>69</v>
          </cell>
          <cell r="O87">
            <v>811</v>
          </cell>
        </row>
        <row r="88">
          <cell r="A88" t="str">
            <v xml:space="preserve">    Keystone #2 (PL Share)</v>
          </cell>
          <cell r="C88">
            <v>69</v>
          </cell>
          <cell r="D88">
            <v>64</v>
          </cell>
          <cell r="E88">
            <v>69</v>
          </cell>
          <cell r="F88">
            <v>48.7</v>
          </cell>
          <cell r="G88">
            <v>0</v>
          </cell>
          <cell r="H88">
            <v>66</v>
          </cell>
          <cell r="I88">
            <v>69</v>
          </cell>
          <cell r="J88">
            <v>69</v>
          </cell>
          <cell r="K88">
            <v>66</v>
          </cell>
          <cell r="L88">
            <v>69</v>
          </cell>
          <cell r="M88">
            <v>66</v>
          </cell>
          <cell r="N88">
            <v>69</v>
          </cell>
          <cell r="O88">
            <v>725</v>
          </cell>
        </row>
        <row r="90">
          <cell r="A90" t="str">
            <v xml:space="preserve">        TOTAL</v>
          </cell>
          <cell r="C90">
            <v>138</v>
          </cell>
          <cell r="D90">
            <v>128</v>
          </cell>
          <cell r="E90">
            <v>138</v>
          </cell>
          <cell r="F90">
            <v>114.7</v>
          </cell>
          <cell r="G90">
            <v>69</v>
          </cell>
          <cell r="H90">
            <v>132</v>
          </cell>
          <cell r="I90">
            <v>138</v>
          </cell>
          <cell r="J90">
            <v>138</v>
          </cell>
          <cell r="K90">
            <v>132</v>
          </cell>
          <cell r="L90">
            <v>138</v>
          </cell>
          <cell r="M90">
            <v>132</v>
          </cell>
          <cell r="N90">
            <v>138</v>
          </cell>
          <cell r="O90">
            <v>1536</v>
          </cell>
        </row>
        <row r="92">
          <cell r="A92" t="str">
            <v xml:space="preserve">    Conemaugh #1 (PL Share)</v>
          </cell>
          <cell r="C92">
            <v>84.4</v>
          </cell>
          <cell r="D92">
            <v>78.900000000000006</v>
          </cell>
          <cell r="E92">
            <v>84.4</v>
          </cell>
          <cell r="F92">
            <v>81.599999999999994</v>
          </cell>
          <cell r="G92">
            <v>84.4</v>
          </cell>
          <cell r="H92">
            <v>81.599999999999994</v>
          </cell>
          <cell r="I92">
            <v>84.4</v>
          </cell>
          <cell r="J92">
            <v>84.4</v>
          </cell>
          <cell r="K92">
            <v>21.8</v>
          </cell>
          <cell r="L92">
            <v>0</v>
          </cell>
          <cell r="M92">
            <v>27.2</v>
          </cell>
          <cell r="N92">
            <v>84.4</v>
          </cell>
          <cell r="O92">
            <v>798</v>
          </cell>
        </row>
        <row r="93">
          <cell r="A93" t="str">
            <v xml:space="preserve">    Conemaugh #2 (PL Share)</v>
          </cell>
          <cell r="C93">
            <v>84.1</v>
          </cell>
          <cell r="D93">
            <v>78.900000000000006</v>
          </cell>
          <cell r="E93">
            <v>84.4</v>
          </cell>
          <cell r="F93">
            <v>81.599999999999994</v>
          </cell>
          <cell r="G93">
            <v>84.4</v>
          </cell>
          <cell r="H93">
            <v>81.599999999999994</v>
          </cell>
          <cell r="I93">
            <v>84.4</v>
          </cell>
          <cell r="J93">
            <v>84.4</v>
          </cell>
          <cell r="K93">
            <v>81.599999999999994</v>
          </cell>
          <cell r="L93">
            <v>84.4</v>
          </cell>
          <cell r="M93">
            <v>81.599999999999994</v>
          </cell>
          <cell r="N93">
            <v>64.5</v>
          </cell>
          <cell r="O93">
            <v>976</v>
          </cell>
        </row>
        <row r="95">
          <cell r="A95" t="str">
            <v xml:space="preserve">        TOTAL</v>
          </cell>
          <cell r="C95">
            <v>168.5</v>
          </cell>
          <cell r="D95">
            <v>157.80000000000001</v>
          </cell>
          <cell r="E95">
            <v>168.8</v>
          </cell>
          <cell r="F95">
            <v>163.19999999999999</v>
          </cell>
          <cell r="G95">
            <v>168.8</v>
          </cell>
          <cell r="H95">
            <v>163.19999999999999</v>
          </cell>
          <cell r="I95">
            <v>168.8</v>
          </cell>
          <cell r="J95">
            <v>168.8</v>
          </cell>
          <cell r="K95">
            <v>103.39999999999999</v>
          </cell>
          <cell r="L95">
            <v>84.4</v>
          </cell>
          <cell r="M95">
            <v>108.8</v>
          </cell>
          <cell r="N95">
            <v>148.9</v>
          </cell>
          <cell r="O95">
            <v>1774</v>
          </cell>
        </row>
        <row r="97">
          <cell r="A97" t="str">
            <v xml:space="preserve">    Montour #1</v>
          </cell>
          <cell r="C97">
            <v>399.8</v>
          </cell>
          <cell r="D97">
            <v>381.7</v>
          </cell>
          <cell r="E97">
            <v>385</v>
          </cell>
          <cell r="F97">
            <v>0</v>
          </cell>
          <cell r="G97">
            <v>121</v>
          </cell>
          <cell r="H97">
            <v>430</v>
          </cell>
          <cell r="I97">
            <v>466.8</v>
          </cell>
          <cell r="J97">
            <v>456.8</v>
          </cell>
          <cell r="K97">
            <v>385.3</v>
          </cell>
          <cell r="L97">
            <v>388</v>
          </cell>
          <cell r="M97">
            <v>288.8</v>
          </cell>
          <cell r="N97">
            <v>385.4</v>
          </cell>
          <cell r="O97">
            <v>4089</v>
          </cell>
        </row>
        <row r="98">
          <cell r="A98" t="str">
            <v xml:space="preserve">    Montour #2</v>
          </cell>
          <cell r="C98">
            <v>416.2</v>
          </cell>
          <cell r="D98">
            <v>385</v>
          </cell>
          <cell r="E98">
            <v>304</v>
          </cell>
          <cell r="F98">
            <v>395</v>
          </cell>
          <cell r="G98">
            <v>375</v>
          </cell>
          <cell r="H98">
            <v>430</v>
          </cell>
          <cell r="I98">
            <v>470.8</v>
          </cell>
          <cell r="J98">
            <v>459.6</v>
          </cell>
          <cell r="K98">
            <v>387.9</v>
          </cell>
          <cell r="L98">
            <v>298</v>
          </cell>
          <cell r="M98">
            <v>385</v>
          </cell>
          <cell r="N98">
            <v>404.5</v>
          </cell>
          <cell r="O98">
            <v>4711</v>
          </cell>
        </row>
        <row r="100">
          <cell r="A100" t="str">
            <v xml:space="preserve">        TOTAL</v>
          </cell>
          <cell r="C100">
            <v>816</v>
          </cell>
          <cell r="D100">
            <v>766.7</v>
          </cell>
          <cell r="E100">
            <v>689</v>
          </cell>
          <cell r="F100">
            <v>395</v>
          </cell>
          <cell r="G100">
            <v>496</v>
          </cell>
          <cell r="H100">
            <v>860</v>
          </cell>
          <cell r="I100">
            <v>937.6</v>
          </cell>
          <cell r="J100">
            <v>916.40000000000009</v>
          </cell>
          <cell r="K100">
            <v>773.2</v>
          </cell>
          <cell r="L100">
            <v>686</v>
          </cell>
          <cell r="M100">
            <v>673.8</v>
          </cell>
          <cell r="N100">
            <v>789.9</v>
          </cell>
          <cell r="O100">
            <v>8800</v>
          </cell>
        </row>
        <row r="101">
          <cell r="C101" t="str">
            <v xml:space="preserve"> =========</v>
          </cell>
          <cell r="D101" t="str">
            <v xml:space="preserve"> =========</v>
          </cell>
          <cell r="E101" t="str">
            <v xml:space="preserve"> =========</v>
          </cell>
          <cell r="F101" t="str">
            <v xml:space="preserve"> =========</v>
          </cell>
          <cell r="G101" t="str">
            <v xml:space="preserve"> =========</v>
          </cell>
          <cell r="H101" t="str">
            <v xml:space="preserve"> =========</v>
          </cell>
          <cell r="I101" t="str">
            <v xml:space="preserve"> =========</v>
          </cell>
          <cell r="J101" t="str">
            <v xml:space="preserve"> =========</v>
          </cell>
          <cell r="K101" t="str">
            <v xml:space="preserve"> =========</v>
          </cell>
          <cell r="L101" t="str">
            <v xml:space="preserve"> =========</v>
          </cell>
          <cell r="M101" t="str">
            <v xml:space="preserve"> =========</v>
          </cell>
          <cell r="N101" t="str">
            <v xml:space="preserve"> =========</v>
          </cell>
          <cell r="O101" t="str">
            <v xml:space="preserve"> =========</v>
          </cell>
        </row>
        <row r="102">
          <cell r="A102" t="str">
            <v xml:space="preserve"> TOTAL COAL FIRED</v>
          </cell>
          <cell r="C102">
            <v>2060.5</v>
          </cell>
          <cell r="D102">
            <v>1939.5</v>
          </cell>
          <cell r="E102">
            <v>1928.8</v>
          </cell>
          <cell r="F102">
            <v>1310.9</v>
          </cell>
          <cell r="G102">
            <v>1352.4</v>
          </cell>
          <cell r="H102">
            <v>2007.4</v>
          </cell>
          <cell r="I102">
            <v>2161.6999999999998</v>
          </cell>
          <cell r="J102">
            <v>2151.9</v>
          </cell>
          <cell r="K102">
            <v>1568.3</v>
          </cell>
          <cell r="L102">
            <v>1565.7</v>
          </cell>
          <cell r="M102">
            <v>1486.8999999999999</v>
          </cell>
          <cell r="N102">
            <v>1918.5</v>
          </cell>
          <cell r="O102">
            <v>29144</v>
          </cell>
        </row>
        <row r="104">
          <cell r="A104" t="str">
            <v xml:space="preserve">    Martins Creek #3</v>
          </cell>
          <cell r="C104">
            <v>47.9</v>
          </cell>
          <cell r="D104">
            <v>47.9</v>
          </cell>
          <cell r="E104">
            <v>17.399999999999999</v>
          </cell>
          <cell r="F104">
            <v>11.9</v>
          </cell>
          <cell r="G104">
            <v>36.6</v>
          </cell>
          <cell r="H104">
            <v>125.1</v>
          </cell>
          <cell r="I104">
            <v>200.2</v>
          </cell>
          <cell r="J104">
            <v>200.2</v>
          </cell>
          <cell r="K104">
            <v>73.2</v>
          </cell>
          <cell r="L104">
            <v>0</v>
          </cell>
          <cell r="M104">
            <v>17.399999999999999</v>
          </cell>
          <cell r="N104">
            <v>40.299999999999997</v>
          </cell>
          <cell r="O104">
            <v>818</v>
          </cell>
        </row>
        <row r="105">
          <cell r="A105" t="str">
            <v xml:space="preserve">    Martins Creek #4</v>
          </cell>
          <cell r="C105">
            <v>47.9</v>
          </cell>
          <cell r="D105">
            <v>47.9</v>
          </cell>
          <cell r="E105">
            <v>17.399999999999999</v>
          </cell>
          <cell r="F105">
            <v>11.9</v>
          </cell>
          <cell r="G105">
            <v>36.6</v>
          </cell>
          <cell r="H105">
            <v>125.1</v>
          </cell>
          <cell r="I105">
            <v>200.2</v>
          </cell>
          <cell r="J105">
            <v>200.2</v>
          </cell>
          <cell r="K105">
            <v>73.2</v>
          </cell>
          <cell r="L105">
            <v>32.299999999999997</v>
          </cell>
          <cell r="M105">
            <v>17.399999999999999</v>
          </cell>
          <cell r="N105">
            <v>40.299999999999997</v>
          </cell>
          <cell r="O105">
            <v>850</v>
          </cell>
        </row>
        <row r="107">
          <cell r="A107" t="str">
            <v xml:space="preserve"> TOTAL HEAVY OIL FIRED</v>
          </cell>
          <cell r="C107">
            <v>95.8</v>
          </cell>
          <cell r="D107">
            <v>95.8</v>
          </cell>
          <cell r="E107">
            <v>34.799999999999997</v>
          </cell>
          <cell r="F107">
            <v>23.8</v>
          </cell>
          <cell r="G107">
            <v>73.2</v>
          </cell>
          <cell r="H107">
            <v>250.2</v>
          </cell>
          <cell r="I107">
            <v>400.4</v>
          </cell>
          <cell r="J107">
            <v>400.4</v>
          </cell>
          <cell r="K107">
            <v>146.4</v>
          </cell>
          <cell r="L107">
            <v>32.299999999999997</v>
          </cell>
          <cell r="M107">
            <v>34.799999999999997</v>
          </cell>
          <cell r="N107">
            <v>80.599999999999994</v>
          </cell>
          <cell r="O107">
            <v>1668</v>
          </cell>
        </row>
        <row r="109">
          <cell r="A109" t="str">
            <v xml:space="preserve">    Susquehanna #1 (PL 90% Share)</v>
          </cell>
          <cell r="C109">
            <v>713.1</v>
          </cell>
          <cell r="D109">
            <v>644.1</v>
          </cell>
          <cell r="E109">
            <v>713.1</v>
          </cell>
          <cell r="F109">
            <v>690.1</v>
          </cell>
          <cell r="G109">
            <v>447.2</v>
          </cell>
          <cell r="H109">
            <v>690.1</v>
          </cell>
          <cell r="I109">
            <v>713.1</v>
          </cell>
          <cell r="J109">
            <v>713.1</v>
          </cell>
          <cell r="K109">
            <v>690.1</v>
          </cell>
          <cell r="L109">
            <v>713.1</v>
          </cell>
          <cell r="M109">
            <v>690.1</v>
          </cell>
          <cell r="N109">
            <v>713.1</v>
          </cell>
          <cell r="O109">
            <v>8130</v>
          </cell>
        </row>
        <row r="110">
          <cell r="A110" t="str">
            <v xml:space="preserve">    Susquehanna #2 (PL 90% Share)</v>
          </cell>
          <cell r="C110">
            <v>715</v>
          </cell>
          <cell r="D110">
            <v>636.79999999999995</v>
          </cell>
          <cell r="E110">
            <v>176.2</v>
          </cell>
          <cell r="F110">
            <v>41.4</v>
          </cell>
          <cell r="G110">
            <v>710.9</v>
          </cell>
          <cell r="H110">
            <v>698.8</v>
          </cell>
          <cell r="I110">
            <v>722.1</v>
          </cell>
          <cell r="J110">
            <v>722.1</v>
          </cell>
          <cell r="K110">
            <v>698.8</v>
          </cell>
          <cell r="L110">
            <v>722.1</v>
          </cell>
          <cell r="M110">
            <v>698.8</v>
          </cell>
          <cell r="N110">
            <v>722.1</v>
          </cell>
          <cell r="O110">
            <v>7265</v>
          </cell>
        </row>
        <row r="112">
          <cell r="A112" t="str">
            <v xml:space="preserve"> TOTAL PL SHARE NUCLEAR</v>
          </cell>
          <cell r="C112">
            <v>1428.1</v>
          </cell>
          <cell r="D112">
            <v>1280.9000000000001</v>
          </cell>
          <cell r="E112">
            <v>889.3</v>
          </cell>
          <cell r="F112">
            <v>731.5</v>
          </cell>
          <cell r="G112">
            <v>1158.0999999999999</v>
          </cell>
          <cell r="H112">
            <v>1388.9</v>
          </cell>
          <cell r="I112">
            <v>1435.2</v>
          </cell>
          <cell r="J112">
            <v>1435.2</v>
          </cell>
          <cell r="K112">
            <v>1388.9</v>
          </cell>
          <cell r="L112">
            <v>1435.2</v>
          </cell>
          <cell r="M112">
            <v>1388.9</v>
          </cell>
          <cell r="N112">
            <v>1435.2</v>
          </cell>
          <cell r="O112">
            <v>15395</v>
          </cell>
        </row>
        <row r="114">
          <cell r="A114" t="str">
            <v xml:space="preserve"> COMBUSTION TURBINES</v>
          </cell>
          <cell r="C114">
            <v>0.5</v>
          </cell>
          <cell r="D114">
            <v>0.9</v>
          </cell>
          <cell r="E114">
            <v>0.1</v>
          </cell>
          <cell r="F114">
            <v>0.2</v>
          </cell>
          <cell r="G114">
            <v>0.5</v>
          </cell>
          <cell r="H114">
            <v>0.5</v>
          </cell>
          <cell r="I114">
            <v>5</v>
          </cell>
          <cell r="J114">
            <v>1.6</v>
          </cell>
          <cell r="K114">
            <v>2.4</v>
          </cell>
          <cell r="L114">
            <v>0.2</v>
          </cell>
          <cell r="M114">
            <v>0.2</v>
          </cell>
          <cell r="N114">
            <v>0.2</v>
          </cell>
          <cell r="O114">
            <v>12</v>
          </cell>
        </row>
        <row r="115">
          <cell r="A115" t="str">
            <v xml:space="preserve"> </v>
          </cell>
        </row>
        <row r="116">
          <cell r="A116" t="str">
            <v xml:space="preserve"> DIESELS</v>
          </cell>
          <cell r="C116">
            <v>0.1</v>
          </cell>
          <cell r="D116">
            <v>0.1</v>
          </cell>
          <cell r="E116">
            <v>0.1</v>
          </cell>
          <cell r="F116">
            <v>0.1</v>
          </cell>
          <cell r="G116">
            <v>0.2</v>
          </cell>
          <cell r="H116">
            <v>0.2</v>
          </cell>
          <cell r="I116">
            <v>0.1</v>
          </cell>
          <cell r="J116">
            <v>0.1</v>
          </cell>
          <cell r="K116">
            <v>0.1</v>
          </cell>
          <cell r="L116">
            <v>0.1</v>
          </cell>
          <cell r="M116">
            <v>0.1</v>
          </cell>
          <cell r="N116">
            <v>0.1</v>
          </cell>
          <cell r="O116">
            <v>1</v>
          </cell>
        </row>
        <row r="118">
          <cell r="A118" t="str">
            <v xml:space="preserve">    Holtwood Hydro</v>
          </cell>
          <cell r="C118">
            <v>53</v>
          </cell>
          <cell r="D118">
            <v>52</v>
          </cell>
          <cell r="E118">
            <v>70</v>
          </cell>
          <cell r="F118">
            <v>67</v>
          </cell>
          <cell r="G118">
            <v>65</v>
          </cell>
          <cell r="H118">
            <v>48</v>
          </cell>
          <cell r="I118">
            <v>36</v>
          </cell>
          <cell r="J118">
            <v>28</v>
          </cell>
          <cell r="K118">
            <v>25.3</v>
          </cell>
          <cell r="L118">
            <v>31</v>
          </cell>
          <cell r="M118">
            <v>45</v>
          </cell>
          <cell r="N118">
            <v>54</v>
          </cell>
          <cell r="O118">
            <v>574</v>
          </cell>
        </row>
        <row r="119">
          <cell r="A119" t="str">
            <v xml:space="preserve">    Wallenpaupack</v>
          </cell>
          <cell r="C119">
            <v>8.1999999999999993</v>
          </cell>
          <cell r="D119">
            <v>7.4</v>
          </cell>
          <cell r="E119">
            <v>7.3</v>
          </cell>
          <cell r="F119">
            <v>8.3000000000000007</v>
          </cell>
          <cell r="G119">
            <v>6.2</v>
          </cell>
          <cell r="H119">
            <v>6.7</v>
          </cell>
          <cell r="I119">
            <v>6.3</v>
          </cell>
          <cell r="J119">
            <v>5.7</v>
          </cell>
          <cell r="K119">
            <v>5.9</v>
          </cell>
          <cell r="L119">
            <v>5.0999999999999996</v>
          </cell>
          <cell r="M119">
            <v>4.7</v>
          </cell>
          <cell r="N119">
            <v>6.6</v>
          </cell>
          <cell r="O119">
            <v>78</v>
          </cell>
        </row>
        <row r="121">
          <cell r="A121" t="str">
            <v xml:space="preserve"> TOTAL HYDRO</v>
          </cell>
          <cell r="C121">
            <v>61.2</v>
          </cell>
          <cell r="D121">
            <v>59.4</v>
          </cell>
          <cell r="E121">
            <v>77.3</v>
          </cell>
          <cell r="F121">
            <v>75.3</v>
          </cell>
          <cell r="G121">
            <v>71.2</v>
          </cell>
          <cell r="H121">
            <v>54.7</v>
          </cell>
          <cell r="I121">
            <v>42.3</v>
          </cell>
          <cell r="J121">
            <v>33.700000000000003</v>
          </cell>
          <cell r="K121">
            <v>31.200000000000003</v>
          </cell>
          <cell r="L121">
            <v>36.1</v>
          </cell>
          <cell r="M121">
            <v>49.7</v>
          </cell>
          <cell r="N121">
            <v>60.6</v>
          </cell>
          <cell r="O121">
            <v>652</v>
          </cell>
        </row>
        <row r="122">
          <cell r="C122" t="str">
            <v xml:space="preserve"> =========</v>
          </cell>
          <cell r="D122" t="str">
            <v xml:space="preserve"> =========</v>
          </cell>
          <cell r="E122" t="str">
            <v xml:space="preserve"> =========</v>
          </cell>
          <cell r="F122" t="str">
            <v xml:space="preserve"> =========</v>
          </cell>
          <cell r="G122" t="str">
            <v xml:space="preserve"> =========</v>
          </cell>
          <cell r="H122" t="str">
            <v xml:space="preserve"> =========</v>
          </cell>
          <cell r="I122" t="str">
            <v xml:space="preserve"> =========</v>
          </cell>
          <cell r="J122" t="str">
            <v xml:space="preserve"> =========</v>
          </cell>
          <cell r="K122" t="str">
            <v xml:space="preserve"> =========</v>
          </cell>
          <cell r="L122" t="str">
            <v xml:space="preserve"> =========</v>
          </cell>
          <cell r="M122" t="str">
            <v xml:space="preserve"> =========</v>
          </cell>
          <cell r="N122" t="str">
            <v xml:space="preserve"> =========</v>
          </cell>
          <cell r="O122" t="str">
            <v xml:space="preserve"> =========</v>
          </cell>
        </row>
        <row r="123">
          <cell r="A123" t="str">
            <v>TOTAL PP&amp;L GENERATION</v>
          </cell>
          <cell r="C123">
            <v>3646.2</v>
          </cell>
          <cell r="D123">
            <v>3376.6</v>
          </cell>
          <cell r="E123">
            <v>2930.3999999999996</v>
          </cell>
          <cell r="F123">
            <v>2141.7999999999997</v>
          </cell>
          <cell r="G123">
            <v>2655.5999999999995</v>
          </cell>
          <cell r="H123">
            <v>3701.8999999999996</v>
          </cell>
          <cell r="I123">
            <v>4044.7000000000003</v>
          </cell>
          <cell r="J123">
            <v>4022.8999999999996</v>
          </cell>
          <cell r="K123">
            <v>3137.3</v>
          </cell>
          <cell r="L123">
            <v>3069.5999999999995</v>
          </cell>
          <cell r="M123">
            <v>2960.6</v>
          </cell>
          <cell r="N123">
            <v>3495.2</v>
          </cell>
          <cell r="O123">
            <v>46872</v>
          </cell>
        </row>
        <row r="130">
          <cell r="F130" t="str">
            <v>TWO-PARTY SALES</v>
          </cell>
          <cell r="L130" t="str">
            <v>CASE:2001 FORECAST</v>
          </cell>
          <cell r="P130" t="str">
            <v>3</v>
          </cell>
        </row>
        <row r="131">
          <cell r="L131">
            <v>36851</v>
          </cell>
        </row>
        <row r="133">
          <cell r="A133" t="str">
            <v xml:space="preserve">                                 </v>
          </cell>
        </row>
        <row r="134">
          <cell r="A134" t="str">
            <v xml:space="preserve">                                    </v>
          </cell>
          <cell r="C134" t="str">
            <v>JANUARY</v>
          </cell>
          <cell r="D134" t="str">
            <v>FEBRUARY</v>
          </cell>
          <cell r="E134" t="str">
            <v>MARCH</v>
          </cell>
          <cell r="F134" t="str">
            <v>APRIL</v>
          </cell>
          <cell r="G134" t="str">
            <v>MAY</v>
          </cell>
          <cell r="H134" t="str">
            <v>JUNE</v>
          </cell>
          <cell r="I134" t="str">
            <v>JULY</v>
          </cell>
          <cell r="J134" t="str">
            <v>AUGUST</v>
          </cell>
          <cell r="K134" t="str">
            <v>SEPTEMBER</v>
          </cell>
          <cell r="L134" t="str">
            <v>OCTOBER</v>
          </cell>
          <cell r="M134" t="str">
            <v>NOVEMBER</v>
          </cell>
          <cell r="N134" t="str">
            <v>DECEMBER</v>
          </cell>
          <cell r="O134" t="str">
            <v>TOTAL</v>
          </cell>
        </row>
        <row r="136">
          <cell r="A136" t="str">
            <v xml:space="preserve">    Brunner Is. #1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 t="str">
            <v xml:space="preserve">    Brunner Is. #2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 t="str">
            <v xml:space="preserve">    Brunner Is. #3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40">
          <cell r="A140" t="str">
            <v xml:space="preserve">        TOTAL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2">
          <cell r="A142" t="str">
            <v xml:space="preserve">    Martins Creek #1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 t="str">
            <v xml:space="preserve">    Martins Creek #2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5">
          <cell r="A145" t="str">
            <v xml:space="preserve">        TOTAL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7">
          <cell r="A147" t="str">
            <v xml:space="preserve">    Sunbury #1-2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 t="str">
            <v xml:space="preserve">    Sunbury #3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 t="str">
            <v xml:space="preserve">    Sunbury #4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1">
          <cell r="A151" t="str">
            <v xml:space="preserve">        TOTAL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3">
          <cell r="A153" t="str">
            <v xml:space="preserve">    Holtwood #17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5">
          <cell r="A155" t="str">
            <v xml:space="preserve">    Keystone #1 (PL Share)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 t="str">
            <v xml:space="preserve">    Keystone #2 (PL Share)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8">
          <cell r="A158" t="str">
            <v xml:space="preserve">        TOTAL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60">
          <cell r="A160" t="str">
            <v xml:space="preserve">    Conemaugh #1 (PL Share)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 t="str">
            <v xml:space="preserve">    Conemaugh #2 (PL Share)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3">
          <cell r="A163" t="str">
            <v xml:space="preserve">        TOTAL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5">
          <cell r="A165" t="str">
            <v xml:space="preserve">    Montour #1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 t="str">
            <v xml:space="preserve">    Montour #2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8">
          <cell r="A168" t="str">
            <v xml:space="preserve">        TOTAL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C169" t="str">
            <v xml:space="preserve"> =========</v>
          </cell>
          <cell r="D169" t="str">
            <v xml:space="preserve"> =========</v>
          </cell>
          <cell r="E169" t="str">
            <v xml:space="preserve"> =========</v>
          </cell>
          <cell r="F169" t="str">
            <v xml:space="preserve"> =========</v>
          </cell>
          <cell r="G169" t="str">
            <v xml:space="preserve"> =========</v>
          </cell>
          <cell r="H169" t="str">
            <v xml:space="preserve"> =========</v>
          </cell>
          <cell r="I169" t="str">
            <v xml:space="preserve"> =========</v>
          </cell>
          <cell r="J169" t="str">
            <v xml:space="preserve"> =========</v>
          </cell>
          <cell r="K169" t="str">
            <v xml:space="preserve"> =========</v>
          </cell>
          <cell r="L169" t="str">
            <v xml:space="preserve"> =========</v>
          </cell>
          <cell r="M169" t="str">
            <v xml:space="preserve"> =========</v>
          </cell>
          <cell r="N169" t="str">
            <v xml:space="preserve"> =========</v>
          </cell>
          <cell r="O169" t="str">
            <v xml:space="preserve"> =========</v>
          </cell>
        </row>
        <row r="170">
          <cell r="A170" t="str">
            <v xml:space="preserve"> TOTAL UNLOADED SALES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2">
          <cell r="C172" t="str">
            <v>These Bilateral sales come from the "twoparty by region" worksheet.</v>
          </cell>
        </row>
        <row r="173">
          <cell r="A173" t="str">
            <v xml:space="preserve">  Forecasted Two-party Sales</v>
          </cell>
          <cell r="C173">
            <v>2777.4303711799671</v>
          </cell>
          <cell r="D173">
            <v>2256.8887812305543</v>
          </cell>
          <cell r="E173">
            <v>2925.6782031233347</v>
          </cell>
          <cell r="F173">
            <v>2759.7924305566653</v>
          </cell>
          <cell r="G173">
            <v>3260.3783543079885</v>
          </cell>
          <cell r="H173">
            <v>4048.867339416699</v>
          </cell>
          <cell r="I173">
            <v>4931.6930868202444</v>
          </cell>
          <cell r="J173">
            <v>4779.7051982400199</v>
          </cell>
          <cell r="K173">
            <v>3448.0084327590603</v>
          </cell>
          <cell r="L173">
            <v>2647.4139125659799</v>
          </cell>
          <cell r="M173">
            <v>2066.3050553543999</v>
          </cell>
          <cell r="N173">
            <v>2937.4045029406398</v>
          </cell>
          <cell r="O173">
            <v>38840</v>
          </cell>
        </row>
        <row r="174">
          <cell r="A174" t="str">
            <v xml:space="preserve">     Percent Unloaded</v>
          </cell>
          <cell r="B174">
            <v>0</v>
          </cell>
        </row>
        <row r="175">
          <cell r="A175" t="str">
            <v xml:space="preserve">     Percent Loaded</v>
          </cell>
          <cell r="B175">
            <v>1</v>
          </cell>
        </row>
        <row r="177">
          <cell r="A177" t="str">
            <v xml:space="preserve">  PUC Customers Get</v>
          </cell>
        </row>
        <row r="179">
          <cell r="A179" t="str">
            <v xml:space="preserve">     Loaded Sales</v>
          </cell>
          <cell r="C179">
            <v>2777.4303711799671</v>
          </cell>
          <cell r="D179">
            <v>2256.8887812305543</v>
          </cell>
          <cell r="E179">
            <v>2925.6782031233347</v>
          </cell>
          <cell r="F179">
            <v>2759.7924305566653</v>
          </cell>
          <cell r="G179">
            <v>3260.3783543079885</v>
          </cell>
          <cell r="H179">
            <v>4048.867339416699</v>
          </cell>
          <cell r="I179">
            <v>4931.6930868202444</v>
          </cell>
          <cell r="J179">
            <v>4779.7051982400199</v>
          </cell>
          <cell r="K179">
            <v>3448.0084327590603</v>
          </cell>
          <cell r="L179">
            <v>2647.4139125659799</v>
          </cell>
          <cell r="M179">
            <v>2066.3050553543999</v>
          </cell>
          <cell r="N179">
            <v>2937.4045029406398</v>
          </cell>
          <cell r="O179">
            <v>38840</v>
          </cell>
        </row>
        <row r="180">
          <cell r="A180" t="str">
            <v xml:space="preserve">     Unloaded Sales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2">
          <cell r="A182" t="str">
            <v xml:space="preserve">  Promod M Ck Surplus Energy</v>
          </cell>
          <cell r="C182">
            <v>64.009</v>
          </cell>
          <cell r="D182">
            <v>18.29</v>
          </cell>
          <cell r="E182">
            <v>61.846999999999994</v>
          </cell>
          <cell r="F182">
            <v>68.097999999999999</v>
          </cell>
          <cell r="G182">
            <v>129.10899999999998</v>
          </cell>
          <cell r="H182">
            <v>83.144999999999996</v>
          </cell>
          <cell r="I182">
            <v>85.72399999999999</v>
          </cell>
          <cell r="J182">
            <v>48.690000000000005</v>
          </cell>
          <cell r="K182">
            <v>41.704999999999998</v>
          </cell>
          <cell r="L182">
            <v>36.902999999999999</v>
          </cell>
          <cell r="M182">
            <v>96.311999999999998</v>
          </cell>
          <cell r="N182">
            <v>67.834000000000003</v>
          </cell>
          <cell r="O182">
            <v>802</v>
          </cell>
        </row>
        <row r="183">
          <cell r="A183" t="str">
            <v xml:space="preserve">  Other Coal Units Surplus Energy</v>
          </cell>
          <cell r="C183">
            <v>241.83699999999999</v>
          </cell>
          <cell r="D183">
            <v>98.578999999999994</v>
          </cell>
          <cell r="E183">
            <v>208.161</v>
          </cell>
          <cell r="F183">
            <v>157.755</v>
          </cell>
          <cell r="G183">
            <v>393.96</v>
          </cell>
          <cell r="H183">
            <v>413.58600000000001</v>
          </cell>
          <cell r="I183">
            <v>335.29099999999994</v>
          </cell>
          <cell r="J183">
            <v>306.97399999999999</v>
          </cell>
          <cell r="K183">
            <v>284.13499999999999</v>
          </cell>
          <cell r="L183">
            <v>101.95699999999999</v>
          </cell>
          <cell r="M183">
            <v>339.59399999999999</v>
          </cell>
          <cell r="N183">
            <v>294.072</v>
          </cell>
          <cell r="O183">
            <v>3176</v>
          </cell>
        </row>
        <row r="184">
          <cell r="A184" t="str">
            <v xml:space="preserve">  Martins Creek %</v>
          </cell>
          <cell r="B184">
            <v>0.3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 xml:space="preserve">  Other Coal Units %</v>
          </cell>
          <cell r="B185">
            <v>0.7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F186" t="str">
            <v>SALES TO JCPL BY UNIT (DOES NOT INCLUDE TWO-PARTY SALES)</v>
          </cell>
          <cell r="L186" t="str">
            <v>CASE:2001 FORECAST</v>
          </cell>
          <cell r="P186" t="str">
            <v>4</v>
          </cell>
        </row>
        <row r="187">
          <cell r="F187" t="str">
            <v xml:space="preserve">                </v>
          </cell>
          <cell r="L187">
            <v>36851</v>
          </cell>
        </row>
        <row r="188">
          <cell r="F188" t="str">
            <v>(Millions of KWH)</v>
          </cell>
        </row>
        <row r="190">
          <cell r="A190" t="str">
            <v xml:space="preserve">JCP&amp;L ENTITLEMENT   </v>
          </cell>
          <cell r="C190" t="str">
            <v>JANUARY</v>
          </cell>
          <cell r="D190" t="str">
            <v>FEBRUARY</v>
          </cell>
          <cell r="E190" t="str">
            <v>MARCH</v>
          </cell>
          <cell r="F190" t="str">
            <v>APRIL</v>
          </cell>
          <cell r="G190" t="str">
            <v>MAY</v>
          </cell>
          <cell r="H190" t="str">
            <v>JUNE</v>
          </cell>
          <cell r="I190" t="str">
            <v>JULY</v>
          </cell>
          <cell r="J190" t="str">
            <v>AUGUST</v>
          </cell>
          <cell r="K190" t="str">
            <v>SEPTEMBER</v>
          </cell>
          <cell r="L190" t="str">
            <v>OCTOBER</v>
          </cell>
          <cell r="M190" t="str">
            <v>NOVEMBER</v>
          </cell>
          <cell r="N190" t="str">
            <v>DECEMBER</v>
          </cell>
          <cell r="O190" t="str">
            <v>TOTAL</v>
          </cell>
        </row>
        <row r="191">
          <cell r="A191" t="str">
            <v xml:space="preserve">                    </v>
          </cell>
          <cell r="B191">
            <v>0</v>
          </cell>
        </row>
        <row r="192">
          <cell r="A192" t="str">
            <v xml:space="preserve">    Brunner Is. #1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 t="str">
            <v xml:space="preserve">    Brunner Is. #2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 t="str">
            <v xml:space="preserve">    Brunner Is. #3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6">
          <cell r="A196" t="str">
            <v xml:space="preserve">        TOTAL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8">
          <cell r="A198" t="str">
            <v xml:space="preserve">    Martins Creek #1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 t="str">
            <v xml:space="preserve">    Martins Creek #2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1">
          <cell r="A201" t="str">
            <v xml:space="preserve">        TOTAL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3">
          <cell r="A203" t="str">
            <v xml:space="preserve">    Sunbury #1-2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 t="str">
            <v xml:space="preserve">    Sunbury #3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 t="str">
            <v xml:space="preserve">    Sunbury #4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7">
          <cell r="A207" t="str">
            <v xml:space="preserve">        TOTAL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9">
          <cell r="A209" t="str">
            <v xml:space="preserve">    Holtwood #17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1">
          <cell r="A211" t="str">
            <v xml:space="preserve">    Keystone #1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 t="str">
            <v xml:space="preserve">    Keystone #2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A214" t="str">
            <v xml:space="preserve">        TOTAL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6">
          <cell r="A216" t="str">
            <v xml:space="preserve">    Conemaugh #1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 t="str">
            <v xml:space="preserve">    Conemaugh #2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A219" t="str">
            <v xml:space="preserve">        TOTAL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1">
          <cell r="A221" t="str">
            <v xml:space="preserve">    Montour #1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 t="str">
            <v xml:space="preserve">    Montour #2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4">
          <cell r="A224" t="str">
            <v xml:space="preserve">        TOTAL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C225" t="str">
            <v xml:space="preserve"> =========</v>
          </cell>
          <cell r="D225" t="str">
            <v xml:space="preserve"> =========</v>
          </cell>
          <cell r="E225" t="str">
            <v xml:space="preserve"> =========</v>
          </cell>
          <cell r="F225" t="str">
            <v xml:space="preserve"> =========</v>
          </cell>
          <cell r="G225" t="str">
            <v xml:space="preserve"> =========</v>
          </cell>
          <cell r="H225" t="str">
            <v xml:space="preserve"> =========</v>
          </cell>
          <cell r="I225" t="str">
            <v xml:space="preserve"> =========</v>
          </cell>
          <cell r="J225" t="str">
            <v xml:space="preserve"> =========</v>
          </cell>
          <cell r="K225" t="str">
            <v xml:space="preserve"> =========</v>
          </cell>
          <cell r="L225" t="str">
            <v xml:space="preserve"> =========</v>
          </cell>
          <cell r="M225" t="str">
            <v xml:space="preserve"> =========</v>
          </cell>
          <cell r="N225" t="str">
            <v xml:space="preserve"> =========</v>
          </cell>
          <cell r="O225" t="str">
            <v xml:space="preserve"> =========</v>
          </cell>
        </row>
        <row r="226">
          <cell r="A226" t="str">
            <v xml:space="preserve"> TOTAL COAL FIRED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8">
          <cell r="A228" t="str">
            <v xml:space="preserve">    Martins Creek #3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 t="str">
            <v xml:space="preserve">    Martins Creek #4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1">
          <cell r="A231" t="str">
            <v xml:space="preserve"> TOTAL HEAVY OIL FIRED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3">
          <cell r="A233" t="str">
            <v xml:space="preserve">    Susquehanna #1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 t="str">
            <v xml:space="preserve">    Susquehanna #2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6">
          <cell r="A236" t="str">
            <v xml:space="preserve"> TOTAL PL SHARE NUCLEAR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8">
          <cell r="A238" t="str">
            <v xml:space="preserve"> COMBUSTION TURBINES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 t="str">
            <v xml:space="preserve"> </v>
          </cell>
        </row>
        <row r="240">
          <cell r="A240" t="str">
            <v xml:space="preserve"> DIESELS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2">
          <cell r="A242" t="str">
            <v xml:space="preserve">    Holtwood Hydro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 t="str">
            <v xml:space="preserve">    Wallenpaupack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5">
          <cell r="A245" t="str">
            <v xml:space="preserve"> TOTAL HYDRO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7">
          <cell r="A247" t="str">
            <v xml:space="preserve"> ADJUSTMENT FOR PP&amp;L LOADED SALES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C248" t="str">
            <v xml:space="preserve"> =========</v>
          </cell>
          <cell r="D248" t="str">
            <v xml:space="preserve"> =========</v>
          </cell>
          <cell r="E248" t="str">
            <v xml:space="preserve"> =========</v>
          </cell>
          <cell r="F248" t="str">
            <v xml:space="preserve"> =========</v>
          </cell>
          <cell r="G248" t="str">
            <v xml:space="preserve"> =========</v>
          </cell>
          <cell r="H248" t="str">
            <v xml:space="preserve"> =========</v>
          </cell>
          <cell r="I248" t="str">
            <v xml:space="preserve"> =========</v>
          </cell>
          <cell r="J248" t="str">
            <v xml:space="preserve"> =========</v>
          </cell>
          <cell r="K248" t="str">
            <v xml:space="preserve"> =========</v>
          </cell>
          <cell r="L248" t="str">
            <v xml:space="preserve"> =========</v>
          </cell>
          <cell r="M248" t="str">
            <v xml:space="preserve"> =========</v>
          </cell>
          <cell r="N248" t="str">
            <v xml:space="preserve"> =========</v>
          </cell>
          <cell r="O248" t="str">
            <v xml:space="preserve"> =========</v>
          </cell>
        </row>
        <row r="249">
          <cell r="A249" t="str">
            <v>TOTAL JCP&amp;L SALE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1">
          <cell r="B251">
            <v>200</v>
          </cell>
        </row>
        <row r="252">
          <cell r="A252" t="str">
            <v xml:space="preserve">New Sale to JCP&amp;L </v>
          </cell>
          <cell r="B252">
            <v>300</v>
          </cell>
          <cell r="C252">
            <v>223.2</v>
          </cell>
          <cell r="D252">
            <v>201.6</v>
          </cell>
          <cell r="E252">
            <v>223.2</v>
          </cell>
          <cell r="F252">
            <v>215.7</v>
          </cell>
          <cell r="G252">
            <v>223.2</v>
          </cell>
          <cell r="H252">
            <v>216</v>
          </cell>
          <cell r="I252">
            <v>223.2</v>
          </cell>
          <cell r="J252">
            <v>223.2</v>
          </cell>
          <cell r="K252">
            <v>216</v>
          </cell>
          <cell r="L252">
            <v>223.5</v>
          </cell>
          <cell r="M252">
            <v>216</v>
          </cell>
          <cell r="N252">
            <v>223.2</v>
          </cell>
          <cell r="O252">
            <v>2628</v>
          </cell>
        </row>
        <row r="258">
          <cell r="F258" t="str">
            <v>AE LOSSES</v>
          </cell>
          <cell r="L258" t="str">
            <v>CASE:2001 FORECAST</v>
          </cell>
          <cell r="P258" t="str">
            <v>5</v>
          </cell>
        </row>
        <row r="259">
          <cell r="C259" t="str">
            <v xml:space="preserve">                 </v>
          </cell>
          <cell r="L259">
            <v>36851</v>
          </cell>
        </row>
        <row r="260">
          <cell r="F260" t="str">
            <v>(Millions of KWH)</v>
          </cell>
        </row>
        <row r="262">
          <cell r="A262" t="str">
            <v xml:space="preserve">AE LOSSES (1.5% of AE 10%) </v>
          </cell>
          <cell r="B262" t="str">
            <v>LOSS %</v>
          </cell>
          <cell r="C262" t="str">
            <v>JANUARY</v>
          </cell>
          <cell r="D262" t="str">
            <v>FEBRUARY</v>
          </cell>
          <cell r="E262" t="str">
            <v>MARCH</v>
          </cell>
          <cell r="F262" t="str">
            <v>APRIL</v>
          </cell>
          <cell r="G262" t="str">
            <v>MAY</v>
          </cell>
          <cell r="H262" t="str">
            <v>JUNE</v>
          </cell>
          <cell r="I262" t="str">
            <v>JULY</v>
          </cell>
          <cell r="J262" t="str">
            <v>AUGUST</v>
          </cell>
          <cell r="K262" t="str">
            <v>SEPTEMBER</v>
          </cell>
          <cell r="L262" t="str">
            <v>OCTOBER</v>
          </cell>
          <cell r="M262" t="str">
            <v>NOVEMBER</v>
          </cell>
          <cell r="N262" t="str">
            <v>DECEMBER</v>
          </cell>
          <cell r="O262" t="str">
            <v>TOTAL</v>
          </cell>
        </row>
        <row r="263">
          <cell r="A263" t="str">
            <v xml:space="preserve">          less PL Buyback)     </v>
          </cell>
        </row>
        <row r="264">
          <cell r="A264" t="str">
            <v xml:space="preserve">     Susquehanna #1 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 xml:space="preserve">     Susquehanna #2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7">
          <cell r="A267" t="str">
            <v xml:space="preserve">     TOTAL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C268" t="str">
            <v xml:space="preserve"> ========</v>
          </cell>
          <cell r="D268" t="str">
            <v xml:space="preserve"> ========</v>
          </cell>
          <cell r="E268" t="str">
            <v xml:space="preserve"> ========</v>
          </cell>
          <cell r="F268" t="str">
            <v xml:space="preserve"> ========</v>
          </cell>
          <cell r="G268" t="str">
            <v xml:space="preserve"> ========</v>
          </cell>
          <cell r="H268" t="str">
            <v xml:space="preserve"> ========</v>
          </cell>
          <cell r="I268" t="str">
            <v xml:space="preserve"> ========</v>
          </cell>
          <cell r="J268" t="str">
            <v xml:space="preserve"> ========</v>
          </cell>
          <cell r="K268" t="str">
            <v xml:space="preserve"> ========</v>
          </cell>
          <cell r="L268" t="str">
            <v xml:space="preserve"> ========</v>
          </cell>
          <cell r="M268" t="str">
            <v xml:space="preserve"> ========</v>
          </cell>
          <cell r="N268" t="str">
            <v xml:space="preserve"> ========</v>
          </cell>
          <cell r="O268" t="str">
            <v xml:space="preserve"> ========</v>
          </cell>
        </row>
        <row r="271">
          <cell r="C271" t="str">
            <v xml:space="preserve">                 </v>
          </cell>
          <cell r="D271" t="str">
            <v xml:space="preserve">                 </v>
          </cell>
          <cell r="E271" t="str">
            <v xml:space="preserve">                 </v>
          </cell>
          <cell r="F271" t="str">
            <v xml:space="preserve">                 </v>
          </cell>
          <cell r="G271" t="str">
            <v xml:space="preserve">                 </v>
          </cell>
          <cell r="H271" t="str">
            <v xml:space="preserve">                 </v>
          </cell>
          <cell r="I271" t="str">
            <v xml:space="preserve">                 </v>
          </cell>
          <cell r="J271" t="str">
            <v xml:space="preserve">                 </v>
          </cell>
          <cell r="K271" t="str">
            <v xml:space="preserve">                 </v>
          </cell>
          <cell r="L271" t="str">
            <v xml:space="preserve">                 </v>
          </cell>
          <cell r="M271" t="str">
            <v xml:space="preserve">                 </v>
          </cell>
          <cell r="N271" t="str">
            <v xml:space="preserve">                 </v>
          </cell>
          <cell r="O271" t="str">
            <v xml:space="preserve">                 </v>
          </cell>
        </row>
        <row r="272">
          <cell r="C272" t="str">
            <v xml:space="preserve">                 </v>
          </cell>
          <cell r="D272" t="str">
            <v xml:space="preserve">                 </v>
          </cell>
          <cell r="E272" t="str">
            <v xml:space="preserve">                 </v>
          </cell>
          <cell r="F272" t="str">
            <v xml:space="preserve">                 </v>
          </cell>
          <cell r="G272" t="str">
            <v xml:space="preserve">                 </v>
          </cell>
          <cell r="H272" t="str">
            <v xml:space="preserve">                 </v>
          </cell>
          <cell r="I272" t="str">
            <v xml:space="preserve">                 </v>
          </cell>
          <cell r="J272" t="str">
            <v xml:space="preserve">                 </v>
          </cell>
          <cell r="K272" t="str">
            <v xml:space="preserve">                 </v>
          </cell>
          <cell r="L272" t="str">
            <v xml:space="preserve">                 </v>
          </cell>
          <cell r="M272" t="str">
            <v xml:space="preserve">                 </v>
          </cell>
          <cell r="N272" t="str">
            <v xml:space="preserve">                 </v>
          </cell>
        </row>
        <row r="273">
          <cell r="A273" t="str">
            <v xml:space="preserve">  SYSTEM OUTPUT (INCL UGI BUT</v>
          </cell>
          <cell r="B273" t="str">
            <v>.</v>
          </cell>
          <cell r="C273">
            <v>3568</v>
          </cell>
          <cell r="D273">
            <v>3339</v>
          </cell>
          <cell r="E273">
            <v>3310</v>
          </cell>
          <cell r="F273">
            <v>2817</v>
          </cell>
          <cell r="G273">
            <v>2753</v>
          </cell>
          <cell r="H273">
            <v>2872</v>
          </cell>
          <cell r="I273">
            <v>3218</v>
          </cell>
          <cell r="J273">
            <v>3157</v>
          </cell>
          <cell r="K273">
            <v>2780</v>
          </cell>
          <cell r="L273">
            <v>2912</v>
          </cell>
          <cell r="M273">
            <v>3048</v>
          </cell>
          <cell r="N273">
            <v>3591</v>
          </cell>
          <cell r="O273">
            <v>37365</v>
          </cell>
        </row>
        <row r="274">
          <cell r="A274" t="str">
            <v xml:space="preserve">      EXCL ACE AND AE LOSSES)</v>
          </cell>
          <cell r="C274" t="str">
            <v xml:space="preserve"> ========</v>
          </cell>
          <cell r="D274" t="str">
            <v xml:space="preserve"> ========</v>
          </cell>
          <cell r="E274" t="str">
            <v xml:space="preserve"> ========</v>
          </cell>
          <cell r="F274" t="str">
            <v xml:space="preserve"> ========</v>
          </cell>
          <cell r="G274" t="str">
            <v xml:space="preserve"> ========</v>
          </cell>
          <cell r="H274" t="str">
            <v xml:space="preserve"> ========</v>
          </cell>
          <cell r="I274" t="str">
            <v xml:space="preserve"> ========</v>
          </cell>
          <cell r="J274" t="str">
            <v xml:space="preserve"> ========</v>
          </cell>
          <cell r="K274" t="str">
            <v xml:space="preserve"> ========</v>
          </cell>
          <cell r="L274" t="str">
            <v xml:space="preserve"> ========</v>
          </cell>
          <cell r="M274" t="str">
            <v xml:space="preserve"> ========</v>
          </cell>
          <cell r="N274" t="str">
            <v xml:space="preserve"> ========</v>
          </cell>
          <cell r="O274" t="str">
            <v xml:space="preserve"> ========</v>
          </cell>
        </row>
        <row r="276">
          <cell r="A276" t="str">
            <v>SYSTEM OUTPUT (ADJUSTED FOR ACE, AE,</v>
          </cell>
          <cell r="C276">
            <v>3569.6</v>
          </cell>
          <cell r="D276">
            <v>3340.4</v>
          </cell>
          <cell r="E276">
            <v>3311</v>
          </cell>
          <cell r="F276">
            <v>2817.8</v>
          </cell>
          <cell r="G276">
            <v>2754.3</v>
          </cell>
          <cell r="H276">
            <v>2872</v>
          </cell>
          <cell r="I276">
            <v>3218</v>
          </cell>
          <cell r="J276">
            <v>3157</v>
          </cell>
          <cell r="K276">
            <v>2780</v>
          </cell>
          <cell r="L276">
            <v>2912</v>
          </cell>
          <cell r="M276">
            <v>3048</v>
          </cell>
          <cell r="N276">
            <v>3591</v>
          </cell>
          <cell r="O276">
            <v>37371</v>
          </cell>
        </row>
        <row r="277">
          <cell r="A277" t="str">
            <v xml:space="preserve">                AND BG&amp;E LOSSES)</v>
          </cell>
        </row>
        <row r="278">
          <cell r="A278" t="str">
            <v xml:space="preserve">   (SEE PAGES 20 AND 21 FOR BG&amp;E LOSSES</v>
          </cell>
        </row>
        <row r="279">
          <cell r="A279" t="str">
            <v xml:space="preserve">     AND LOSSES FROM COAL SALES TO ACE)</v>
          </cell>
        </row>
        <row r="280">
          <cell r="A280" t="str">
            <v>Losses</v>
          </cell>
          <cell r="B280">
            <v>1.0780000000000001</v>
          </cell>
        </row>
        <row r="281">
          <cell r="A281" t="str">
            <v>PA CHOICE LOAD OUT</v>
          </cell>
          <cell r="B281">
            <v>22073</v>
          </cell>
          <cell r="C281">
            <v>2272.819558010222</v>
          </cell>
          <cell r="D281">
            <v>2126.8843712397315</v>
          </cell>
          <cell r="E281">
            <v>2108.1649362874955</v>
          </cell>
          <cell r="F281">
            <v>1794.1368642316238</v>
          </cell>
          <cell r="G281">
            <v>1753.705431596693</v>
          </cell>
          <cell r="H281">
            <v>1828.6468429530921</v>
          </cell>
          <cell r="I281">
            <v>2048.9503971528725</v>
          </cell>
          <cell r="J281">
            <v>2010.1107532043568</v>
          </cell>
          <cell r="K281">
            <v>1770.0690192930349</v>
          </cell>
          <cell r="L281">
            <v>1854.1154619357258</v>
          </cell>
          <cell r="M281">
            <v>1940.70876647668</v>
          </cell>
          <cell r="N281">
            <v>2286.4452691659308</v>
          </cell>
          <cell r="O281">
            <v>23794.757671547461</v>
          </cell>
        </row>
        <row r="282">
          <cell r="A282" t="str">
            <v>PP&amp;L PROVIDER OF LAST RESORT</v>
          </cell>
          <cell r="B282">
            <v>12526</v>
          </cell>
          <cell r="C282">
            <v>1289.7810802172808</v>
          </cell>
          <cell r="D282">
            <v>1206.9656881325095</v>
          </cell>
          <cell r="E282">
            <v>1196.3427713467661</v>
          </cell>
          <cell r="F282">
            <v>1018.1379224104253</v>
          </cell>
          <cell r="G282">
            <v>995.19386744802136</v>
          </cell>
          <cell r="H282">
            <v>1037.7216669610127</v>
          </cell>
          <cell r="I282">
            <v>1162.7396672285997</v>
          </cell>
          <cell r="J282">
            <v>1140.6989215166841</v>
          </cell>
          <cell r="K282">
            <v>1004.4798865430415</v>
          </cell>
          <cell r="L282">
            <v>1052.1746149688263</v>
          </cell>
          <cell r="M282">
            <v>1101.3146381953923</v>
          </cell>
          <cell r="N282">
            <v>1297.5134074014611</v>
          </cell>
          <cell r="O282">
            <v>13503.064132370018</v>
          </cell>
        </row>
        <row r="284">
          <cell r="A284" t="str">
            <v>NEW SYSTEM OUTPUT (ADJ. FOR ACE, AE,</v>
          </cell>
          <cell r="C284">
            <v>2586.5615222070587</v>
          </cell>
          <cell r="D284">
            <v>2420.4813168927781</v>
          </cell>
          <cell r="E284">
            <v>2399.1778350592704</v>
          </cell>
          <cell r="F284">
            <v>2041.8010581788017</v>
          </cell>
          <cell r="G284">
            <v>1995.7884358513286</v>
          </cell>
          <cell r="H284">
            <v>2081.0748240079206</v>
          </cell>
          <cell r="I284">
            <v>2331.7892700757275</v>
          </cell>
          <cell r="J284">
            <v>2287.5881683123271</v>
          </cell>
          <cell r="K284">
            <v>2014.4108672500065</v>
          </cell>
          <cell r="L284">
            <v>2110.0591530331003</v>
          </cell>
          <cell r="M284">
            <v>2208.6058717187125</v>
          </cell>
          <cell r="N284">
            <v>2602.0681382355306</v>
          </cell>
          <cell r="O284">
            <v>27079.406460822567</v>
          </cell>
          <cell r="P284" t="str">
            <v>*</v>
          </cell>
        </row>
        <row r="285">
          <cell r="A285" t="str">
            <v>BG&amp;E, PA PILOT AND NJ PILOT)</v>
          </cell>
        </row>
        <row r="287">
          <cell r="A287" t="str">
            <v xml:space="preserve">* The system output forecast does not include Energy Plus Acquired Load (Per J. Schadt, J. Sipics, J. Polaha 10/2/98). </v>
          </cell>
        </row>
        <row r="296">
          <cell r="C296" t="str">
            <v xml:space="preserve">     TOTAL PP&amp;L UNIT GENERATION ECONOMICALLY DISPATCHED BY PJM PLUS LOADED SALES</v>
          </cell>
        </row>
        <row r="297">
          <cell r="C297" t="str">
            <v xml:space="preserve">    (EXCLUDES ADDITIONAL GENERATION FROM UNLOADED EQUIPMENT FOR TWO-PARTY SALES)</v>
          </cell>
          <cell r="L297" t="str">
            <v>CASE:2001 FORECAST</v>
          </cell>
          <cell r="P297" t="str">
            <v>7</v>
          </cell>
        </row>
        <row r="298">
          <cell r="C298" t="str">
            <v xml:space="preserve">                   </v>
          </cell>
          <cell r="L298">
            <v>36851</v>
          </cell>
        </row>
        <row r="299">
          <cell r="C299" t="str">
            <v xml:space="preserve">                                  (Millions of KWH)</v>
          </cell>
        </row>
        <row r="300">
          <cell r="A300" t="str">
            <v>TOTAL PP&amp;L PJM DISPATCHED GENERATION</v>
          </cell>
        </row>
        <row r="301">
          <cell r="A301" t="str">
            <v xml:space="preserve">  INCLUDING LOADED TWO-PARTY SALES</v>
          </cell>
          <cell r="C301" t="str">
            <v>JANUARY</v>
          </cell>
          <cell r="D301" t="str">
            <v>FEBRUARY</v>
          </cell>
          <cell r="E301" t="str">
            <v>MARCH</v>
          </cell>
          <cell r="F301" t="str">
            <v>APRIL</v>
          </cell>
          <cell r="G301" t="str">
            <v>MAY</v>
          </cell>
          <cell r="H301" t="str">
            <v>JUNE</v>
          </cell>
          <cell r="I301" t="str">
            <v>JULY</v>
          </cell>
          <cell r="J301" t="str">
            <v>AUGUST</v>
          </cell>
          <cell r="K301" t="str">
            <v>SEPTEMBER</v>
          </cell>
          <cell r="L301" t="str">
            <v>OCTOBER</v>
          </cell>
          <cell r="M301" t="str">
            <v>NOVEMBER</v>
          </cell>
          <cell r="N301" t="str">
            <v>DECEMBER</v>
          </cell>
          <cell r="O301" t="str">
            <v>TOTAL</v>
          </cell>
        </row>
        <row r="303">
          <cell r="A303" t="str">
            <v xml:space="preserve">    Brunner Is. #1</v>
          </cell>
          <cell r="C303">
            <v>185</v>
          </cell>
          <cell r="D303">
            <v>170</v>
          </cell>
          <cell r="E303">
            <v>180</v>
          </cell>
          <cell r="F303">
            <v>160</v>
          </cell>
          <cell r="G303">
            <v>128</v>
          </cell>
          <cell r="H303">
            <v>168</v>
          </cell>
          <cell r="I303">
            <v>185</v>
          </cell>
          <cell r="J303">
            <v>190</v>
          </cell>
          <cell r="K303">
            <v>156</v>
          </cell>
          <cell r="L303">
            <v>181.7</v>
          </cell>
          <cell r="M303">
            <v>97.3</v>
          </cell>
          <cell r="N303">
            <v>164.9</v>
          </cell>
          <cell r="O303">
            <v>1966</v>
          </cell>
        </row>
        <row r="304">
          <cell r="A304" t="str">
            <v xml:space="preserve">    Brunner Is. #2</v>
          </cell>
          <cell r="C304">
            <v>219</v>
          </cell>
          <cell r="D304">
            <v>200</v>
          </cell>
          <cell r="E304">
            <v>200</v>
          </cell>
          <cell r="F304">
            <v>170</v>
          </cell>
          <cell r="G304">
            <v>119</v>
          </cell>
          <cell r="H304">
            <v>186</v>
          </cell>
          <cell r="I304">
            <v>211</v>
          </cell>
          <cell r="J304">
            <v>220</v>
          </cell>
          <cell r="K304">
            <v>38.799999999999997</v>
          </cell>
          <cell r="L304">
            <v>17.100000000000001</v>
          </cell>
          <cell r="M304">
            <v>162.6</v>
          </cell>
          <cell r="N304">
            <v>191.7</v>
          </cell>
          <cell r="O304">
            <v>1935</v>
          </cell>
        </row>
        <row r="305">
          <cell r="A305" t="str">
            <v xml:space="preserve">    Brunner Is. #3</v>
          </cell>
          <cell r="C305">
            <v>410</v>
          </cell>
          <cell r="D305">
            <v>400</v>
          </cell>
          <cell r="E305">
            <v>460</v>
          </cell>
          <cell r="F305">
            <v>210</v>
          </cell>
          <cell r="G305">
            <v>310</v>
          </cell>
          <cell r="H305">
            <v>410</v>
          </cell>
          <cell r="I305">
            <v>430</v>
          </cell>
          <cell r="J305">
            <v>420</v>
          </cell>
          <cell r="K305">
            <v>330</v>
          </cell>
          <cell r="L305">
            <v>324.39999999999998</v>
          </cell>
          <cell r="M305">
            <v>237.3</v>
          </cell>
          <cell r="N305">
            <v>391.1</v>
          </cell>
          <cell r="O305">
            <v>4333</v>
          </cell>
        </row>
        <row r="307">
          <cell r="A307" t="str">
            <v xml:space="preserve">        TOTAL</v>
          </cell>
          <cell r="C307">
            <v>814</v>
          </cell>
          <cell r="D307">
            <v>770</v>
          </cell>
          <cell r="E307">
            <v>840</v>
          </cell>
          <cell r="F307">
            <v>540</v>
          </cell>
          <cell r="G307">
            <v>557</v>
          </cell>
          <cell r="H307">
            <v>764</v>
          </cell>
          <cell r="I307">
            <v>826</v>
          </cell>
          <cell r="J307">
            <v>830</v>
          </cell>
          <cell r="K307">
            <v>524.79999999999995</v>
          </cell>
          <cell r="L307">
            <v>523.19999999999993</v>
          </cell>
          <cell r="M307">
            <v>497.2</v>
          </cell>
          <cell r="N307">
            <v>747.7</v>
          </cell>
          <cell r="O307">
            <v>8234</v>
          </cell>
        </row>
        <row r="309">
          <cell r="A309" t="str">
            <v xml:space="preserve">    Martins Creek #1</v>
          </cell>
          <cell r="C309">
            <v>399.8</v>
          </cell>
          <cell r="D309">
            <v>381.7</v>
          </cell>
          <cell r="E309">
            <v>385</v>
          </cell>
          <cell r="F309">
            <v>0</v>
          </cell>
          <cell r="G309">
            <v>121</v>
          </cell>
          <cell r="H309">
            <v>430</v>
          </cell>
          <cell r="I309">
            <v>466.8</v>
          </cell>
          <cell r="J309">
            <v>456.8</v>
          </cell>
          <cell r="K309">
            <v>385.3</v>
          </cell>
          <cell r="L309">
            <v>388</v>
          </cell>
          <cell r="M309">
            <v>288.8</v>
          </cell>
          <cell r="N309">
            <v>385.4</v>
          </cell>
          <cell r="O309">
            <v>4089</v>
          </cell>
        </row>
        <row r="310">
          <cell r="A310" t="str">
            <v xml:space="preserve">    Martins Creek #2</v>
          </cell>
          <cell r="C310">
            <v>416.2</v>
          </cell>
          <cell r="D310">
            <v>385</v>
          </cell>
          <cell r="E310">
            <v>304</v>
          </cell>
          <cell r="F310">
            <v>395</v>
          </cell>
          <cell r="G310">
            <v>375</v>
          </cell>
          <cell r="H310">
            <v>430</v>
          </cell>
          <cell r="I310">
            <v>470.8</v>
          </cell>
          <cell r="J310">
            <v>459.6</v>
          </cell>
          <cell r="K310">
            <v>387.9</v>
          </cell>
          <cell r="L310">
            <v>298</v>
          </cell>
          <cell r="M310">
            <v>385</v>
          </cell>
          <cell r="N310">
            <v>404.5</v>
          </cell>
          <cell r="O310">
            <v>4711</v>
          </cell>
        </row>
        <row r="312">
          <cell r="A312" t="str">
            <v xml:space="preserve">        TOTAL</v>
          </cell>
          <cell r="C312">
            <v>816</v>
          </cell>
          <cell r="D312">
            <v>766.7</v>
          </cell>
          <cell r="E312">
            <v>689</v>
          </cell>
          <cell r="F312">
            <v>395</v>
          </cell>
          <cell r="G312">
            <v>496</v>
          </cell>
          <cell r="H312">
            <v>860</v>
          </cell>
          <cell r="I312">
            <v>937.6</v>
          </cell>
          <cell r="J312">
            <v>916.40000000000009</v>
          </cell>
          <cell r="K312">
            <v>773.2</v>
          </cell>
          <cell r="L312">
            <v>686</v>
          </cell>
          <cell r="M312">
            <v>673.8</v>
          </cell>
          <cell r="N312">
            <v>789.9</v>
          </cell>
          <cell r="O312">
            <v>8800</v>
          </cell>
        </row>
        <row r="314">
          <cell r="A314" t="str">
            <v xml:space="preserve">    Sunbury #1-2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 t="str">
            <v xml:space="preserve">    Sunbury #3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 t="str">
            <v xml:space="preserve">    Sunbury #4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8">
          <cell r="A318" t="str">
            <v xml:space="preserve">        TOTAL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20">
          <cell r="A320" t="str">
            <v xml:space="preserve">    Holtwood #17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2">
          <cell r="A322" t="str">
            <v xml:space="preserve">    Keystone #1 (PL Share)</v>
          </cell>
          <cell r="C322">
            <v>69</v>
          </cell>
          <cell r="D322">
            <v>64</v>
          </cell>
          <cell r="E322">
            <v>69</v>
          </cell>
          <cell r="F322">
            <v>66</v>
          </cell>
          <cell r="G322">
            <v>69</v>
          </cell>
          <cell r="H322">
            <v>66</v>
          </cell>
          <cell r="I322">
            <v>69</v>
          </cell>
          <cell r="J322">
            <v>69</v>
          </cell>
          <cell r="K322">
            <v>66</v>
          </cell>
          <cell r="L322">
            <v>69</v>
          </cell>
          <cell r="M322">
            <v>66</v>
          </cell>
          <cell r="N322">
            <v>69</v>
          </cell>
          <cell r="O322">
            <v>811</v>
          </cell>
        </row>
        <row r="323">
          <cell r="A323" t="str">
            <v xml:space="preserve">    Keystone #2 (PL Share)</v>
          </cell>
          <cell r="C323">
            <v>69</v>
          </cell>
          <cell r="D323">
            <v>64</v>
          </cell>
          <cell r="E323">
            <v>69</v>
          </cell>
          <cell r="F323">
            <v>48.7</v>
          </cell>
          <cell r="G323">
            <v>0</v>
          </cell>
          <cell r="H323">
            <v>66</v>
          </cell>
          <cell r="I323">
            <v>69</v>
          </cell>
          <cell r="J323">
            <v>69</v>
          </cell>
          <cell r="K323">
            <v>66</v>
          </cell>
          <cell r="L323">
            <v>69</v>
          </cell>
          <cell r="M323">
            <v>66</v>
          </cell>
          <cell r="N323">
            <v>69</v>
          </cell>
          <cell r="O323">
            <v>725</v>
          </cell>
        </row>
        <row r="325">
          <cell r="A325" t="str">
            <v xml:space="preserve">        TOTAL</v>
          </cell>
          <cell r="C325">
            <v>138</v>
          </cell>
          <cell r="D325">
            <v>128</v>
          </cell>
          <cell r="E325">
            <v>138</v>
          </cell>
          <cell r="F325">
            <v>114.7</v>
          </cell>
          <cell r="G325">
            <v>69</v>
          </cell>
          <cell r="H325">
            <v>132</v>
          </cell>
          <cell r="I325">
            <v>138</v>
          </cell>
          <cell r="J325">
            <v>138</v>
          </cell>
          <cell r="K325">
            <v>132</v>
          </cell>
          <cell r="L325">
            <v>138</v>
          </cell>
          <cell r="M325">
            <v>132</v>
          </cell>
          <cell r="N325">
            <v>138</v>
          </cell>
          <cell r="O325">
            <v>1536</v>
          </cell>
        </row>
        <row r="327">
          <cell r="A327" t="str">
            <v xml:space="preserve">    Conemaugh #1 (PL Share)</v>
          </cell>
          <cell r="C327">
            <v>84.4</v>
          </cell>
          <cell r="D327">
            <v>78.900000000000006</v>
          </cell>
          <cell r="E327">
            <v>84.4</v>
          </cell>
          <cell r="F327">
            <v>81.599999999999994</v>
          </cell>
          <cell r="G327">
            <v>84.4</v>
          </cell>
          <cell r="H327">
            <v>81.599999999999994</v>
          </cell>
          <cell r="I327">
            <v>84.4</v>
          </cell>
          <cell r="J327">
            <v>84.4</v>
          </cell>
          <cell r="K327">
            <v>21.8</v>
          </cell>
          <cell r="L327">
            <v>0</v>
          </cell>
          <cell r="M327">
            <v>27.2</v>
          </cell>
          <cell r="N327">
            <v>84.4</v>
          </cell>
          <cell r="O327">
            <v>798</v>
          </cell>
        </row>
        <row r="328">
          <cell r="A328" t="str">
            <v xml:space="preserve">    Conemaugh #2 (PL Share)</v>
          </cell>
          <cell r="C328">
            <v>84.1</v>
          </cell>
          <cell r="D328">
            <v>78.900000000000006</v>
          </cell>
          <cell r="E328">
            <v>84.4</v>
          </cell>
          <cell r="F328">
            <v>81.599999999999994</v>
          </cell>
          <cell r="G328">
            <v>84.4</v>
          </cell>
          <cell r="H328">
            <v>81.599999999999994</v>
          </cell>
          <cell r="I328">
            <v>84.4</v>
          </cell>
          <cell r="J328">
            <v>84.4</v>
          </cell>
          <cell r="K328">
            <v>81.599999999999994</v>
          </cell>
          <cell r="L328">
            <v>84.4</v>
          </cell>
          <cell r="M328">
            <v>81.599999999999994</v>
          </cell>
          <cell r="N328">
            <v>64.5</v>
          </cell>
          <cell r="O328">
            <v>976</v>
          </cell>
        </row>
        <row r="330">
          <cell r="A330" t="str">
            <v xml:space="preserve">        TOTAL</v>
          </cell>
          <cell r="C330">
            <v>168.5</v>
          </cell>
          <cell r="D330">
            <v>157.80000000000001</v>
          </cell>
          <cell r="E330">
            <v>168.8</v>
          </cell>
          <cell r="F330">
            <v>163.19999999999999</v>
          </cell>
          <cell r="G330">
            <v>168.8</v>
          </cell>
          <cell r="H330">
            <v>163.19999999999999</v>
          </cell>
          <cell r="I330">
            <v>168.8</v>
          </cell>
          <cell r="J330">
            <v>168.8</v>
          </cell>
          <cell r="K330">
            <v>103.39999999999999</v>
          </cell>
          <cell r="L330">
            <v>84.4</v>
          </cell>
          <cell r="M330">
            <v>108.8</v>
          </cell>
          <cell r="N330">
            <v>148.9</v>
          </cell>
          <cell r="O330">
            <v>1773</v>
          </cell>
        </row>
        <row r="332">
          <cell r="A332" t="str">
            <v xml:space="preserve">    Montour #1</v>
          </cell>
          <cell r="C332">
            <v>399.8</v>
          </cell>
          <cell r="D332">
            <v>381.7</v>
          </cell>
          <cell r="E332">
            <v>385</v>
          </cell>
          <cell r="F332">
            <v>0</v>
          </cell>
          <cell r="G332">
            <v>121</v>
          </cell>
          <cell r="H332">
            <v>430</v>
          </cell>
          <cell r="I332">
            <v>466.8</v>
          </cell>
          <cell r="J332">
            <v>456.8</v>
          </cell>
          <cell r="K332">
            <v>385.3</v>
          </cell>
          <cell r="L332">
            <v>388</v>
          </cell>
          <cell r="M332">
            <v>288.75</v>
          </cell>
          <cell r="N332">
            <v>385.4</v>
          </cell>
          <cell r="O332">
            <v>4089</v>
          </cell>
        </row>
        <row r="333">
          <cell r="A333" t="str">
            <v xml:space="preserve">    Montour #2</v>
          </cell>
          <cell r="C333">
            <v>416.2</v>
          </cell>
          <cell r="D333">
            <v>385</v>
          </cell>
          <cell r="E333">
            <v>304</v>
          </cell>
          <cell r="F333">
            <v>395</v>
          </cell>
          <cell r="G333">
            <v>375</v>
          </cell>
          <cell r="H333">
            <v>430</v>
          </cell>
          <cell r="I333">
            <v>470.8</v>
          </cell>
          <cell r="J333">
            <v>459.6</v>
          </cell>
          <cell r="K333">
            <v>387.9</v>
          </cell>
          <cell r="L333">
            <v>298</v>
          </cell>
          <cell r="M333">
            <v>385</v>
          </cell>
          <cell r="N333">
            <v>404.5</v>
          </cell>
          <cell r="O333">
            <v>4711</v>
          </cell>
        </row>
        <row r="335">
          <cell r="A335" t="str">
            <v xml:space="preserve">        TOTAL</v>
          </cell>
          <cell r="C335">
            <v>816</v>
          </cell>
          <cell r="D335">
            <v>766.7</v>
          </cell>
          <cell r="E335">
            <v>689</v>
          </cell>
          <cell r="F335">
            <v>395</v>
          </cell>
          <cell r="G335">
            <v>496</v>
          </cell>
          <cell r="H335">
            <v>860</v>
          </cell>
          <cell r="I335">
            <v>937.6</v>
          </cell>
          <cell r="J335">
            <v>916.40000000000009</v>
          </cell>
          <cell r="K335">
            <v>773.2</v>
          </cell>
          <cell r="L335">
            <v>686</v>
          </cell>
          <cell r="M335">
            <v>673.8</v>
          </cell>
          <cell r="N335">
            <v>789.9</v>
          </cell>
          <cell r="O335">
            <v>8800</v>
          </cell>
        </row>
        <row r="336">
          <cell r="C336" t="str">
            <v xml:space="preserve"> =========</v>
          </cell>
          <cell r="D336" t="str">
            <v xml:space="preserve"> =========</v>
          </cell>
          <cell r="E336" t="str">
            <v xml:space="preserve"> =========</v>
          </cell>
          <cell r="F336" t="str">
            <v xml:space="preserve"> =========</v>
          </cell>
          <cell r="G336" t="str">
            <v xml:space="preserve"> =========</v>
          </cell>
          <cell r="H336" t="str">
            <v xml:space="preserve"> =========</v>
          </cell>
          <cell r="I336" t="str">
            <v xml:space="preserve"> =========</v>
          </cell>
          <cell r="J336" t="str">
            <v xml:space="preserve"> =========</v>
          </cell>
          <cell r="K336" t="str">
            <v xml:space="preserve"> =========</v>
          </cell>
          <cell r="L336" t="str">
            <v xml:space="preserve"> =========</v>
          </cell>
          <cell r="M336" t="str">
            <v xml:space="preserve"> =========</v>
          </cell>
          <cell r="N336" t="str">
            <v xml:space="preserve"> =========</v>
          </cell>
          <cell r="O336" t="str">
            <v xml:space="preserve"> =========</v>
          </cell>
        </row>
        <row r="337">
          <cell r="A337" t="str">
            <v xml:space="preserve"> TOTAL COAL FIRED</v>
          </cell>
          <cell r="C337">
            <v>2752.5</v>
          </cell>
          <cell r="D337">
            <v>2589.1999999999998</v>
          </cell>
          <cell r="E337">
            <v>2524.8000000000002</v>
          </cell>
          <cell r="F337">
            <v>1607.9</v>
          </cell>
          <cell r="G337">
            <v>1786.8</v>
          </cell>
          <cell r="H337">
            <v>2779.2</v>
          </cell>
          <cell r="I337">
            <v>3008</v>
          </cell>
          <cell r="J337">
            <v>2969.6000000000004</v>
          </cell>
          <cell r="K337">
            <v>2306.6000000000004</v>
          </cell>
          <cell r="L337">
            <v>2117.6000000000004</v>
          </cell>
          <cell r="M337">
            <v>2085.6</v>
          </cell>
          <cell r="N337">
            <v>2614.4</v>
          </cell>
          <cell r="O337">
            <v>29142</v>
          </cell>
        </row>
        <row r="339">
          <cell r="A339" t="str">
            <v xml:space="preserve">    Martins Creek #3</v>
          </cell>
          <cell r="C339">
            <v>47.9</v>
          </cell>
          <cell r="D339">
            <v>47.9</v>
          </cell>
          <cell r="E339">
            <v>17.399999999999999</v>
          </cell>
          <cell r="F339">
            <v>11.9</v>
          </cell>
          <cell r="G339">
            <v>36.6</v>
          </cell>
          <cell r="H339">
            <v>125.1</v>
          </cell>
          <cell r="I339">
            <v>200.2</v>
          </cell>
          <cell r="J339">
            <v>200.2</v>
          </cell>
          <cell r="K339">
            <v>73.2</v>
          </cell>
          <cell r="L339">
            <v>0</v>
          </cell>
          <cell r="M339">
            <v>17.399999999999999</v>
          </cell>
          <cell r="N339">
            <v>40.299999999999997</v>
          </cell>
          <cell r="O339">
            <v>818</v>
          </cell>
        </row>
        <row r="340">
          <cell r="A340" t="str">
            <v xml:space="preserve">    Martins Creek #4</v>
          </cell>
          <cell r="C340">
            <v>47.9</v>
          </cell>
          <cell r="D340">
            <v>47.9</v>
          </cell>
          <cell r="E340">
            <v>17.399999999999999</v>
          </cell>
          <cell r="F340">
            <v>11.9</v>
          </cell>
          <cell r="G340">
            <v>36.6</v>
          </cell>
          <cell r="H340">
            <v>125.1</v>
          </cell>
          <cell r="I340">
            <v>200.2</v>
          </cell>
          <cell r="J340">
            <v>200.2</v>
          </cell>
          <cell r="K340">
            <v>73.2</v>
          </cell>
          <cell r="L340">
            <v>32.299999999999997</v>
          </cell>
          <cell r="M340">
            <v>17.399999999999999</v>
          </cell>
          <cell r="N340">
            <v>40.299999999999997</v>
          </cell>
          <cell r="O340">
            <v>850</v>
          </cell>
        </row>
        <row r="342">
          <cell r="A342" t="str">
            <v xml:space="preserve"> TOTAL HEAVY OIL FIRED</v>
          </cell>
          <cell r="C342">
            <v>95.8</v>
          </cell>
          <cell r="D342">
            <v>95.8</v>
          </cell>
          <cell r="E342">
            <v>34.799999999999997</v>
          </cell>
          <cell r="F342">
            <v>23.8</v>
          </cell>
          <cell r="G342">
            <v>73.2</v>
          </cell>
          <cell r="H342">
            <v>250.2</v>
          </cell>
          <cell r="I342">
            <v>400.4</v>
          </cell>
          <cell r="J342">
            <v>400.4</v>
          </cell>
          <cell r="K342">
            <v>146.4</v>
          </cell>
          <cell r="L342">
            <v>32.299999999999997</v>
          </cell>
          <cell r="M342">
            <v>34.799999999999997</v>
          </cell>
          <cell r="N342">
            <v>80.599999999999994</v>
          </cell>
          <cell r="O342">
            <v>1669</v>
          </cell>
        </row>
        <row r="344">
          <cell r="A344" t="str">
            <v xml:space="preserve">    Susquehanna #1 (PL 90% Share)</v>
          </cell>
          <cell r="C344">
            <v>713.1</v>
          </cell>
          <cell r="D344">
            <v>644.1</v>
          </cell>
          <cell r="E344">
            <v>713.1</v>
          </cell>
          <cell r="F344">
            <v>690.1</v>
          </cell>
          <cell r="G344">
            <v>447.2</v>
          </cell>
          <cell r="H344">
            <v>690.1</v>
          </cell>
          <cell r="I344">
            <v>713.1</v>
          </cell>
          <cell r="J344">
            <v>713.1</v>
          </cell>
          <cell r="K344">
            <v>690.1</v>
          </cell>
          <cell r="L344">
            <v>713.1</v>
          </cell>
          <cell r="M344">
            <v>690.1</v>
          </cell>
          <cell r="N344">
            <v>713.1</v>
          </cell>
          <cell r="O344">
            <v>8130</v>
          </cell>
        </row>
        <row r="345">
          <cell r="A345" t="str">
            <v xml:space="preserve">    Susquehanna #2 (PL 90% Share)</v>
          </cell>
          <cell r="C345">
            <v>715</v>
          </cell>
          <cell r="D345">
            <v>636.79999999999995</v>
          </cell>
          <cell r="E345">
            <v>176.2</v>
          </cell>
          <cell r="F345">
            <v>41.4</v>
          </cell>
          <cell r="G345">
            <v>710.9</v>
          </cell>
          <cell r="H345">
            <v>698.8</v>
          </cell>
          <cell r="I345">
            <v>722.1</v>
          </cell>
          <cell r="J345">
            <v>722.1</v>
          </cell>
          <cell r="K345">
            <v>698.8</v>
          </cell>
          <cell r="L345">
            <v>722.1</v>
          </cell>
          <cell r="M345">
            <v>698.8</v>
          </cell>
          <cell r="N345">
            <v>722.1</v>
          </cell>
          <cell r="O345">
            <v>7265</v>
          </cell>
        </row>
        <row r="347">
          <cell r="A347" t="str">
            <v xml:space="preserve"> TOTAL PL SHARE NUCLEAR</v>
          </cell>
          <cell r="C347">
            <v>1428.1</v>
          </cell>
          <cell r="D347">
            <v>1280.9000000000001</v>
          </cell>
          <cell r="E347">
            <v>889.3</v>
          </cell>
          <cell r="F347">
            <v>731.5</v>
          </cell>
          <cell r="G347">
            <v>1158.0999999999999</v>
          </cell>
          <cell r="H347">
            <v>1388.9</v>
          </cell>
          <cell r="I347">
            <v>1435.2</v>
          </cell>
          <cell r="J347">
            <v>1435.2</v>
          </cell>
          <cell r="K347">
            <v>1388.9</v>
          </cell>
          <cell r="L347">
            <v>1435.2</v>
          </cell>
          <cell r="M347">
            <v>1388.9</v>
          </cell>
          <cell r="N347">
            <v>1435.2</v>
          </cell>
          <cell r="O347">
            <v>15395</v>
          </cell>
        </row>
        <row r="349">
          <cell r="A349" t="str">
            <v xml:space="preserve"> COMBUSTION TURBINES</v>
          </cell>
          <cell r="C349">
            <v>0.5</v>
          </cell>
          <cell r="D349">
            <v>0.9</v>
          </cell>
          <cell r="E349">
            <v>0.1</v>
          </cell>
          <cell r="F349">
            <v>0.2</v>
          </cell>
          <cell r="G349">
            <v>0.5</v>
          </cell>
          <cell r="H349">
            <v>0.5</v>
          </cell>
          <cell r="I349">
            <v>5</v>
          </cell>
          <cell r="J349">
            <v>1.6</v>
          </cell>
          <cell r="K349">
            <v>2.4</v>
          </cell>
          <cell r="L349">
            <v>0.2</v>
          </cell>
          <cell r="M349">
            <v>0.2</v>
          </cell>
          <cell r="N349">
            <v>0.2</v>
          </cell>
          <cell r="O349">
            <v>12</v>
          </cell>
        </row>
        <row r="350">
          <cell r="A350" t="str">
            <v xml:space="preserve"> </v>
          </cell>
        </row>
        <row r="351">
          <cell r="A351" t="str">
            <v xml:space="preserve"> DIESELS</v>
          </cell>
          <cell r="C351">
            <v>0.1</v>
          </cell>
          <cell r="D351">
            <v>0.1</v>
          </cell>
          <cell r="E351">
            <v>0.1</v>
          </cell>
          <cell r="F351">
            <v>0.1</v>
          </cell>
          <cell r="G351">
            <v>0.2</v>
          </cell>
          <cell r="H351">
            <v>0.2</v>
          </cell>
          <cell r="I351">
            <v>0.1</v>
          </cell>
          <cell r="J351">
            <v>0.1</v>
          </cell>
          <cell r="K351">
            <v>0.1</v>
          </cell>
          <cell r="L351">
            <v>0.1</v>
          </cell>
          <cell r="M351">
            <v>0.1</v>
          </cell>
          <cell r="N351">
            <v>0.1</v>
          </cell>
          <cell r="O351">
            <v>1</v>
          </cell>
        </row>
        <row r="353">
          <cell r="A353" t="str">
            <v xml:space="preserve">    Holtwood Hydro</v>
          </cell>
          <cell r="C353">
            <v>53</v>
          </cell>
          <cell r="D353">
            <v>52</v>
          </cell>
          <cell r="E353">
            <v>70</v>
          </cell>
          <cell r="F353">
            <v>67</v>
          </cell>
          <cell r="G353">
            <v>65</v>
          </cell>
          <cell r="H353">
            <v>48</v>
          </cell>
          <cell r="I353">
            <v>36</v>
          </cell>
          <cell r="J353">
            <v>28</v>
          </cell>
          <cell r="K353">
            <v>25.3</v>
          </cell>
          <cell r="L353">
            <v>31</v>
          </cell>
          <cell r="M353">
            <v>45</v>
          </cell>
          <cell r="N353">
            <v>54</v>
          </cell>
          <cell r="O353">
            <v>574</v>
          </cell>
        </row>
        <row r="354">
          <cell r="A354" t="str">
            <v xml:space="preserve">    Wallenpaupack</v>
          </cell>
          <cell r="C354">
            <v>8.1999999999999993</v>
          </cell>
          <cell r="D354">
            <v>7.4</v>
          </cell>
          <cell r="E354">
            <v>7.3</v>
          </cell>
          <cell r="F354">
            <v>8.3000000000000007</v>
          </cell>
          <cell r="G354">
            <v>6.2</v>
          </cell>
          <cell r="H354">
            <v>6.7</v>
          </cell>
          <cell r="I354">
            <v>6.3</v>
          </cell>
          <cell r="J354">
            <v>5.7</v>
          </cell>
          <cell r="K354">
            <v>5.9</v>
          </cell>
          <cell r="L354">
            <v>5.0999999999999996</v>
          </cell>
          <cell r="M354">
            <v>4.7</v>
          </cell>
          <cell r="N354">
            <v>6.6</v>
          </cell>
          <cell r="O354">
            <v>78</v>
          </cell>
        </row>
        <row r="356">
          <cell r="A356" t="str">
            <v xml:space="preserve"> TOTAL HYDRO</v>
          </cell>
          <cell r="C356">
            <v>61.2</v>
          </cell>
          <cell r="D356">
            <v>59.4</v>
          </cell>
          <cell r="E356">
            <v>77.3</v>
          </cell>
          <cell r="F356">
            <v>75.3</v>
          </cell>
          <cell r="G356">
            <v>71.2</v>
          </cell>
          <cell r="H356">
            <v>54.7</v>
          </cell>
          <cell r="I356">
            <v>42.3</v>
          </cell>
          <cell r="J356">
            <v>33.700000000000003</v>
          </cell>
          <cell r="K356">
            <v>31.200000000000003</v>
          </cell>
          <cell r="L356">
            <v>36.1</v>
          </cell>
          <cell r="M356">
            <v>49.7</v>
          </cell>
          <cell r="N356">
            <v>60.6</v>
          </cell>
          <cell r="O356">
            <v>653</v>
          </cell>
        </row>
        <row r="357">
          <cell r="C357" t="str">
            <v xml:space="preserve"> ========</v>
          </cell>
          <cell r="D357" t="str">
            <v xml:space="preserve"> ========</v>
          </cell>
          <cell r="E357" t="str">
            <v xml:space="preserve"> ========</v>
          </cell>
          <cell r="F357" t="str">
            <v xml:space="preserve"> ========</v>
          </cell>
          <cell r="G357" t="str">
            <v xml:space="preserve"> ========</v>
          </cell>
          <cell r="H357" t="str">
            <v xml:space="preserve"> ========</v>
          </cell>
          <cell r="I357" t="str">
            <v xml:space="preserve"> ========</v>
          </cell>
          <cell r="J357" t="str">
            <v xml:space="preserve"> ========</v>
          </cell>
          <cell r="K357" t="str">
            <v xml:space="preserve"> ========</v>
          </cell>
          <cell r="L357" t="str">
            <v xml:space="preserve"> ========</v>
          </cell>
          <cell r="M357" t="str">
            <v xml:space="preserve"> ========</v>
          </cell>
          <cell r="N357" t="str">
            <v xml:space="preserve"> ========</v>
          </cell>
          <cell r="O357" t="str">
            <v xml:space="preserve"> =========</v>
          </cell>
        </row>
        <row r="358">
          <cell r="A358" t="str">
            <v xml:space="preserve">       TOTAL GENERATION</v>
          </cell>
          <cell r="C358">
            <v>4338.2</v>
          </cell>
          <cell r="D358">
            <v>4026.3</v>
          </cell>
          <cell r="E358">
            <v>3526.4000000000005</v>
          </cell>
          <cell r="F358">
            <v>2438.7999999999997</v>
          </cell>
          <cell r="G358">
            <v>3089.9999999999995</v>
          </cell>
          <cell r="H358">
            <v>4473.6999999999989</v>
          </cell>
          <cell r="I358">
            <v>4891.0000000000009</v>
          </cell>
          <cell r="J358">
            <v>4840.6000000000004</v>
          </cell>
          <cell r="K358">
            <v>3875.6</v>
          </cell>
          <cell r="L358">
            <v>3621.5</v>
          </cell>
          <cell r="M358">
            <v>3559.2999999999997</v>
          </cell>
          <cell r="N358">
            <v>4191.1000000000004</v>
          </cell>
          <cell r="O358">
            <v>46873</v>
          </cell>
        </row>
        <row r="360">
          <cell r="F360" t="str">
            <v>PROJECTED TOTAL FOSSIL FUEL CONSUMPTION</v>
          </cell>
          <cell r="L360" t="str">
            <v>CASE:2001 FORECAST</v>
          </cell>
          <cell r="P360" t="str">
            <v>8</v>
          </cell>
        </row>
        <row r="361">
          <cell r="A361" t="str">
            <v>FUEL RATES ARE CALCULATED FROM THE PPD MONTHLY REPORT</v>
          </cell>
          <cell r="F361" t="str">
            <v xml:space="preserve">                  </v>
          </cell>
          <cell r="L361">
            <v>36851</v>
          </cell>
        </row>
        <row r="362">
          <cell r="A362" t="str">
            <v>% FUEL MIX MUST BE TAKEN INTO CONSIDERATION.</v>
          </cell>
          <cell r="F362" t="str">
            <v>(1000 TONS / 1000 BBLS)</v>
          </cell>
        </row>
        <row r="363">
          <cell r="B363" t="str">
            <v>FUEL</v>
          </cell>
        </row>
        <row r="364">
          <cell r="A364" t="str">
            <v xml:space="preserve"> COAL CONSUMPTION</v>
          </cell>
          <cell r="B364" t="str">
            <v>RATE</v>
          </cell>
          <cell r="C364" t="str">
            <v>JANUARY</v>
          </cell>
          <cell r="D364" t="str">
            <v>FEBRUARY</v>
          </cell>
          <cell r="E364" t="str">
            <v>MARCH</v>
          </cell>
          <cell r="F364" t="str">
            <v>APRIL</v>
          </cell>
          <cell r="G364" t="str">
            <v>MAY</v>
          </cell>
          <cell r="H364" t="str">
            <v>JUNE</v>
          </cell>
          <cell r="I364" t="str">
            <v>JULY</v>
          </cell>
          <cell r="J364" t="str">
            <v>AUGUST</v>
          </cell>
          <cell r="K364" t="str">
            <v>SEPTEMBER</v>
          </cell>
          <cell r="L364" t="str">
            <v>OCTOBER</v>
          </cell>
          <cell r="M364" t="str">
            <v>NOVEMBER</v>
          </cell>
          <cell r="N364" t="str">
            <v>DECEMBER</v>
          </cell>
          <cell r="O364" t="str">
            <v>TOTAL</v>
          </cell>
        </row>
        <row r="366">
          <cell r="A366" t="str">
            <v xml:space="preserve">    Brunner Is. #1  </v>
          </cell>
          <cell r="B366">
            <v>0.39500000000000002</v>
          </cell>
          <cell r="C366">
            <v>73.075000000000003</v>
          </cell>
          <cell r="D366">
            <v>67.150000000000006</v>
          </cell>
          <cell r="E366">
            <v>71.100000000000009</v>
          </cell>
          <cell r="F366">
            <v>63.2</v>
          </cell>
          <cell r="G366">
            <v>50.56</v>
          </cell>
          <cell r="H366">
            <v>66.36</v>
          </cell>
          <cell r="I366">
            <v>73.075000000000003</v>
          </cell>
          <cell r="J366">
            <v>75.05</v>
          </cell>
          <cell r="K366">
            <v>61.620000000000005</v>
          </cell>
          <cell r="L366">
            <v>71.771500000000003</v>
          </cell>
          <cell r="M366">
            <v>38.433500000000002</v>
          </cell>
          <cell r="N366">
            <v>65.135500000000008</v>
          </cell>
          <cell r="O366">
            <v>776</v>
          </cell>
        </row>
        <row r="367">
          <cell r="A367" t="str">
            <v xml:space="preserve">    Brunner Is. #2</v>
          </cell>
          <cell r="B367">
            <v>0.38</v>
          </cell>
          <cell r="C367">
            <v>83.22</v>
          </cell>
          <cell r="D367">
            <v>76</v>
          </cell>
          <cell r="E367">
            <v>76</v>
          </cell>
          <cell r="F367">
            <v>64.599999999999994</v>
          </cell>
          <cell r="G367">
            <v>45.22</v>
          </cell>
          <cell r="H367">
            <v>70.680000000000007</v>
          </cell>
          <cell r="I367">
            <v>80.180000000000007</v>
          </cell>
          <cell r="J367">
            <v>83.6</v>
          </cell>
          <cell r="K367">
            <v>14.744</v>
          </cell>
          <cell r="L367">
            <v>6.4980000000000002</v>
          </cell>
          <cell r="M367">
            <v>61.787999999999997</v>
          </cell>
          <cell r="N367">
            <v>72.846000000000004</v>
          </cell>
          <cell r="O367">
            <v>736</v>
          </cell>
        </row>
        <row r="368">
          <cell r="A368" t="str">
            <v xml:space="preserve">    Brunner Is. #3  </v>
          </cell>
          <cell r="B368">
            <v>0.375</v>
          </cell>
          <cell r="C368">
            <v>153.75</v>
          </cell>
          <cell r="D368">
            <v>150</v>
          </cell>
          <cell r="E368">
            <v>172.5</v>
          </cell>
          <cell r="F368">
            <v>78.75</v>
          </cell>
          <cell r="G368">
            <v>116.25</v>
          </cell>
          <cell r="H368">
            <v>153.75</v>
          </cell>
          <cell r="I368">
            <v>161.25</v>
          </cell>
          <cell r="J368">
            <v>157.5</v>
          </cell>
          <cell r="K368">
            <v>123.75</v>
          </cell>
          <cell r="L368">
            <v>121.64999999999999</v>
          </cell>
          <cell r="M368">
            <v>88.987500000000011</v>
          </cell>
          <cell r="N368">
            <v>146.66250000000002</v>
          </cell>
          <cell r="O368">
            <v>1627</v>
          </cell>
        </row>
        <row r="370">
          <cell r="A370" t="str">
            <v xml:space="preserve">        TOTAL</v>
          </cell>
          <cell r="C370">
            <v>310</v>
          </cell>
          <cell r="D370">
            <v>293</v>
          </cell>
          <cell r="E370">
            <v>320</v>
          </cell>
          <cell r="F370">
            <v>207</v>
          </cell>
          <cell r="G370">
            <v>212</v>
          </cell>
          <cell r="H370">
            <v>291</v>
          </cell>
          <cell r="I370">
            <v>314</v>
          </cell>
          <cell r="J370">
            <v>317</v>
          </cell>
          <cell r="K370">
            <v>201</v>
          </cell>
          <cell r="L370">
            <v>200</v>
          </cell>
          <cell r="M370">
            <v>189</v>
          </cell>
          <cell r="N370">
            <v>285</v>
          </cell>
          <cell r="O370">
            <v>3139</v>
          </cell>
        </row>
        <row r="372">
          <cell r="A372" t="str">
            <v xml:space="preserve">    Martins Creek #1 </v>
          </cell>
          <cell r="B372">
            <v>0.43</v>
          </cell>
          <cell r="C372">
            <v>171.91400000000002</v>
          </cell>
          <cell r="D372">
            <v>164.131</v>
          </cell>
          <cell r="E372">
            <v>165.55</v>
          </cell>
          <cell r="F372">
            <v>0</v>
          </cell>
          <cell r="G372">
            <v>52.03</v>
          </cell>
          <cell r="H372">
            <v>184.9</v>
          </cell>
          <cell r="I372">
            <v>200.72399999999999</v>
          </cell>
          <cell r="J372">
            <v>196.42400000000001</v>
          </cell>
          <cell r="K372">
            <v>165.679</v>
          </cell>
          <cell r="L372">
            <v>166.84</v>
          </cell>
          <cell r="M372">
            <v>124.184</v>
          </cell>
          <cell r="N372">
            <v>165.72199999999998</v>
          </cell>
          <cell r="O372">
            <v>1759</v>
          </cell>
        </row>
        <row r="373">
          <cell r="A373" t="str">
            <v xml:space="preserve">    Martins Creek #2 </v>
          </cell>
          <cell r="B373">
            <v>0.435</v>
          </cell>
          <cell r="C373">
            <v>181.047</v>
          </cell>
          <cell r="D373">
            <v>167.47499999999999</v>
          </cell>
          <cell r="E373">
            <v>132.24</v>
          </cell>
          <cell r="F373">
            <v>171.82499999999999</v>
          </cell>
          <cell r="G373">
            <v>163.125</v>
          </cell>
          <cell r="H373">
            <v>187.05</v>
          </cell>
          <cell r="I373">
            <v>204.798</v>
          </cell>
          <cell r="J373">
            <v>199.92600000000002</v>
          </cell>
          <cell r="K373">
            <v>168.73649999999998</v>
          </cell>
          <cell r="L373">
            <v>129.63</v>
          </cell>
          <cell r="M373">
            <v>167.47499999999999</v>
          </cell>
          <cell r="N373">
            <v>175.95750000000001</v>
          </cell>
          <cell r="O373">
            <v>2049</v>
          </cell>
        </row>
        <row r="375">
          <cell r="A375" t="str">
            <v xml:space="preserve">        TOTAL</v>
          </cell>
          <cell r="C375">
            <v>353</v>
          </cell>
          <cell r="D375">
            <v>331</v>
          </cell>
          <cell r="E375">
            <v>298</v>
          </cell>
          <cell r="F375">
            <v>172</v>
          </cell>
          <cell r="G375">
            <v>215</v>
          </cell>
          <cell r="H375">
            <v>372</v>
          </cell>
          <cell r="I375">
            <v>406</v>
          </cell>
          <cell r="J375">
            <v>396</v>
          </cell>
          <cell r="K375">
            <v>335</v>
          </cell>
          <cell r="L375">
            <v>297</v>
          </cell>
          <cell r="M375">
            <v>291</v>
          </cell>
          <cell r="N375">
            <v>342</v>
          </cell>
          <cell r="O375">
            <v>3808</v>
          </cell>
        </row>
        <row r="377">
          <cell r="A377" t="str">
            <v xml:space="preserve">    Sunbury #1-2:</v>
          </cell>
        </row>
        <row r="378">
          <cell r="A378" t="str">
            <v xml:space="preserve">        Prep Anth</v>
          </cell>
          <cell r="B378">
            <v>1.49E-2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 t="str">
            <v xml:space="preserve">        Silt</v>
          </cell>
          <cell r="B379">
            <v>0.52100000000000002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 t="str">
            <v xml:space="preserve">        Coke</v>
          </cell>
          <cell r="B380">
            <v>0.1711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 t="str">
            <v xml:space="preserve">        Low Vol Bit</v>
          </cell>
          <cell r="B381">
            <v>3.6999999999999998E-2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 t="str">
            <v xml:space="preserve">        Cannel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 t="str">
            <v xml:space="preserve">    Sunbury #3:</v>
          </cell>
        </row>
        <row r="384">
          <cell r="A384" t="str">
            <v xml:space="preserve">        Bit</v>
          </cell>
          <cell r="B384">
            <v>0.46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 t="str">
            <v xml:space="preserve">        Cannel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 t="str">
            <v xml:space="preserve">    Sunbury #4:</v>
          </cell>
        </row>
        <row r="387">
          <cell r="A387" t="str">
            <v xml:space="preserve">        Bit</v>
          </cell>
          <cell r="B387">
            <v>0.46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 t="str">
            <v xml:space="preserve">        Cannel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90">
          <cell r="A390" t="str">
            <v xml:space="preserve">      TOTAL SUNBURY BIT (INCL. CANNEL)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2">
          <cell r="A392" t="str">
            <v xml:space="preserve">    Holtwood #17:</v>
          </cell>
        </row>
        <row r="393">
          <cell r="A393" t="str">
            <v xml:space="preserve">        Prep Anth</v>
          </cell>
          <cell r="B393">
            <v>0.04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 t="str">
            <v xml:space="preserve">        Silt</v>
          </cell>
          <cell r="B394">
            <v>0.41399999999999998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 t="str">
            <v xml:space="preserve">        Coke</v>
          </cell>
          <cell r="B395">
            <v>0.17299999999999999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 t="str">
            <v xml:space="preserve">        Low Vol Bit</v>
          </cell>
          <cell r="B396">
            <v>0.06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8">
          <cell r="A398" t="str">
            <v xml:space="preserve">    Keystone #1 (PL Share)</v>
          </cell>
          <cell r="C398">
            <v>26</v>
          </cell>
          <cell r="D398">
            <v>24</v>
          </cell>
          <cell r="E398">
            <v>26</v>
          </cell>
          <cell r="F398">
            <v>25</v>
          </cell>
          <cell r="G398">
            <v>26</v>
          </cell>
          <cell r="H398">
            <v>25</v>
          </cell>
          <cell r="I398">
            <v>26</v>
          </cell>
          <cell r="J398">
            <v>26</v>
          </cell>
          <cell r="K398">
            <v>25</v>
          </cell>
          <cell r="L398">
            <v>26</v>
          </cell>
          <cell r="M398">
            <v>25</v>
          </cell>
          <cell r="N398">
            <v>26</v>
          </cell>
          <cell r="O398">
            <v>306</v>
          </cell>
        </row>
        <row r="399">
          <cell r="A399" t="str">
            <v xml:space="preserve">    Keystone #2 (PL Share)</v>
          </cell>
          <cell r="C399">
            <v>26</v>
          </cell>
          <cell r="D399">
            <v>24</v>
          </cell>
          <cell r="E399">
            <v>26</v>
          </cell>
          <cell r="F399">
            <v>18</v>
          </cell>
          <cell r="G399">
            <v>0</v>
          </cell>
          <cell r="H399">
            <v>25</v>
          </cell>
          <cell r="I399">
            <v>26</v>
          </cell>
          <cell r="J399">
            <v>26</v>
          </cell>
          <cell r="K399">
            <v>25</v>
          </cell>
          <cell r="L399">
            <v>26</v>
          </cell>
          <cell r="M399">
            <v>25</v>
          </cell>
          <cell r="N399">
            <v>26</v>
          </cell>
          <cell r="O399">
            <v>273</v>
          </cell>
        </row>
        <row r="401">
          <cell r="A401" t="str">
            <v xml:space="preserve">        TOTAL</v>
          </cell>
          <cell r="C401">
            <v>52</v>
          </cell>
          <cell r="D401">
            <v>48</v>
          </cell>
          <cell r="E401">
            <v>52</v>
          </cell>
          <cell r="F401">
            <v>43</v>
          </cell>
          <cell r="G401">
            <v>26</v>
          </cell>
          <cell r="H401">
            <v>50</v>
          </cell>
          <cell r="I401">
            <v>52</v>
          </cell>
          <cell r="J401">
            <v>52</v>
          </cell>
          <cell r="K401">
            <v>50</v>
          </cell>
          <cell r="L401">
            <v>52</v>
          </cell>
          <cell r="M401">
            <v>50</v>
          </cell>
          <cell r="N401">
            <v>52</v>
          </cell>
          <cell r="O401">
            <v>579</v>
          </cell>
        </row>
        <row r="403">
          <cell r="A403" t="str">
            <v xml:space="preserve">    Conemaugh #1 (PL Share)</v>
          </cell>
          <cell r="C403">
            <v>31</v>
          </cell>
          <cell r="D403">
            <v>29</v>
          </cell>
          <cell r="E403">
            <v>31</v>
          </cell>
          <cell r="F403">
            <v>30</v>
          </cell>
          <cell r="G403">
            <v>31</v>
          </cell>
          <cell r="H403">
            <v>30</v>
          </cell>
          <cell r="I403">
            <v>31</v>
          </cell>
          <cell r="J403">
            <v>31</v>
          </cell>
          <cell r="K403">
            <v>8</v>
          </cell>
          <cell r="L403">
            <v>0</v>
          </cell>
          <cell r="M403">
            <v>10</v>
          </cell>
          <cell r="N403">
            <v>31</v>
          </cell>
          <cell r="O403">
            <v>293</v>
          </cell>
        </row>
        <row r="404">
          <cell r="A404" t="str">
            <v xml:space="preserve">    Conemaugh #2 (PL Share)</v>
          </cell>
          <cell r="C404">
            <v>31</v>
          </cell>
          <cell r="D404">
            <v>29</v>
          </cell>
          <cell r="E404">
            <v>31</v>
          </cell>
          <cell r="F404">
            <v>30</v>
          </cell>
          <cell r="G404">
            <v>31</v>
          </cell>
          <cell r="H404">
            <v>30</v>
          </cell>
          <cell r="I404">
            <v>31</v>
          </cell>
          <cell r="J404">
            <v>31</v>
          </cell>
          <cell r="K404">
            <v>30</v>
          </cell>
          <cell r="L404">
            <v>31</v>
          </cell>
          <cell r="M404">
            <v>30</v>
          </cell>
          <cell r="N404">
            <v>24</v>
          </cell>
          <cell r="O404">
            <v>359</v>
          </cell>
        </row>
        <row r="406">
          <cell r="A406" t="str">
            <v xml:space="preserve">        TOTAL</v>
          </cell>
          <cell r="C406">
            <v>62</v>
          </cell>
          <cell r="D406">
            <v>58</v>
          </cell>
          <cell r="E406">
            <v>62</v>
          </cell>
          <cell r="F406">
            <v>60</v>
          </cell>
          <cell r="G406">
            <v>62</v>
          </cell>
          <cell r="H406">
            <v>60</v>
          </cell>
          <cell r="I406">
            <v>62</v>
          </cell>
          <cell r="J406">
            <v>62</v>
          </cell>
          <cell r="K406">
            <v>38</v>
          </cell>
          <cell r="L406">
            <v>31</v>
          </cell>
          <cell r="M406">
            <v>40</v>
          </cell>
          <cell r="N406">
            <v>55</v>
          </cell>
          <cell r="O406">
            <v>652</v>
          </cell>
        </row>
        <row r="408">
          <cell r="A408" t="str">
            <v xml:space="preserve">    Montour #1</v>
          </cell>
          <cell r="B408">
            <v>0.38500000000000001</v>
          </cell>
          <cell r="C408">
            <v>153.923</v>
          </cell>
          <cell r="D408">
            <v>146.9545</v>
          </cell>
          <cell r="E408">
            <v>148.22499999999999</v>
          </cell>
          <cell r="F408">
            <v>0</v>
          </cell>
          <cell r="G408">
            <v>46.585000000000001</v>
          </cell>
          <cell r="H408">
            <v>165.55</v>
          </cell>
          <cell r="I408">
            <v>179.71800000000002</v>
          </cell>
          <cell r="J408">
            <v>175.86799999999999</v>
          </cell>
          <cell r="K408">
            <v>148.34050000000002</v>
          </cell>
          <cell r="L408">
            <v>149.38</v>
          </cell>
          <cell r="M408">
            <v>111.188</v>
          </cell>
          <cell r="N408">
            <v>148.37899999999999</v>
          </cell>
          <cell r="O408">
            <v>1574</v>
          </cell>
        </row>
        <row r="409">
          <cell r="A409" t="str">
            <v xml:space="preserve">    Montour #2</v>
          </cell>
          <cell r="B409">
            <v>0.37</v>
          </cell>
          <cell r="C409">
            <v>153.994</v>
          </cell>
          <cell r="D409">
            <v>142.44999999999999</v>
          </cell>
          <cell r="E409">
            <v>112.48</v>
          </cell>
          <cell r="F409">
            <v>146.15</v>
          </cell>
          <cell r="G409">
            <v>138.75</v>
          </cell>
          <cell r="H409">
            <v>159.1</v>
          </cell>
          <cell r="I409">
            <v>174.196</v>
          </cell>
          <cell r="J409">
            <v>170.05199999999999</v>
          </cell>
          <cell r="K409">
            <v>143.523</v>
          </cell>
          <cell r="L409">
            <v>110.26</v>
          </cell>
          <cell r="M409">
            <v>142.44999999999999</v>
          </cell>
          <cell r="N409">
            <v>149.66499999999999</v>
          </cell>
          <cell r="O409">
            <v>1742</v>
          </cell>
        </row>
        <row r="411">
          <cell r="A411" t="str">
            <v xml:space="preserve">        TOTAL</v>
          </cell>
          <cell r="C411">
            <v>308</v>
          </cell>
          <cell r="D411">
            <v>289</v>
          </cell>
          <cell r="E411">
            <v>260</v>
          </cell>
          <cell r="F411">
            <v>146</v>
          </cell>
          <cell r="G411">
            <v>186</v>
          </cell>
          <cell r="H411">
            <v>325</v>
          </cell>
          <cell r="I411">
            <v>354</v>
          </cell>
          <cell r="J411">
            <v>346</v>
          </cell>
          <cell r="K411">
            <v>292</v>
          </cell>
          <cell r="L411">
            <v>259</v>
          </cell>
          <cell r="M411">
            <v>253</v>
          </cell>
          <cell r="N411">
            <v>298</v>
          </cell>
          <cell r="O411">
            <v>3316</v>
          </cell>
        </row>
        <row r="412">
          <cell r="C412" t="str">
            <v xml:space="preserve"> =========</v>
          </cell>
          <cell r="D412" t="str">
            <v xml:space="preserve"> =========</v>
          </cell>
          <cell r="E412" t="str">
            <v xml:space="preserve"> =========</v>
          </cell>
          <cell r="F412" t="str">
            <v xml:space="preserve"> =========</v>
          </cell>
          <cell r="G412" t="str">
            <v xml:space="preserve"> =========</v>
          </cell>
          <cell r="H412" t="str">
            <v xml:space="preserve"> =========</v>
          </cell>
          <cell r="I412" t="str">
            <v xml:space="preserve"> =========</v>
          </cell>
          <cell r="J412" t="str">
            <v xml:space="preserve"> =========</v>
          </cell>
          <cell r="K412" t="str">
            <v xml:space="preserve"> =========</v>
          </cell>
          <cell r="L412" t="str">
            <v xml:space="preserve"> =========</v>
          </cell>
          <cell r="M412" t="str">
            <v xml:space="preserve"> =========</v>
          </cell>
          <cell r="N412" t="str">
            <v xml:space="preserve"> =========</v>
          </cell>
          <cell r="O412" t="str">
            <v xml:space="preserve"> =========</v>
          </cell>
        </row>
        <row r="413">
          <cell r="A413" t="str">
            <v xml:space="preserve">    TOTAL BITUMINOUS (INCL. CANNEL)</v>
          </cell>
          <cell r="C413">
            <v>1085</v>
          </cell>
          <cell r="D413">
            <v>1019</v>
          </cell>
          <cell r="E413">
            <v>992</v>
          </cell>
          <cell r="F413">
            <v>628</v>
          </cell>
          <cell r="G413">
            <v>701</v>
          </cell>
          <cell r="H413">
            <v>1098</v>
          </cell>
          <cell r="I413">
            <v>1188</v>
          </cell>
          <cell r="J413">
            <v>1173</v>
          </cell>
          <cell r="K413">
            <v>916</v>
          </cell>
          <cell r="L413">
            <v>839</v>
          </cell>
          <cell r="M413">
            <v>823</v>
          </cell>
          <cell r="N413">
            <v>1032</v>
          </cell>
          <cell r="O413">
            <v>11494</v>
          </cell>
        </row>
        <row r="414">
          <cell r="A414" t="str">
            <v xml:space="preserve">    TOTAL PREP ANTH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 t="str">
            <v xml:space="preserve">    TOTAL SILT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 t="str">
            <v xml:space="preserve">    TOTAL COKE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C417" t="str">
            <v xml:space="preserve"> =========</v>
          </cell>
          <cell r="D417" t="str">
            <v xml:space="preserve"> =========</v>
          </cell>
          <cell r="E417" t="str">
            <v xml:space="preserve"> =========</v>
          </cell>
          <cell r="F417" t="str">
            <v xml:space="preserve"> =========</v>
          </cell>
          <cell r="G417" t="str">
            <v xml:space="preserve"> =========</v>
          </cell>
          <cell r="H417" t="str">
            <v xml:space="preserve"> =========</v>
          </cell>
          <cell r="I417" t="str">
            <v xml:space="preserve"> =========</v>
          </cell>
          <cell r="J417" t="str">
            <v xml:space="preserve"> =========</v>
          </cell>
          <cell r="K417" t="str">
            <v xml:space="preserve"> =========</v>
          </cell>
          <cell r="L417" t="str">
            <v xml:space="preserve"> =========</v>
          </cell>
          <cell r="M417" t="str">
            <v xml:space="preserve"> =========</v>
          </cell>
          <cell r="N417" t="str">
            <v xml:space="preserve"> =========</v>
          </cell>
          <cell r="O417" t="str">
            <v xml:space="preserve"> =========</v>
          </cell>
        </row>
        <row r="418">
          <cell r="A418" t="str">
            <v xml:space="preserve"> TOTAL COAL CONSUMED</v>
          </cell>
          <cell r="C418">
            <v>1085</v>
          </cell>
          <cell r="D418">
            <v>1019</v>
          </cell>
          <cell r="E418">
            <v>992</v>
          </cell>
          <cell r="F418">
            <v>628</v>
          </cell>
          <cell r="G418">
            <v>701</v>
          </cell>
          <cell r="H418">
            <v>1098</v>
          </cell>
          <cell r="I418">
            <v>1188</v>
          </cell>
          <cell r="J418">
            <v>1173</v>
          </cell>
          <cell r="K418">
            <v>916</v>
          </cell>
          <cell r="L418">
            <v>839</v>
          </cell>
          <cell r="M418">
            <v>823</v>
          </cell>
          <cell r="N418">
            <v>1032</v>
          </cell>
          <cell r="O418">
            <v>11494</v>
          </cell>
        </row>
        <row r="420">
          <cell r="A420" t="str">
            <v xml:space="preserve"> HEAVY OIL &amp; GAS</v>
          </cell>
        </row>
        <row r="422">
          <cell r="A422" t="str">
            <v xml:space="preserve">  Martins Ck #3(1000 BBL #6 Oil)</v>
          </cell>
          <cell r="B422">
            <v>1.8720000000000001</v>
          </cell>
          <cell r="C422">
            <v>89.668791226145672</v>
          </cell>
          <cell r="D422">
            <v>89.668787299038627</v>
          </cell>
          <cell r="E422">
            <v>0</v>
          </cell>
          <cell r="F422">
            <v>0</v>
          </cell>
          <cell r="G422">
            <v>26.545926721660887</v>
          </cell>
          <cell r="H422">
            <v>0</v>
          </cell>
          <cell r="I422">
            <v>110.86573381416012</v>
          </cell>
          <cell r="J422">
            <v>110.87901733337665</v>
          </cell>
          <cell r="K422">
            <v>0</v>
          </cell>
          <cell r="L422">
            <v>0</v>
          </cell>
          <cell r="M422">
            <v>32.572789659431855</v>
          </cell>
          <cell r="N422">
            <v>75.441590303137488</v>
          </cell>
          <cell r="O422">
            <v>537</v>
          </cell>
        </row>
        <row r="423">
          <cell r="A423" t="str">
            <v>(1,000 MCF) Natural Gas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283</v>
          </cell>
          <cell r="H423">
            <v>452</v>
          </cell>
          <cell r="I423">
            <v>1533</v>
          </cell>
          <cell r="J423">
            <v>1597</v>
          </cell>
          <cell r="K423">
            <v>73</v>
          </cell>
          <cell r="L423">
            <v>271</v>
          </cell>
          <cell r="M423">
            <v>0</v>
          </cell>
          <cell r="N423">
            <v>0</v>
          </cell>
          <cell r="O423">
            <v>4209</v>
          </cell>
        </row>
        <row r="425">
          <cell r="A425" t="str">
            <v xml:space="preserve">  Martins Ck #4(1000 BBL #6 Oil)</v>
          </cell>
          <cell r="B425">
            <v>1.694</v>
          </cell>
          <cell r="C425">
            <v>81.142609064099204</v>
          </cell>
          <cell r="D425">
            <v>81.142608535332158</v>
          </cell>
          <cell r="E425">
            <v>1.0000000000000001E-5</v>
          </cell>
          <cell r="F425">
            <v>1.0000000000000001E-5</v>
          </cell>
          <cell r="G425">
            <v>23.886848983375671</v>
          </cell>
          <cell r="H425">
            <v>1.0000000000000001E-5</v>
          </cell>
          <cell r="I425">
            <v>100.2926167196706</v>
          </cell>
          <cell r="J425">
            <v>100.2774960427837</v>
          </cell>
          <cell r="K425">
            <v>1.0000000000000001E-5</v>
          </cell>
          <cell r="L425">
            <v>1.0000000000000001E-5</v>
          </cell>
          <cell r="M425">
            <v>1.0000000000000001E-5</v>
          </cell>
          <cell r="N425">
            <v>68.268208583647336</v>
          </cell>
          <cell r="O425">
            <v>454</v>
          </cell>
        </row>
        <row r="426">
          <cell r="A426" t="str">
            <v>(1,000 MCF) Natural Gas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217</v>
          </cell>
          <cell r="H426">
            <v>348</v>
          </cell>
          <cell r="I426">
            <v>1467</v>
          </cell>
          <cell r="J426">
            <v>1403</v>
          </cell>
          <cell r="K426">
            <v>427</v>
          </cell>
          <cell r="L426">
            <v>29</v>
          </cell>
          <cell r="M426">
            <v>0</v>
          </cell>
          <cell r="N426">
            <v>0</v>
          </cell>
          <cell r="O426">
            <v>3891</v>
          </cell>
        </row>
        <row r="428">
          <cell r="A428" t="str">
            <v xml:space="preserve"> TOTAL HEAVY OIL CONSUMED</v>
          </cell>
          <cell r="C428">
            <v>171</v>
          </cell>
          <cell r="D428">
            <v>171</v>
          </cell>
          <cell r="E428">
            <v>0</v>
          </cell>
          <cell r="F428">
            <v>0</v>
          </cell>
          <cell r="G428">
            <v>51</v>
          </cell>
          <cell r="H428">
            <v>0</v>
          </cell>
          <cell r="I428">
            <v>211</v>
          </cell>
          <cell r="J428">
            <v>211</v>
          </cell>
          <cell r="K428">
            <v>0</v>
          </cell>
          <cell r="L428">
            <v>0</v>
          </cell>
          <cell r="M428">
            <v>33</v>
          </cell>
          <cell r="N428">
            <v>143</v>
          </cell>
          <cell r="O428">
            <v>991</v>
          </cell>
        </row>
        <row r="429">
          <cell r="A429" t="str">
            <v xml:space="preserve"> TOTAL GAS CONSUMED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500</v>
          </cell>
          <cell r="H429">
            <v>800</v>
          </cell>
          <cell r="I429">
            <v>3000</v>
          </cell>
          <cell r="J429">
            <v>3000</v>
          </cell>
          <cell r="K429">
            <v>500</v>
          </cell>
          <cell r="L429">
            <v>300</v>
          </cell>
          <cell r="M429">
            <v>0</v>
          </cell>
          <cell r="N429">
            <v>0</v>
          </cell>
          <cell r="O429">
            <v>8100</v>
          </cell>
        </row>
        <row r="431">
          <cell r="F431" t="str">
            <v xml:space="preserve">                                SYSTEM COST OF POWER</v>
          </cell>
          <cell r="L431" t="str">
            <v>CASE:2001 FORECAST</v>
          </cell>
          <cell r="P431" t="str">
            <v>9</v>
          </cell>
        </row>
        <row r="432">
          <cell r="F432" t="str">
            <v xml:space="preserve">                     </v>
          </cell>
          <cell r="L432">
            <v>36851</v>
          </cell>
        </row>
        <row r="433">
          <cell r="F433" t="str">
            <v xml:space="preserve">                               (Thousands of Dollars)</v>
          </cell>
        </row>
        <row r="435">
          <cell r="A435" t="str">
            <v>STEAM STATIONS</v>
          </cell>
          <cell r="C435" t="str">
            <v>JANUARY</v>
          </cell>
          <cell r="D435" t="str">
            <v>FEBRUARY</v>
          </cell>
          <cell r="E435" t="str">
            <v>MARCH</v>
          </cell>
          <cell r="F435" t="str">
            <v>APRIL</v>
          </cell>
          <cell r="G435" t="str">
            <v>MAY</v>
          </cell>
          <cell r="H435" t="str">
            <v>JUNE</v>
          </cell>
          <cell r="I435" t="str">
            <v>JULY</v>
          </cell>
          <cell r="J435" t="str">
            <v>AUGUST</v>
          </cell>
          <cell r="K435" t="str">
            <v>SEPTEMBER</v>
          </cell>
          <cell r="L435" t="str">
            <v>OCTOBER</v>
          </cell>
          <cell r="M435" t="str">
            <v>NOVEMBER</v>
          </cell>
          <cell r="N435" t="str">
            <v>DECEMBER</v>
          </cell>
          <cell r="O435" t="str">
            <v>TOTAL</v>
          </cell>
        </row>
        <row r="436">
          <cell r="A436" t="str">
            <v xml:space="preserve">  COAL-FIRED</v>
          </cell>
        </row>
        <row r="437">
          <cell r="A437" t="str">
            <v xml:space="preserve">    Brunner Island</v>
          </cell>
          <cell r="C437">
            <v>12079.41510034</v>
          </cell>
          <cell r="D437">
            <v>11437.294014219999</v>
          </cell>
          <cell r="E437">
            <v>12495.275275879998</v>
          </cell>
          <cell r="F437">
            <v>8025.8453779199999</v>
          </cell>
          <cell r="G437">
            <v>8311.7969734300004</v>
          </cell>
          <cell r="H437">
            <v>11271.211728480001</v>
          </cell>
          <cell r="I437">
            <v>12231.448278129998</v>
          </cell>
          <cell r="J437">
            <v>12268.507700580001</v>
          </cell>
          <cell r="K437">
            <v>5914.9216261800011</v>
          </cell>
          <cell r="L437">
            <v>5576.5684876800005</v>
          </cell>
          <cell r="M437">
            <v>7425.0763471199998</v>
          </cell>
          <cell r="N437">
            <v>11323.720582800004</v>
          </cell>
          <cell r="O437">
            <v>118361</v>
          </cell>
        </row>
        <row r="438">
          <cell r="A438" t="str">
            <v xml:space="preserve">    Martins Creek 1-2</v>
          </cell>
          <cell r="C438">
            <v>1949.5279420000002</v>
          </cell>
          <cell r="D438">
            <v>1834.9361860000001</v>
          </cell>
          <cell r="E438">
            <v>1492.8509339999998</v>
          </cell>
          <cell r="F438">
            <v>1561.0370239999997</v>
          </cell>
          <cell r="G438">
            <v>993.66353199999958</v>
          </cell>
          <cell r="H438">
            <v>1396.7127679999999</v>
          </cell>
          <cell r="I438">
            <v>1459.448603</v>
          </cell>
          <cell r="J438">
            <v>1557.4841280000001</v>
          </cell>
          <cell r="K438">
            <v>477.859914</v>
          </cell>
          <cell r="L438">
            <v>2073.0866159999996</v>
          </cell>
          <cell r="M438">
            <v>1224.22036</v>
          </cell>
          <cell r="N438">
            <v>1512.2404800000002</v>
          </cell>
          <cell r="O438">
            <v>17533</v>
          </cell>
        </row>
        <row r="439">
          <cell r="A439" t="str">
            <v xml:space="preserve">    Sunbury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 t="str">
            <v xml:space="preserve">    Holtwood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 t="str">
            <v xml:space="preserve">    Keystone</v>
          </cell>
          <cell r="C441">
            <v>1353.9275299999999</v>
          </cell>
          <cell r="D441">
            <v>1258.3491550000001</v>
          </cell>
          <cell r="E441">
            <v>1302.5471110000001</v>
          </cell>
          <cell r="F441">
            <v>1274.7920319999998</v>
          </cell>
          <cell r="G441">
            <v>1329.239965</v>
          </cell>
          <cell r="H441">
            <v>1127.7711800000002</v>
          </cell>
          <cell r="I441">
            <v>1249.2143149999999</v>
          </cell>
          <cell r="J441">
            <v>1481.7509249999998</v>
          </cell>
          <cell r="K441">
            <v>1364.2018350000001</v>
          </cell>
          <cell r="L441">
            <v>1434.8946000000001</v>
          </cell>
          <cell r="M441">
            <v>1323.9031</v>
          </cell>
          <cell r="N441">
            <v>1318.1167599999999</v>
          </cell>
          <cell r="O441">
            <v>15818.6</v>
          </cell>
        </row>
        <row r="442">
          <cell r="A442" t="str">
            <v xml:space="preserve">    Conemaugh</v>
          </cell>
          <cell r="C442">
            <v>1862.5528594</v>
          </cell>
          <cell r="D442">
            <v>1908.4330938000001</v>
          </cell>
          <cell r="E442">
            <v>1886.7035651999997</v>
          </cell>
          <cell r="F442">
            <v>1618.1100426000003</v>
          </cell>
          <cell r="G442">
            <v>1699.5798898</v>
          </cell>
          <cell r="H442">
            <v>1828.0707926</v>
          </cell>
          <cell r="I442">
            <v>1740.8636882000003</v>
          </cell>
          <cell r="J442">
            <v>1741.0067454000002</v>
          </cell>
          <cell r="K442">
            <v>1737.1132116000003</v>
          </cell>
          <cell r="L442">
            <v>1366.0269948</v>
          </cell>
          <cell r="M442">
            <v>1178.5244926</v>
          </cell>
          <cell r="N442">
            <v>1346.304271</v>
          </cell>
          <cell r="O442">
            <v>19913.3</v>
          </cell>
        </row>
        <row r="443">
          <cell r="A443" t="str">
            <v xml:space="preserve">    Montour</v>
          </cell>
          <cell r="C443">
            <v>10722.253586400002</v>
          </cell>
          <cell r="D443">
            <v>9942.016759600001</v>
          </cell>
          <cell r="E443">
            <v>8415.982543600001</v>
          </cell>
          <cell r="F443">
            <v>5069.4665608000005</v>
          </cell>
          <cell r="G443">
            <v>7358.6389632</v>
          </cell>
          <cell r="H443">
            <v>11183.375459199999</v>
          </cell>
          <cell r="I443">
            <v>11955.9288548</v>
          </cell>
          <cell r="J443">
            <v>11604.0393616</v>
          </cell>
          <cell r="K443">
            <v>9837.6279428000016</v>
          </cell>
          <cell r="L443">
            <v>8861.8505296000003</v>
          </cell>
          <cell r="M443">
            <v>8659.5102239999997</v>
          </cell>
          <cell r="N443">
            <v>10245.1234728</v>
          </cell>
          <cell r="O443">
            <v>113855.80000000002</v>
          </cell>
        </row>
        <row r="444">
          <cell r="A444" t="str">
            <v xml:space="preserve">    Retired Miners' Health Care Costs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 t="str">
            <v xml:space="preserve">    Conemaugh Scrubber Costs (PP&amp;L 11.39% )</v>
          </cell>
          <cell r="C445">
            <v>14</v>
          </cell>
          <cell r="D445">
            <v>16.5</v>
          </cell>
          <cell r="E445">
            <v>19.3</v>
          </cell>
          <cell r="F445">
            <v>20.6</v>
          </cell>
          <cell r="G445">
            <v>21.9</v>
          </cell>
          <cell r="H445">
            <v>26.8</v>
          </cell>
          <cell r="I445">
            <v>23.8</v>
          </cell>
          <cell r="J445">
            <v>40.700000000000003</v>
          </cell>
          <cell r="K445">
            <v>57.4</v>
          </cell>
          <cell r="L445">
            <v>64.099999999999994</v>
          </cell>
          <cell r="M445">
            <v>50.4</v>
          </cell>
          <cell r="N445">
            <v>30.6</v>
          </cell>
          <cell r="O445">
            <v>386.1</v>
          </cell>
        </row>
        <row r="446">
          <cell r="O446">
            <v>0</v>
          </cell>
        </row>
        <row r="447">
          <cell r="A447" t="str">
            <v xml:space="preserve">    TOTAL COAL-FIRED EXPENSE</v>
          </cell>
          <cell r="C447">
            <v>27981.699999999997</v>
          </cell>
          <cell r="D447">
            <v>26397.399999999998</v>
          </cell>
          <cell r="E447">
            <v>25612.699999999997</v>
          </cell>
          <cell r="F447">
            <v>17569.799999999996</v>
          </cell>
          <cell r="G447">
            <v>19714.800000000003</v>
          </cell>
          <cell r="H447">
            <v>26834</v>
          </cell>
          <cell r="I447">
            <v>28660.600000000002</v>
          </cell>
          <cell r="J447">
            <v>28693.5</v>
          </cell>
          <cell r="K447">
            <v>19389.099999999999</v>
          </cell>
          <cell r="L447">
            <v>19376.599999999999</v>
          </cell>
          <cell r="M447">
            <v>19861.600000000002</v>
          </cell>
          <cell r="N447">
            <v>25776</v>
          </cell>
          <cell r="O447">
            <v>285867.80000000005</v>
          </cell>
        </row>
        <row r="448">
          <cell r="A448" t="str">
            <v xml:space="preserve">  OIL-FIRED</v>
          </cell>
        </row>
        <row r="449">
          <cell r="A449" t="str">
            <v xml:space="preserve">    Martins Creek 3-4</v>
          </cell>
          <cell r="C449">
            <v>5290.1734760000008</v>
          </cell>
          <cell r="D449">
            <v>4878.9363159999994</v>
          </cell>
          <cell r="E449">
            <v>1751.3204700000001</v>
          </cell>
          <cell r="F449">
            <v>1148.8674879999999</v>
          </cell>
          <cell r="G449">
            <v>3247.643024</v>
          </cell>
          <cell r="H449">
            <v>10861.507488000001</v>
          </cell>
          <cell r="I449">
            <v>16044.875923999998</v>
          </cell>
          <cell r="J449">
            <v>15863.096427999999</v>
          </cell>
          <cell r="K449">
            <v>5942.0212080000001</v>
          </cell>
          <cell r="L449">
            <v>1324.405424</v>
          </cell>
          <cell r="M449">
            <v>1562.583488</v>
          </cell>
          <cell r="N449">
            <v>3576.7427199999997</v>
          </cell>
          <cell r="O449">
            <v>71492.099999999991</v>
          </cell>
        </row>
        <row r="450">
          <cell r="A450" t="str">
            <v xml:space="preserve">    Sun Oil Adjustment</v>
          </cell>
          <cell r="B450" t="str">
            <v>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2">
          <cell r="A452" t="str">
            <v xml:space="preserve">    TOTAL OIL-FIRED</v>
          </cell>
          <cell r="C452">
            <v>5290.2</v>
          </cell>
          <cell r="D452">
            <v>4878.8999999999996</v>
          </cell>
          <cell r="E452">
            <v>1751.3</v>
          </cell>
          <cell r="F452">
            <v>1148.9000000000001</v>
          </cell>
          <cell r="G452">
            <v>3247.6</v>
          </cell>
          <cell r="H452">
            <v>10861.5</v>
          </cell>
          <cell r="I452">
            <v>16044.9</v>
          </cell>
          <cell r="J452">
            <v>15863.1</v>
          </cell>
          <cell r="K452">
            <v>5942</v>
          </cell>
          <cell r="L452">
            <v>1324.4</v>
          </cell>
          <cell r="M452">
            <v>1562.6</v>
          </cell>
          <cell r="N452">
            <v>3576.7</v>
          </cell>
          <cell r="O452">
            <v>71492.099999999991</v>
          </cell>
        </row>
        <row r="455">
          <cell r="A455" t="str">
            <v xml:space="preserve">  TOTAL FOSSIL STEAM EXPENSE</v>
          </cell>
          <cell r="C455">
            <v>33271.9</v>
          </cell>
          <cell r="D455">
            <v>31276.300000000003</v>
          </cell>
          <cell r="E455">
            <v>27364</v>
          </cell>
          <cell r="F455">
            <v>18718.7</v>
          </cell>
          <cell r="G455">
            <v>22962.399999999998</v>
          </cell>
          <cell r="H455">
            <v>37695.5</v>
          </cell>
          <cell r="I455">
            <v>44705.5</v>
          </cell>
          <cell r="J455">
            <v>44556.6</v>
          </cell>
          <cell r="K455">
            <v>25331.1</v>
          </cell>
          <cell r="L455">
            <v>20701</v>
          </cell>
          <cell r="M455">
            <v>21424.199999999997</v>
          </cell>
          <cell r="N455">
            <v>29352.7</v>
          </cell>
          <cell r="O455">
            <v>357359.9</v>
          </cell>
        </row>
        <row r="457">
          <cell r="A457" t="str">
            <v xml:space="preserve">  NUCLEAR (From Susquehanna Fuel Budget)</v>
          </cell>
        </row>
        <row r="458">
          <cell r="A458" t="str">
            <v xml:space="preserve">    Susq. #1 (PL 90% Share)</v>
          </cell>
          <cell r="B458" t="str">
            <v>.</v>
          </cell>
          <cell r="C458">
            <v>2581.3459800000001</v>
          </cell>
          <cell r="D458">
            <v>2331.55512</v>
          </cell>
          <cell r="E458">
            <v>2581.3459800000001</v>
          </cell>
          <cell r="F458">
            <v>2498.0715</v>
          </cell>
          <cell r="G458">
            <v>1618.9002</v>
          </cell>
          <cell r="H458">
            <v>2498.0715</v>
          </cell>
          <cell r="I458">
            <v>2581.3459800000001</v>
          </cell>
          <cell r="J458">
            <v>2581.3459800000001</v>
          </cell>
          <cell r="K458">
            <v>2498.0715</v>
          </cell>
          <cell r="L458">
            <v>2581.3459800000001</v>
          </cell>
          <cell r="M458">
            <v>2498.0715</v>
          </cell>
          <cell r="N458">
            <v>2581.3459800000001</v>
          </cell>
          <cell r="O458">
            <v>29430.81719999999</v>
          </cell>
        </row>
        <row r="459">
          <cell r="A459" t="str">
            <v xml:space="preserve">    Susq. #2 (PL 90% Share)</v>
          </cell>
          <cell r="B459" t="str">
            <v>.</v>
          </cell>
          <cell r="C459">
            <v>2702.7529199999999</v>
          </cell>
          <cell r="D459">
            <v>2407.22118</v>
          </cell>
          <cell r="E459">
            <v>665.97551999999996</v>
          </cell>
          <cell r="F459">
            <v>148.65831</v>
          </cell>
          <cell r="G459">
            <v>2552.1668999999997</v>
          </cell>
          <cell r="H459">
            <v>2508.7099499999999</v>
          </cell>
          <cell r="I459">
            <v>2592.3282300000001</v>
          </cell>
          <cell r="J459">
            <v>2592.3282300000001</v>
          </cell>
          <cell r="K459">
            <v>2508.7099499999999</v>
          </cell>
          <cell r="L459">
            <v>2592.3282300000001</v>
          </cell>
          <cell r="M459">
            <v>2508.7099499999999</v>
          </cell>
          <cell r="N459">
            <v>2592.3282300000001</v>
          </cell>
          <cell r="O459">
            <v>26372.217599999996</v>
          </cell>
        </row>
        <row r="460">
          <cell r="A460" t="str">
            <v xml:space="preserve">    Susq. #1 (Spent Fuel)</v>
          </cell>
          <cell r="B460" t="str">
            <v>.</v>
          </cell>
          <cell r="C460">
            <v>677.42504999999994</v>
          </cell>
          <cell r="D460">
            <v>611.87220000000002</v>
          </cell>
          <cell r="E460">
            <v>677.42504999999994</v>
          </cell>
          <cell r="F460">
            <v>655.57124999999996</v>
          </cell>
          <cell r="G460">
            <v>424.84949999999998</v>
          </cell>
          <cell r="H460">
            <v>655.57124999999996</v>
          </cell>
          <cell r="I460">
            <v>677.42504999999994</v>
          </cell>
          <cell r="J460">
            <v>677.42504999999994</v>
          </cell>
          <cell r="K460">
            <v>655.57124999999996</v>
          </cell>
          <cell r="L460">
            <v>677.42504999999994</v>
          </cell>
          <cell r="M460">
            <v>655.57124999999996</v>
          </cell>
          <cell r="N460">
            <v>677.42504999999994</v>
          </cell>
          <cell r="O460">
            <v>7723.5569999999989</v>
          </cell>
        </row>
        <row r="461">
          <cell r="A461" t="str">
            <v xml:space="preserve">    Susq. #2 (Spent Fuel)</v>
          </cell>
          <cell r="B461" t="str">
            <v>.</v>
          </cell>
          <cell r="C461">
            <v>679.26329999999996</v>
          </cell>
          <cell r="D461">
            <v>604.98945000000003</v>
          </cell>
          <cell r="E461">
            <v>167.37479999999999</v>
          </cell>
          <cell r="F461">
            <v>39.338549999999998</v>
          </cell>
          <cell r="G461">
            <v>675.36449999999991</v>
          </cell>
          <cell r="H461">
            <v>663.86475000000007</v>
          </cell>
          <cell r="I461">
            <v>685.99215000000004</v>
          </cell>
          <cell r="J461">
            <v>685.99215000000004</v>
          </cell>
          <cell r="K461">
            <v>663.86475000000007</v>
          </cell>
          <cell r="L461">
            <v>685.99215000000004</v>
          </cell>
          <cell r="M461">
            <v>663.86475000000007</v>
          </cell>
          <cell r="N461">
            <v>685.99215000000004</v>
          </cell>
          <cell r="O461">
            <v>6901.8934499999996</v>
          </cell>
        </row>
        <row r="462">
          <cell r="A462" t="str">
            <v xml:space="preserve">    In-Core &amp; Spent Fuel</v>
          </cell>
          <cell r="B462" t="str">
            <v>.</v>
          </cell>
          <cell r="C462">
            <v>209.6379</v>
          </cell>
          <cell r="D462">
            <v>209.6379</v>
          </cell>
          <cell r="E462">
            <v>209.6379</v>
          </cell>
          <cell r="F462">
            <v>209.6379</v>
          </cell>
          <cell r="G462">
            <v>209.6379</v>
          </cell>
          <cell r="H462">
            <v>210.36059999999998</v>
          </cell>
          <cell r="I462">
            <v>210.36059999999998</v>
          </cell>
          <cell r="J462">
            <v>210.36059999999998</v>
          </cell>
          <cell r="K462">
            <v>210.36059999999998</v>
          </cell>
          <cell r="L462">
            <v>210.36059999999998</v>
          </cell>
          <cell r="M462">
            <v>210.36059999999998</v>
          </cell>
          <cell r="N462">
            <v>210.36059999999998</v>
          </cell>
          <cell r="O462">
            <v>2520.7136999999998</v>
          </cell>
        </row>
        <row r="464">
          <cell r="A464" t="str">
            <v xml:space="preserve">    TOTAL NUCLEAR</v>
          </cell>
          <cell r="C464">
            <v>6850.4262499999995</v>
          </cell>
          <cell r="D464">
            <v>6165.2995499999988</v>
          </cell>
          <cell r="E464">
            <v>4301.7377500000002</v>
          </cell>
          <cell r="F464">
            <v>3551.3476999999998</v>
          </cell>
          <cell r="G464">
            <v>5480.9519</v>
          </cell>
          <cell r="H464">
            <v>6536.5965999999989</v>
          </cell>
          <cell r="I464">
            <v>6747.3778000000002</v>
          </cell>
          <cell r="J464">
            <v>6747.3778000000002</v>
          </cell>
          <cell r="K464">
            <v>6536.5965999999989</v>
          </cell>
          <cell r="L464">
            <v>6747.3778000000002</v>
          </cell>
          <cell r="M464">
            <v>6536.5965999999989</v>
          </cell>
          <cell r="N464">
            <v>6747.3778000000002</v>
          </cell>
          <cell r="O464">
            <v>72949.100000000006</v>
          </cell>
        </row>
        <row r="466">
          <cell r="A466" t="str">
            <v xml:space="preserve">                          </v>
          </cell>
        </row>
        <row r="467">
          <cell r="A467" t="str">
            <v>COMBUSTION TURBINES</v>
          </cell>
          <cell r="C467">
            <v>32.408090112905647</v>
          </cell>
          <cell r="D467">
            <v>80.800752814127492</v>
          </cell>
          <cell r="E467">
            <v>8.884521214509526</v>
          </cell>
          <cell r="F467">
            <v>18.5245696186246</v>
          </cell>
          <cell r="G467">
            <v>14.880131639459901</v>
          </cell>
          <cell r="H467">
            <v>12.123311220774891</v>
          </cell>
          <cell r="I467">
            <v>207.84061321378505</v>
          </cell>
          <cell r="J467">
            <v>125.22936241825028</v>
          </cell>
          <cell r="K467">
            <v>103.95030661851472</v>
          </cell>
          <cell r="L467">
            <v>9.8677248166989173</v>
          </cell>
          <cell r="M467">
            <v>9.9969991839961505</v>
          </cell>
          <cell r="N467">
            <v>15.786992136287736</v>
          </cell>
          <cell r="O467">
            <v>640.29999999999984</v>
          </cell>
        </row>
        <row r="469">
          <cell r="A469" t="str">
            <v>DIESELS</v>
          </cell>
          <cell r="C469">
            <v>5.8937018870943607</v>
          </cell>
          <cell r="D469">
            <v>5.8850941858724966</v>
          </cell>
          <cell r="E469">
            <v>5.6677117854904724</v>
          </cell>
          <cell r="F469">
            <v>5.3547583813754018</v>
          </cell>
          <cell r="G469">
            <v>10.388016360540099</v>
          </cell>
          <cell r="H469">
            <v>9.8585167792251092</v>
          </cell>
          <cell r="I469">
            <v>5.0659437862149304</v>
          </cell>
          <cell r="J469">
            <v>5.1029585817497285</v>
          </cell>
          <cell r="K469">
            <v>5.1765293814852846</v>
          </cell>
          <cell r="L469">
            <v>5.3692031833010816</v>
          </cell>
          <cell r="M469">
            <v>5.6084368160038487</v>
          </cell>
          <cell r="N469">
            <v>5.6710878637122661</v>
          </cell>
          <cell r="O469">
            <v>75.3</v>
          </cell>
        </row>
        <row r="471">
          <cell r="A471" t="str">
            <v xml:space="preserve">    TOTAL GENERATION</v>
          </cell>
          <cell r="C471">
            <v>40160.600000000006</v>
          </cell>
          <cell r="D471">
            <v>37528.300000000003</v>
          </cell>
          <cell r="E471">
            <v>31680.300000000003</v>
          </cell>
          <cell r="F471">
            <v>22293.9</v>
          </cell>
          <cell r="G471">
            <v>28468.700000000004</v>
          </cell>
          <cell r="H471">
            <v>44254.1</v>
          </cell>
          <cell r="I471">
            <v>51665.8</v>
          </cell>
          <cell r="J471">
            <v>51434.299999999996</v>
          </cell>
          <cell r="K471">
            <v>31976.899999999998</v>
          </cell>
          <cell r="L471">
            <v>27463.700000000004</v>
          </cell>
          <cell r="M471">
            <v>27976.400000000001</v>
          </cell>
          <cell r="N471">
            <v>36121.599999999999</v>
          </cell>
          <cell r="O471">
            <v>431024.60000000003</v>
          </cell>
        </row>
        <row r="472">
          <cell r="A472" t="str">
            <v>POWER PURCHASES</v>
          </cell>
        </row>
        <row r="473">
          <cell r="A473" t="str">
            <v xml:space="preserve">  Short-term - Other Utilities</v>
          </cell>
          <cell r="C473">
            <v>81610.716630251016</v>
          </cell>
          <cell r="D473">
            <v>65610.57108425512</v>
          </cell>
          <cell r="E473">
            <v>74565.070185863238</v>
          </cell>
          <cell r="F473">
            <v>67855.519773507651</v>
          </cell>
          <cell r="G473">
            <v>89958.147098652218</v>
          </cell>
          <cell r="H473">
            <v>159406.62244032157</v>
          </cell>
          <cell r="I473">
            <v>308951.61221789679</v>
          </cell>
          <cell r="J473">
            <v>298868.85052939726</v>
          </cell>
          <cell r="K473">
            <v>108524.69422466808</v>
          </cell>
          <cell r="L473">
            <v>66016.368245767633</v>
          </cell>
          <cell r="M473">
            <v>51022.672363820668</v>
          </cell>
          <cell r="N473">
            <v>75222.759354149603</v>
          </cell>
          <cell r="O473">
            <v>1447613.7</v>
          </cell>
        </row>
        <row r="474">
          <cell r="A474" t="str">
            <v xml:space="preserve">  Non-utility Generation</v>
          </cell>
          <cell r="C474">
            <v>13418.160000000002</v>
          </cell>
          <cell r="D474">
            <v>14950.36</v>
          </cell>
          <cell r="E474">
            <v>13763.72</v>
          </cell>
          <cell r="F474">
            <v>13320.36</v>
          </cell>
          <cell r="G474">
            <v>13137.800000000001</v>
          </cell>
          <cell r="H474">
            <v>15230.720000000001</v>
          </cell>
          <cell r="I474">
            <v>13763.72</v>
          </cell>
          <cell r="J474">
            <v>13053.039999999999</v>
          </cell>
          <cell r="K474">
            <v>12146.760000000002</v>
          </cell>
          <cell r="L474">
            <v>13150.84</v>
          </cell>
          <cell r="M474">
            <v>13900.64</v>
          </cell>
          <cell r="N474">
            <v>15595.84</v>
          </cell>
          <cell r="O474">
            <v>165431.9</v>
          </cell>
        </row>
        <row r="475">
          <cell r="A475" t="str">
            <v xml:space="preserve">  Safe Harbor</v>
          </cell>
          <cell r="B475">
            <v>9800</v>
          </cell>
          <cell r="C475">
            <v>866.1</v>
          </cell>
          <cell r="D475">
            <v>901.9</v>
          </cell>
          <cell r="E475">
            <v>1586</v>
          </cell>
          <cell r="F475">
            <v>1569.4</v>
          </cell>
          <cell r="G475">
            <v>1152.9000000000001</v>
          </cell>
          <cell r="H475">
            <v>648.20000000000005</v>
          </cell>
          <cell r="I475">
            <v>430.3</v>
          </cell>
          <cell r="J475">
            <v>308.89999999999998</v>
          </cell>
          <cell r="K475">
            <v>284.10000000000002</v>
          </cell>
          <cell r="L475">
            <v>435.8</v>
          </cell>
          <cell r="M475">
            <v>700.6</v>
          </cell>
          <cell r="N475">
            <v>915.7</v>
          </cell>
          <cell r="O475">
            <v>9799.9</v>
          </cell>
        </row>
        <row r="476">
          <cell r="A476" t="str">
            <v xml:space="preserve">  PJM Interchange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 t="str">
            <v xml:space="preserve">  PASNY </v>
          </cell>
          <cell r="C477">
            <v>47.9</v>
          </cell>
          <cell r="D477">
            <v>47.9</v>
          </cell>
          <cell r="E477">
            <v>47.9</v>
          </cell>
          <cell r="F477">
            <v>47.9</v>
          </cell>
          <cell r="G477">
            <v>47.9</v>
          </cell>
          <cell r="H477">
            <v>47.9</v>
          </cell>
          <cell r="I477">
            <v>47.9</v>
          </cell>
          <cell r="J477">
            <v>47.9</v>
          </cell>
          <cell r="K477">
            <v>47.9</v>
          </cell>
          <cell r="L477">
            <v>47.9</v>
          </cell>
          <cell r="M477">
            <v>47.9</v>
          </cell>
          <cell r="N477">
            <v>47.9</v>
          </cell>
          <cell r="O477">
            <v>574.79999999999984</v>
          </cell>
        </row>
        <row r="478">
          <cell r="A478" t="str">
            <v xml:space="preserve">  Borderline</v>
          </cell>
          <cell r="C478">
            <v>10.5</v>
          </cell>
          <cell r="D478">
            <v>10.5</v>
          </cell>
          <cell r="E478">
            <v>10.5</v>
          </cell>
          <cell r="F478">
            <v>10.5</v>
          </cell>
          <cell r="G478">
            <v>10.5</v>
          </cell>
          <cell r="H478">
            <v>10.5</v>
          </cell>
          <cell r="I478">
            <v>10.5</v>
          </cell>
          <cell r="J478">
            <v>10.5</v>
          </cell>
          <cell r="K478">
            <v>10.5</v>
          </cell>
          <cell r="L478">
            <v>10.5</v>
          </cell>
          <cell r="M478">
            <v>10.5</v>
          </cell>
          <cell r="N478">
            <v>10.5</v>
          </cell>
          <cell r="O478">
            <v>126</v>
          </cell>
        </row>
        <row r="480">
          <cell r="A480" t="str">
            <v xml:space="preserve">    TOTAL POWER PURCHASES</v>
          </cell>
          <cell r="C480">
            <v>95953.4</v>
          </cell>
          <cell r="D480">
            <v>81521.299999999988</v>
          </cell>
          <cell r="E480">
            <v>89973.2</v>
          </cell>
          <cell r="F480">
            <v>82803.699999999983</v>
          </cell>
          <cell r="G480">
            <v>104307.2</v>
          </cell>
          <cell r="H480">
            <v>175343.90000000002</v>
          </cell>
          <cell r="I480">
            <v>323204</v>
          </cell>
          <cell r="J480">
            <v>312289.20000000007</v>
          </cell>
          <cell r="K480">
            <v>121014</v>
          </cell>
          <cell r="L480">
            <v>79661.399999999994</v>
          </cell>
          <cell r="M480">
            <v>65682.299999999988</v>
          </cell>
          <cell r="N480">
            <v>91792.7</v>
          </cell>
          <cell r="O480">
            <v>1623546.3</v>
          </cell>
        </row>
        <row r="482">
          <cell r="A482" t="str">
            <v>TOTAL ENERGY AVAILABLE</v>
          </cell>
          <cell r="C482">
            <v>136114</v>
          </cell>
          <cell r="D482">
            <v>119049.59999999999</v>
          </cell>
          <cell r="E482">
            <v>121653.5</v>
          </cell>
          <cell r="F482">
            <v>105097.59999999998</v>
          </cell>
          <cell r="G482">
            <v>132775.9</v>
          </cell>
          <cell r="H482">
            <v>219598.00000000003</v>
          </cell>
          <cell r="I482">
            <v>374869.8</v>
          </cell>
          <cell r="J482">
            <v>363723.50000000006</v>
          </cell>
          <cell r="K482">
            <v>152990.9</v>
          </cell>
          <cell r="L482">
            <v>107125.1</v>
          </cell>
          <cell r="M482">
            <v>93658.699999999983</v>
          </cell>
          <cell r="N482">
            <v>127914.29999999999</v>
          </cell>
          <cell r="O482">
            <v>2054570.9</v>
          </cell>
        </row>
        <row r="484">
          <cell r="A484" t="str">
            <v>NON-SYSTEM ENERGY SALES</v>
          </cell>
        </row>
        <row r="485">
          <cell r="A485" t="str">
            <v xml:space="preserve">  Sales to ACE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</row>
        <row r="486">
          <cell r="A486" t="str">
            <v xml:space="preserve">  Sales to JCP&amp;L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 t="str">
            <v xml:space="preserve">  Sales to BG&amp;E</v>
          </cell>
          <cell r="C487">
            <v>-452.1</v>
          </cell>
          <cell r="D487">
            <v>-406.9</v>
          </cell>
          <cell r="E487">
            <v>-283.90000000000003</v>
          </cell>
          <cell r="F487">
            <v>-234.4</v>
          </cell>
          <cell r="G487">
            <v>-361.6</v>
          </cell>
          <cell r="H487">
            <v>-431.5</v>
          </cell>
          <cell r="I487">
            <v>-445.4</v>
          </cell>
          <cell r="J487">
            <v>-445.4</v>
          </cell>
          <cell r="K487">
            <v>-431.5</v>
          </cell>
          <cell r="L487">
            <v>-445.4</v>
          </cell>
          <cell r="M487">
            <v>-431.5</v>
          </cell>
          <cell r="N487">
            <v>-445.4</v>
          </cell>
          <cell r="O487">
            <v>-4815</v>
          </cell>
        </row>
        <row r="488">
          <cell r="A488" t="str">
            <v xml:space="preserve">  Sales to JCP&amp;L</v>
          </cell>
          <cell r="C488">
            <v>-2402.857368</v>
          </cell>
          <cell r="D488">
            <v>-2194.0551359999999</v>
          </cell>
          <cell r="E488">
            <v>-2395.8845999999999</v>
          </cell>
          <cell r="F488">
            <v>-2232.5985359999995</v>
          </cell>
          <cell r="G488">
            <v>-2345.5507679999996</v>
          </cell>
          <cell r="H488">
            <v>-2530.2823200000003</v>
          </cell>
          <cell r="I488">
            <v>-2793.4595999999997</v>
          </cell>
          <cell r="J488">
            <v>-2789.7544800000001</v>
          </cell>
          <cell r="K488">
            <v>-2117.3032800000001</v>
          </cell>
          <cell r="L488">
            <v>-1907.4987450000001</v>
          </cell>
          <cell r="M488">
            <v>-1962.43776</v>
          </cell>
          <cell r="N488">
            <v>-2245.1196960000002</v>
          </cell>
          <cell r="O488">
            <v>-27917</v>
          </cell>
        </row>
        <row r="489">
          <cell r="A489" t="str">
            <v xml:space="preserve">  PJM Interchange </v>
          </cell>
          <cell r="C489">
            <v>-24248.5</v>
          </cell>
          <cell r="D489">
            <v>-22945.8</v>
          </cell>
          <cell r="E489">
            <v>-9608.4</v>
          </cell>
          <cell r="F489">
            <v>-12.9</v>
          </cell>
          <cell r="G489">
            <v>-13697.7</v>
          </cell>
          <cell r="H489">
            <v>-48341</v>
          </cell>
          <cell r="I489">
            <v>-65322.9</v>
          </cell>
          <cell r="J489">
            <v>-65608.899999999994</v>
          </cell>
          <cell r="K489">
            <v>-27815.7</v>
          </cell>
          <cell r="L489">
            <v>-18660.5</v>
          </cell>
          <cell r="M489">
            <v>-14997.7</v>
          </cell>
          <cell r="N489">
            <v>-19557</v>
          </cell>
          <cell r="O489">
            <v>-330817</v>
          </cell>
        </row>
        <row r="490">
          <cell r="A490" t="str">
            <v xml:space="preserve">  Additional Gen Avail. For Sale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 t="str">
            <v xml:space="preserve">  Sales to Other</v>
          </cell>
          <cell r="C491">
            <v>-86296.8</v>
          </cell>
          <cell r="D491">
            <v>-69982.7</v>
          </cell>
          <cell r="E491">
            <v>-78930.100000000006</v>
          </cell>
          <cell r="F491">
            <v>-72035.600000000006</v>
          </cell>
          <cell r="G491">
            <v>-94729.7</v>
          </cell>
          <cell r="H491">
            <v>-165834</v>
          </cell>
          <cell r="I491">
            <v>-318257.59999999998</v>
          </cell>
          <cell r="J491">
            <v>-308077.2</v>
          </cell>
          <cell r="K491">
            <v>-113801.1</v>
          </cell>
          <cell r="L491">
            <v>-70169.8</v>
          </cell>
          <cell r="M491">
            <v>-54835.3</v>
          </cell>
          <cell r="N491">
            <v>-79606.399999999994</v>
          </cell>
          <cell r="O491">
            <v>-1512556.3</v>
          </cell>
        </row>
        <row r="493">
          <cell r="A493" t="str">
            <v xml:space="preserve">    TOTAL NON-SYSTEM ENERGY SALES</v>
          </cell>
          <cell r="C493">
            <v>-113400.25736800001</v>
          </cell>
          <cell r="D493">
            <v>-95529.455136000004</v>
          </cell>
          <cell r="E493">
            <v>-91218.284600000014</v>
          </cell>
          <cell r="F493">
            <v>-74515.498535999999</v>
          </cell>
          <cell r="G493">
            <v>-111134.550768</v>
          </cell>
          <cell r="H493">
            <v>-217136.78232</v>
          </cell>
          <cell r="I493">
            <v>-386819.35959999997</v>
          </cell>
          <cell r="J493">
            <v>-376921.25448</v>
          </cell>
          <cell r="K493">
            <v>-144165.60328000001</v>
          </cell>
          <cell r="L493">
            <v>-91183.198745000002</v>
          </cell>
          <cell r="M493">
            <v>-72226.937760000001</v>
          </cell>
          <cell r="N493">
            <v>-101853.919696</v>
          </cell>
          <cell r="O493">
            <v>-1876105.2999999998</v>
          </cell>
        </row>
        <row r="495">
          <cell r="A495" t="str">
            <v>Cost of Emission Allowances Consumed</v>
          </cell>
          <cell r="C495">
            <v>4755</v>
          </cell>
          <cell r="D495">
            <v>4351</v>
          </cell>
          <cell r="E495">
            <v>4159</v>
          </cell>
          <cell r="F495">
            <v>2959</v>
          </cell>
          <cell r="G495">
            <v>5775</v>
          </cell>
          <cell r="H495">
            <v>8878</v>
          </cell>
          <cell r="I495">
            <v>9860</v>
          </cell>
          <cell r="J495">
            <v>9804</v>
          </cell>
          <cell r="K495">
            <v>6869</v>
          </cell>
          <cell r="L495">
            <v>3502</v>
          </cell>
          <cell r="M495">
            <v>3547</v>
          </cell>
          <cell r="N495">
            <v>4436</v>
          </cell>
          <cell r="O495">
            <v>68895</v>
          </cell>
        </row>
        <row r="497">
          <cell r="A497" t="str">
            <v>SYSTEM COST OF POWER</v>
          </cell>
          <cell r="C497">
            <v>27468.742631999994</v>
          </cell>
          <cell r="D497">
            <v>27871.144863999987</v>
          </cell>
          <cell r="E497">
            <v>34594.215399999986</v>
          </cell>
          <cell r="F497">
            <v>33541.101463999978</v>
          </cell>
          <cell r="G497">
            <v>27416.349231999993</v>
          </cell>
          <cell r="H497">
            <v>11339.217680000031</v>
          </cell>
          <cell r="I497">
            <v>-2089.5595999999787</v>
          </cell>
          <cell r="J497">
            <v>-3393.754479999945</v>
          </cell>
          <cell r="K497">
            <v>15694.296719999984</v>
          </cell>
          <cell r="L497">
            <v>19443.901255000004</v>
          </cell>
          <cell r="M497">
            <v>24978.762239999982</v>
          </cell>
          <cell r="N497">
            <v>30496.380303999991</v>
          </cell>
          <cell r="O497">
            <v>247360.59999999998</v>
          </cell>
        </row>
        <row r="498"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</row>
        <row r="499">
          <cell r="A499" t="str">
            <v>PUC CUST SYSTEM COST OF POWER</v>
          </cell>
          <cell r="C499">
            <v>27468.742631999994</v>
          </cell>
          <cell r="D499">
            <v>27871.144863999987</v>
          </cell>
          <cell r="E499">
            <v>34594.215399999986</v>
          </cell>
          <cell r="F499">
            <v>33541.101463999978</v>
          </cell>
          <cell r="G499">
            <v>27416.349231999993</v>
          </cell>
          <cell r="H499">
            <v>11339.217680000031</v>
          </cell>
          <cell r="I499">
            <v>-2089.5595999999787</v>
          </cell>
          <cell r="J499">
            <v>-3393.754479999945</v>
          </cell>
          <cell r="K499">
            <v>15694.296719999984</v>
          </cell>
          <cell r="L499">
            <v>19443.901255000004</v>
          </cell>
          <cell r="M499">
            <v>24978.762239999982</v>
          </cell>
          <cell r="N499">
            <v>30496.380303999991</v>
          </cell>
          <cell r="O499">
            <v>247360.59999999998</v>
          </cell>
        </row>
        <row r="500">
          <cell r="C500" t="str">
            <v xml:space="preserve"> ========</v>
          </cell>
          <cell r="D500" t="str">
            <v xml:space="preserve"> ========</v>
          </cell>
          <cell r="E500" t="str">
            <v xml:space="preserve"> ========</v>
          </cell>
          <cell r="F500" t="str">
            <v xml:space="preserve"> ========</v>
          </cell>
          <cell r="G500" t="str">
            <v xml:space="preserve"> ========</v>
          </cell>
          <cell r="H500" t="str">
            <v xml:space="preserve"> ========</v>
          </cell>
          <cell r="I500" t="str">
            <v xml:space="preserve"> ========</v>
          </cell>
          <cell r="J500" t="str">
            <v xml:space="preserve"> ========</v>
          </cell>
          <cell r="K500" t="str">
            <v xml:space="preserve"> ========</v>
          </cell>
          <cell r="L500" t="str">
            <v xml:space="preserve"> ========</v>
          </cell>
          <cell r="M500" t="str">
            <v xml:space="preserve"> ========</v>
          </cell>
          <cell r="N500" t="str">
            <v xml:space="preserve"> ========</v>
          </cell>
          <cell r="O500" t="str">
            <v xml:space="preserve"> =========</v>
          </cell>
        </row>
        <row r="501">
          <cell r="A501" t="str">
            <v xml:space="preserve">    CSO - MILLS/KWH</v>
          </cell>
          <cell r="C501">
            <v>10.619632962723406</v>
          </cell>
          <cell r="D501">
            <v>11.514622950830558</v>
          </cell>
          <cell r="E501">
            <v>14.419062764913692</v>
          </cell>
          <cell r="F501">
            <v>16.427221788408637</v>
          </cell>
          <cell r="G501">
            <v>13.737022356079251</v>
          </cell>
          <cell r="H501">
            <v>5.4486654531504328</v>
          </cell>
          <cell r="I501">
            <v>-0.89611441766183386</v>
          </cell>
          <cell r="J501">
            <v>-1.4835436608307404</v>
          </cell>
          <cell r="K501">
            <v>7.7910527761164268</v>
          </cell>
          <cell r="L501">
            <v>9.2146823590281617</v>
          </cell>
          <cell r="M501">
            <v>11.309771904686322</v>
          </cell>
          <cell r="N501">
            <v>11.719910953568304</v>
          </cell>
          <cell r="O501">
            <v>9.1344386998103957</v>
          </cell>
        </row>
        <row r="502">
          <cell r="F502" t="str">
            <v xml:space="preserve">                                   SUMMARY SHEET</v>
          </cell>
        </row>
        <row r="503">
          <cell r="F503" t="str">
            <v xml:space="preserve">                         ENERGY COST RECOVERED THROUGH ECR</v>
          </cell>
          <cell r="L503" t="str">
            <v>CASE:2001 FORECAST</v>
          </cell>
          <cell r="P503" t="str">
            <v>10</v>
          </cell>
        </row>
        <row r="504">
          <cell r="C504" t="str">
            <v xml:space="preserve">                     </v>
          </cell>
          <cell r="L504">
            <v>36851</v>
          </cell>
        </row>
        <row r="505">
          <cell r="F505" t="str">
            <v xml:space="preserve">                               (Thousands of Dollars)</v>
          </cell>
        </row>
        <row r="507">
          <cell r="A507" t="str">
            <v>STEAM STATIONS</v>
          </cell>
          <cell r="C507" t="str">
            <v>JANUARY</v>
          </cell>
          <cell r="D507" t="str">
            <v>FEBRUARY</v>
          </cell>
          <cell r="E507" t="str">
            <v>MARCH</v>
          </cell>
          <cell r="F507" t="str">
            <v>APRIL</v>
          </cell>
          <cell r="G507" t="str">
            <v>MAY</v>
          </cell>
          <cell r="H507" t="str">
            <v>JUNE</v>
          </cell>
          <cell r="I507" t="str">
            <v>JULY</v>
          </cell>
          <cell r="J507" t="str">
            <v>AUGUST</v>
          </cell>
          <cell r="K507" t="str">
            <v>SEPTEMBER</v>
          </cell>
          <cell r="L507" t="str">
            <v>OCTOBER</v>
          </cell>
          <cell r="M507" t="str">
            <v>NOVEMBER</v>
          </cell>
          <cell r="N507" t="str">
            <v>DECEMBER</v>
          </cell>
          <cell r="O507" t="str">
            <v>TOTAL</v>
          </cell>
        </row>
        <row r="508">
          <cell r="A508" t="str">
            <v xml:space="preserve">                 </v>
          </cell>
        </row>
        <row r="509">
          <cell r="A509" t="str">
            <v xml:space="preserve">   TOTAL COAL-FIRED </v>
          </cell>
          <cell r="C509">
            <v>27981.7</v>
          </cell>
          <cell r="D509">
            <v>26397.4</v>
          </cell>
          <cell r="E509">
            <v>25612.7</v>
          </cell>
          <cell r="F509">
            <v>17569.8</v>
          </cell>
          <cell r="G509">
            <v>19714.8</v>
          </cell>
          <cell r="H509">
            <v>26834</v>
          </cell>
          <cell r="I509">
            <v>28660.6</v>
          </cell>
          <cell r="J509">
            <v>28693.5</v>
          </cell>
          <cell r="K509">
            <v>19389.099999999999</v>
          </cell>
          <cell r="L509">
            <v>19376.599999999999</v>
          </cell>
          <cell r="M509">
            <v>19861.599999999999</v>
          </cell>
          <cell r="N509">
            <v>25776</v>
          </cell>
          <cell r="O509">
            <v>285867.80000000005</v>
          </cell>
        </row>
        <row r="511">
          <cell r="A511" t="str">
            <v xml:space="preserve">   Martins Creek 3-4</v>
          </cell>
          <cell r="C511">
            <v>5290.1734760000008</v>
          </cell>
          <cell r="D511">
            <v>4878.9363159999994</v>
          </cell>
          <cell r="E511">
            <v>1751.3204700000001</v>
          </cell>
          <cell r="F511">
            <v>1148.8674879999999</v>
          </cell>
          <cell r="G511">
            <v>3247.643024</v>
          </cell>
          <cell r="H511">
            <v>10861.507488000001</v>
          </cell>
          <cell r="I511">
            <v>16044.875923999998</v>
          </cell>
          <cell r="J511">
            <v>15863.096427999999</v>
          </cell>
          <cell r="K511">
            <v>5942.0212080000001</v>
          </cell>
          <cell r="L511">
            <v>1324.405424</v>
          </cell>
          <cell r="M511">
            <v>1562.583488</v>
          </cell>
          <cell r="N511">
            <v>3576.7427199999997</v>
          </cell>
          <cell r="O511">
            <v>71492.099999999991</v>
          </cell>
        </row>
        <row r="512">
          <cell r="A512" t="str">
            <v xml:space="preserve">   Sun Oil Adjustment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</row>
        <row r="514">
          <cell r="A514" t="str">
            <v xml:space="preserve">   TOTAL OIL-FIRED</v>
          </cell>
          <cell r="C514">
            <v>5290.2</v>
          </cell>
          <cell r="D514">
            <v>4878.8999999999996</v>
          </cell>
          <cell r="E514">
            <v>1751.3</v>
          </cell>
          <cell r="F514">
            <v>1148.9000000000001</v>
          </cell>
          <cell r="G514">
            <v>3247.6</v>
          </cell>
          <cell r="H514">
            <v>10861.5</v>
          </cell>
          <cell r="I514">
            <v>16044.9</v>
          </cell>
          <cell r="J514">
            <v>15863.1</v>
          </cell>
          <cell r="K514">
            <v>5942</v>
          </cell>
          <cell r="L514">
            <v>1324.4</v>
          </cell>
          <cell r="M514">
            <v>1562.6</v>
          </cell>
          <cell r="N514">
            <v>3576.7</v>
          </cell>
          <cell r="O514">
            <v>71492.099999999991</v>
          </cell>
        </row>
        <row r="516">
          <cell r="A516" t="str">
            <v xml:space="preserve">  TOTAL FOSSIL STEAM EXPENSE</v>
          </cell>
          <cell r="C516">
            <v>33271.9</v>
          </cell>
          <cell r="D516">
            <v>31276.300000000003</v>
          </cell>
          <cell r="E516">
            <v>27364</v>
          </cell>
          <cell r="F516">
            <v>18718.7</v>
          </cell>
          <cell r="G516">
            <v>22962.399999999998</v>
          </cell>
          <cell r="H516">
            <v>37695.5</v>
          </cell>
          <cell r="I516">
            <v>44705.5</v>
          </cell>
          <cell r="J516">
            <v>44556.6</v>
          </cell>
          <cell r="K516">
            <v>25331.1</v>
          </cell>
          <cell r="L516">
            <v>20701</v>
          </cell>
          <cell r="M516">
            <v>21424.199999999997</v>
          </cell>
          <cell r="N516">
            <v>29352.7</v>
          </cell>
          <cell r="O516">
            <v>357359.9</v>
          </cell>
        </row>
        <row r="518">
          <cell r="A518" t="str">
            <v xml:space="preserve">  NUCLEAR</v>
          </cell>
        </row>
        <row r="519">
          <cell r="A519" t="str">
            <v xml:space="preserve">    Susquehanna 1 (PL 90% Share)</v>
          </cell>
          <cell r="C519">
            <v>2581.3459800000001</v>
          </cell>
          <cell r="D519">
            <v>2331.55512</v>
          </cell>
          <cell r="E519">
            <v>2581.3459800000001</v>
          </cell>
          <cell r="F519">
            <v>2498.0715</v>
          </cell>
          <cell r="G519">
            <v>1618.9002</v>
          </cell>
          <cell r="H519">
            <v>2498.0715</v>
          </cell>
          <cell r="I519">
            <v>2581.3459800000001</v>
          </cell>
          <cell r="J519">
            <v>2581.3459800000001</v>
          </cell>
          <cell r="K519">
            <v>2498.0715</v>
          </cell>
          <cell r="L519">
            <v>2581.3459800000001</v>
          </cell>
          <cell r="M519">
            <v>2498.0715</v>
          </cell>
          <cell r="N519">
            <v>2581.3459800000001</v>
          </cell>
          <cell r="O519">
            <v>29430.699999999993</v>
          </cell>
        </row>
        <row r="520">
          <cell r="A520" t="str">
            <v xml:space="preserve">    Susquehanna 2 (PL 90% Share)</v>
          </cell>
          <cell r="C520">
            <v>2702.7529199999999</v>
          </cell>
          <cell r="D520">
            <v>2407.22118</v>
          </cell>
          <cell r="E520">
            <v>665.97551999999996</v>
          </cell>
          <cell r="F520">
            <v>148.65831</v>
          </cell>
          <cell r="G520">
            <v>2552.1668999999997</v>
          </cell>
          <cell r="H520">
            <v>2508.7099499999999</v>
          </cell>
          <cell r="I520">
            <v>2592.3282300000001</v>
          </cell>
          <cell r="J520">
            <v>2592.3282300000001</v>
          </cell>
          <cell r="K520">
            <v>2508.7099499999999</v>
          </cell>
          <cell r="L520">
            <v>2592.3282300000001</v>
          </cell>
          <cell r="M520">
            <v>2508.7099499999999</v>
          </cell>
          <cell r="N520">
            <v>2592.3282300000001</v>
          </cell>
          <cell r="O520">
            <v>26372.199999999997</v>
          </cell>
        </row>
        <row r="521">
          <cell r="A521" t="str">
            <v xml:space="preserve">    Susquehanna 1 (Spent Fuel)</v>
          </cell>
          <cell r="C521">
            <v>677.42504999999994</v>
          </cell>
          <cell r="D521">
            <v>611.87220000000002</v>
          </cell>
          <cell r="E521">
            <v>677.42504999999994</v>
          </cell>
          <cell r="F521">
            <v>655.57124999999996</v>
          </cell>
          <cell r="G521">
            <v>424.84949999999998</v>
          </cell>
          <cell r="H521">
            <v>655.57124999999996</v>
          </cell>
          <cell r="I521">
            <v>677.42504999999994</v>
          </cell>
          <cell r="J521">
            <v>677.42504999999994</v>
          </cell>
          <cell r="K521">
            <v>655.57124999999996</v>
          </cell>
          <cell r="L521">
            <v>677.42504999999994</v>
          </cell>
          <cell r="M521">
            <v>655.57124999999996</v>
          </cell>
          <cell r="N521">
            <v>677.42504999999994</v>
          </cell>
          <cell r="O521">
            <v>7723.4999999999991</v>
          </cell>
        </row>
        <row r="522">
          <cell r="A522" t="str">
            <v xml:space="preserve">    Susquehanna 2 (Spent Fuel)</v>
          </cell>
          <cell r="C522">
            <v>679.26329999999996</v>
          </cell>
          <cell r="D522">
            <v>604.98945000000003</v>
          </cell>
          <cell r="E522">
            <v>167.37479999999999</v>
          </cell>
          <cell r="F522">
            <v>39.338549999999998</v>
          </cell>
          <cell r="G522">
            <v>675.36449999999991</v>
          </cell>
          <cell r="H522">
            <v>663.86475000000007</v>
          </cell>
          <cell r="I522">
            <v>685.99215000000004</v>
          </cell>
          <cell r="J522">
            <v>685.99215000000004</v>
          </cell>
          <cell r="K522">
            <v>663.86475000000007</v>
          </cell>
          <cell r="L522">
            <v>685.99215000000004</v>
          </cell>
          <cell r="M522">
            <v>663.86475000000007</v>
          </cell>
          <cell r="N522">
            <v>685.99215000000004</v>
          </cell>
          <cell r="O522">
            <v>6902.0999999999995</v>
          </cell>
        </row>
        <row r="523">
          <cell r="A523" t="str">
            <v xml:space="preserve">    D&amp;D Expense</v>
          </cell>
          <cell r="C523">
            <v>209.6379</v>
          </cell>
          <cell r="D523">
            <v>209.6379</v>
          </cell>
          <cell r="E523">
            <v>209.6379</v>
          </cell>
          <cell r="F523">
            <v>209.6379</v>
          </cell>
          <cell r="G523">
            <v>209.6379</v>
          </cell>
          <cell r="H523">
            <v>210.36059999999998</v>
          </cell>
          <cell r="I523">
            <v>210.36059999999998</v>
          </cell>
          <cell r="J523">
            <v>210.36059999999998</v>
          </cell>
          <cell r="K523">
            <v>210.36059999999998</v>
          </cell>
          <cell r="L523">
            <v>210.36059999999998</v>
          </cell>
          <cell r="M523">
            <v>210.36059999999998</v>
          </cell>
          <cell r="N523">
            <v>210.36059999999998</v>
          </cell>
          <cell r="O523">
            <v>2520.8000000000006</v>
          </cell>
        </row>
        <row r="525">
          <cell r="A525" t="str">
            <v xml:space="preserve">    TOTAL NUCLEAR</v>
          </cell>
          <cell r="C525">
            <v>6850.4262499999995</v>
          </cell>
          <cell r="D525">
            <v>6165.2995499999988</v>
          </cell>
          <cell r="E525">
            <v>4301.7377500000002</v>
          </cell>
          <cell r="F525">
            <v>3551.3476999999998</v>
          </cell>
          <cell r="G525">
            <v>5480.9519</v>
          </cell>
          <cell r="H525">
            <v>6536.5965999999989</v>
          </cell>
          <cell r="I525">
            <v>6747.3778000000002</v>
          </cell>
          <cell r="J525">
            <v>6747.3778000000002</v>
          </cell>
          <cell r="K525">
            <v>6536.5965999999989</v>
          </cell>
          <cell r="L525">
            <v>6747.3778000000002</v>
          </cell>
          <cell r="M525">
            <v>6536.5965999999989</v>
          </cell>
          <cell r="N525">
            <v>6747.3778000000002</v>
          </cell>
          <cell r="O525">
            <v>72949.100000000006</v>
          </cell>
        </row>
        <row r="527">
          <cell r="A527" t="str">
            <v>COMBUSTION TURBINES</v>
          </cell>
          <cell r="C527">
            <v>32.408090112905647</v>
          </cell>
          <cell r="D527">
            <v>80.800752814127492</v>
          </cell>
          <cell r="E527">
            <v>8.884521214509526</v>
          </cell>
          <cell r="F527">
            <v>18.5245696186246</v>
          </cell>
          <cell r="G527">
            <v>14.880131639459901</v>
          </cell>
          <cell r="H527">
            <v>12.123311220774891</v>
          </cell>
          <cell r="I527">
            <v>207.84061321378505</v>
          </cell>
          <cell r="J527">
            <v>125.22936241825028</v>
          </cell>
          <cell r="K527">
            <v>103.95030661851472</v>
          </cell>
          <cell r="L527">
            <v>9.8677248166989173</v>
          </cell>
          <cell r="M527">
            <v>9.9969991839961505</v>
          </cell>
          <cell r="N527">
            <v>15.786992136287736</v>
          </cell>
          <cell r="O527">
            <v>640.29999999999984</v>
          </cell>
        </row>
        <row r="529">
          <cell r="A529" t="str">
            <v>DIESELS</v>
          </cell>
          <cell r="C529">
            <v>5.8937018870943607</v>
          </cell>
          <cell r="D529">
            <v>5.8850941858724966</v>
          </cell>
          <cell r="E529">
            <v>5.6677117854904724</v>
          </cell>
          <cell r="F529">
            <v>5.3547583813754018</v>
          </cell>
          <cell r="G529">
            <v>10.388016360540099</v>
          </cell>
          <cell r="H529">
            <v>9.8585167792251092</v>
          </cell>
          <cell r="I529">
            <v>5.0659437862149304</v>
          </cell>
          <cell r="J529">
            <v>5.1029585817497285</v>
          </cell>
          <cell r="K529">
            <v>5.1765293814852846</v>
          </cell>
          <cell r="L529">
            <v>5.3692031833010816</v>
          </cell>
          <cell r="M529">
            <v>5.6084368160038487</v>
          </cell>
          <cell r="N529">
            <v>5.6710878637122661</v>
          </cell>
          <cell r="O529">
            <v>75.3</v>
          </cell>
        </row>
        <row r="531">
          <cell r="A531" t="str">
            <v xml:space="preserve">  TOTAL GENERATION</v>
          </cell>
          <cell r="C531">
            <v>40160.600000000006</v>
          </cell>
          <cell r="D531">
            <v>37528.300000000003</v>
          </cell>
          <cell r="E531">
            <v>31680.300000000003</v>
          </cell>
          <cell r="F531">
            <v>22293.9</v>
          </cell>
          <cell r="G531">
            <v>28468.700000000004</v>
          </cell>
          <cell r="H531">
            <v>44254.1</v>
          </cell>
          <cell r="I531">
            <v>51665.8</v>
          </cell>
          <cell r="J531">
            <v>51434.299999999996</v>
          </cell>
          <cell r="K531">
            <v>31976.899999999998</v>
          </cell>
          <cell r="L531">
            <v>27463.700000000004</v>
          </cell>
          <cell r="M531">
            <v>27976.400000000001</v>
          </cell>
          <cell r="N531">
            <v>36121.599999999999</v>
          </cell>
          <cell r="O531">
            <v>431024.60000000003</v>
          </cell>
        </row>
        <row r="533">
          <cell r="A533" t="str">
            <v>POWER PURCHASES</v>
          </cell>
        </row>
        <row r="534">
          <cell r="A534" t="str">
            <v xml:space="preserve">  Short-term - Other Utilities</v>
          </cell>
          <cell r="C534">
            <v>81610.716630251016</v>
          </cell>
          <cell r="D534">
            <v>65610.57108425512</v>
          </cell>
          <cell r="E534">
            <v>74565.070185863238</v>
          </cell>
          <cell r="F534">
            <v>67855.519773507651</v>
          </cell>
          <cell r="G534">
            <v>89958.147098652218</v>
          </cell>
          <cell r="H534">
            <v>159406.62244032157</v>
          </cell>
          <cell r="I534">
            <v>308951.61221789679</v>
          </cell>
          <cell r="J534">
            <v>298868.85052939726</v>
          </cell>
          <cell r="K534">
            <v>108524.69422466808</v>
          </cell>
          <cell r="L534">
            <v>66016.368245767633</v>
          </cell>
          <cell r="M534">
            <v>51022.672363820668</v>
          </cell>
          <cell r="N534">
            <v>75222.759354149603</v>
          </cell>
          <cell r="O534">
            <v>1447613.7</v>
          </cell>
        </row>
        <row r="535">
          <cell r="A535" t="str">
            <v xml:space="preserve">  Non-utility Generation</v>
          </cell>
          <cell r="C535">
            <v>13418.160000000002</v>
          </cell>
          <cell r="D535">
            <v>14950.36</v>
          </cell>
          <cell r="E535">
            <v>13763.72</v>
          </cell>
          <cell r="F535">
            <v>13320.36</v>
          </cell>
          <cell r="G535">
            <v>13137.800000000001</v>
          </cell>
          <cell r="H535">
            <v>15230.720000000001</v>
          </cell>
          <cell r="I535">
            <v>13763.72</v>
          </cell>
          <cell r="J535">
            <v>13053.039999999999</v>
          </cell>
          <cell r="K535">
            <v>12146.760000000002</v>
          </cell>
          <cell r="L535">
            <v>13150.84</v>
          </cell>
          <cell r="M535">
            <v>13900.64</v>
          </cell>
          <cell r="N535">
            <v>15595.84</v>
          </cell>
          <cell r="O535">
            <v>165431.9</v>
          </cell>
        </row>
        <row r="536">
          <cell r="A536" t="str">
            <v xml:space="preserve">  Safe Harbor</v>
          </cell>
          <cell r="C536">
            <v>866.1</v>
          </cell>
          <cell r="D536">
            <v>901.9</v>
          </cell>
          <cell r="E536">
            <v>1586</v>
          </cell>
          <cell r="F536">
            <v>1569.4</v>
          </cell>
          <cell r="G536">
            <v>1152.9000000000001</v>
          </cell>
          <cell r="H536">
            <v>648.20000000000005</v>
          </cell>
          <cell r="I536">
            <v>430.3</v>
          </cell>
          <cell r="J536">
            <v>308.89999999999998</v>
          </cell>
          <cell r="K536">
            <v>284.10000000000002</v>
          </cell>
          <cell r="L536">
            <v>435.8</v>
          </cell>
          <cell r="M536">
            <v>700.6</v>
          </cell>
          <cell r="N536">
            <v>915.7</v>
          </cell>
          <cell r="O536">
            <v>9799.9</v>
          </cell>
        </row>
        <row r="537">
          <cell r="A537" t="str">
            <v xml:space="preserve">  PJM Interchange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</row>
        <row r="538">
          <cell r="A538" t="str">
            <v xml:space="preserve">  PASNY </v>
          </cell>
          <cell r="C538">
            <v>47.9</v>
          </cell>
          <cell r="D538">
            <v>47.9</v>
          </cell>
          <cell r="E538">
            <v>47.9</v>
          </cell>
          <cell r="F538">
            <v>47.9</v>
          </cell>
          <cell r="G538">
            <v>47.9</v>
          </cell>
          <cell r="H538">
            <v>47.9</v>
          </cell>
          <cell r="I538">
            <v>47.9</v>
          </cell>
          <cell r="J538">
            <v>47.9</v>
          </cell>
          <cell r="K538">
            <v>47.9</v>
          </cell>
          <cell r="L538">
            <v>47.9</v>
          </cell>
          <cell r="M538">
            <v>47.9</v>
          </cell>
          <cell r="N538">
            <v>47.9</v>
          </cell>
          <cell r="O538">
            <v>574.79999999999984</v>
          </cell>
        </row>
        <row r="539">
          <cell r="A539" t="str">
            <v xml:space="preserve">  Borderline</v>
          </cell>
          <cell r="C539">
            <v>10.5</v>
          </cell>
          <cell r="D539">
            <v>10.5</v>
          </cell>
          <cell r="E539">
            <v>10.5</v>
          </cell>
          <cell r="F539">
            <v>10.5</v>
          </cell>
          <cell r="G539">
            <v>10.5</v>
          </cell>
          <cell r="H539">
            <v>10.5</v>
          </cell>
          <cell r="I539">
            <v>10.5</v>
          </cell>
          <cell r="J539">
            <v>10.5</v>
          </cell>
          <cell r="K539">
            <v>10.5</v>
          </cell>
          <cell r="L539">
            <v>10.5</v>
          </cell>
          <cell r="M539">
            <v>10.5</v>
          </cell>
          <cell r="N539">
            <v>10.5</v>
          </cell>
          <cell r="O539">
            <v>126</v>
          </cell>
        </row>
        <row r="541">
          <cell r="A541" t="str">
            <v xml:space="preserve">    TOTAL POWER PURCHASES</v>
          </cell>
          <cell r="C541">
            <v>95953.4</v>
          </cell>
          <cell r="D541">
            <v>81521.299999999988</v>
          </cell>
          <cell r="E541">
            <v>89973.2</v>
          </cell>
          <cell r="F541">
            <v>82803.699999999983</v>
          </cell>
          <cell r="G541">
            <v>104307.2</v>
          </cell>
          <cell r="H541">
            <v>175343.90000000002</v>
          </cell>
          <cell r="I541">
            <v>323204</v>
          </cell>
          <cell r="J541">
            <v>312289.20000000007</v>
          </cell>
          <cell r="K541">
            <v>121014</v>
          </cell>
          <cell r="L541">
            <v>79661.399999999994</v>
          </cell>
          <cell r="M541">
            <v>65682.299999999988</v>
          </cell>
          <cell r="N541">
            <v>91792.7</v>
          </cell>
          <cell r="O541">
            <v>1623546.3</v>
          </cell>
        </row>
        <row r="543">
          <cell r="A543" t="str">
            <v>TOTAL ENERGY AVAILABLE</v>
          </cell>
          <cell r="C543">
            <v>136114</v>
          </cell>
          <cell r="D543">
            <v>119049.59999999999</v>
          </cell>
          <cell r="E543">
            <v>121653.5</v>
          </cell>
          <cell r="F543">
            <v>105097.59999999998</v>
          </cell>
          <cell r="G543">
            <v>132775.9</v>
          </cell>
          <cell r="H543">
            <v>219598.00000000003</v>
          </cell>
          <cell r="I543">
            <v>374869.8</v>
          </cell>
          <cell r="J543">
            <v>363723.50000000006</v>
          </cell>
          <cell r="K543">
            <v>152990.9</v>
          </cell>
          <cell r="L543">
            <v>107125.1</v>
          </cell>
          <cell r="M543">
            <v>93658.699999999983</v>
          </cell>
          <cell r="N543">
            <v>127914.29999999999</v>
          </cell>
          <cell r="O543">
            <v>2054570.9</v>
          </cell>
        </row>
        <row r="544">
          <cell r="C544" t="str">
            <v xml:space="preserve"> --------</v>
          </cell>
          <cell r="D544" t="str">
            <v xml:space="preserve"> --------</v>
          </cell>
          <cell r="E544" t="str">
            <v xml:space="preserve"> --------</v>
          </cell>
          <cell r="F544" t="str">
            <v xml:space="preserve"> --------</v>
          </cell>
          <cell r="G544" t="str">
            <v xml:space="preserve"> --------</v>
          </cell>
          <cell r="H544" t="str">
            <v xml:space="preserve"> --------</v>
          </cell>
          <cell r="I544" t="str">
            <v xml:space="preserve"> --------</v>
          </cell>
          <cell r="J544" t="str">
            <v xml:space="preserve"> --------</v>
          </cell>
          <cell r="K544" t="str">
            <v xml:space="preserve"> --------</v>
          </cell>
          <cell r="L544" t="str">
            <v xml:space="preserve"> --------</v>
          </cell>
          <cell r="M544" t="str">
            <v xml:space="preserve"> --------</v>
          </cell>
          <cell r="N544" t="str">
            <v xml:space="preserve"> --------</v>
          </cell>
          <cell r="O544" t="str">
            <v xml:space="preserve"> ---------</v>
          </cell>
        </row>
        <row r="545">
          <cell r="A545" t="str">
            <v>NON-SYSTEM ENERGY SALES</v>
          </cell>
        </row>
        <row r="546">
          <cell r="A546" t="str">
            <v xml:space="preserve">  Sales to ACE 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</row>
        <row r="547">
          <cell r="A547" t="str">
            <v xml:space="preserve">  Sales to JCP&amp;L 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 t="str">
            <v xml:space="preserve">  Sales to BG&amp;E</v>
          </cell>
          <cell r="C548">
            <v>-452.1</v>
          </cell>
          <cell r="D548">
            <v>-406.9</v>
          </cell>
          <cell r="E548">
            <v>-283.90000000000003</v>
          </cell>
          <cell r="F548">
            <v>-234.4</v>
          </cell>
          <cell r="G548">
            <v>-361.6</v>
          </cell>
          <cell r="H548">
            <v>-431.5</v>
          </cell>
          <cell r="I548">
            <v>-445.4</v>
          </cell>
          <cell r="J548">
            <v>-445.4</v>
          </cell>
          <cell r="K548">
            <v>-431.5</v>
          </cell>
          <cell r="L548">
            <v>-445.4</v>
          </cell>
          <cell r="M548">
            <v>-431.5</v>
          </cell>
          <cell r="N548">
            <v>-445.4</v>
          </cell>
          <cell r="O548">
            <v>-4815</v>
          </cell>
        </row>
        <row r="549">
          <cell r="A549" t="str">
            <v xml:space="preserve">  Sales to JCP&amp;L</v>
          </cell>
          <cell r="C549">
            <v>-2402.857368</v>
          </cell>
          <cell r="D549">
            <v>-2194.0551359999999</v>
          </cell>
          <cell r="E549">
            <v>-2395.8845999999999</v>
          </cell>
          <cell r="F549">
            <v>-2232.5985359999995</v>
          </cell>
          <cell r="G549">
            <v>-2345.5507679999996</v>
          </cell>
          <cell r="H549">
            <v>-2530.2823200000003</v>
          </cell>
          <cell r="I549">
            <v>-2793.4595999999997</v>
          </cell>
          <cell r="J549">
            <v>-2789.7544800000001</v>
          </cell>
          <cell r="K549">
            <v>-2117.3032800000001</v>
          </cell>
          <cell r="L549">
            <v>-1907.4987450000001</v>
          </cell>
          <cell r="M549">
            <v>-1962.43776</v>
          </cell>
          <cell r="N549">
            <v>-2245.1196960000002</v>
          </cell>
          <cell r="O549">
            <v>-27917</v>
          </cell>
        </row>
        <row r="550">
          <cell r="A550" t="str">
            <v xml:space="preserve">  PJM Interchange </v>
          </cell>
          <cell r="C550">
            <v>-24248.5</v>
          </cell>
          <cell r="D550">
            <v>-22945.8</v>
          </cell>
          <cell r="E550">
            <v>-9608.4</v>
          </cell>
          <cell r="F550">
            <v>-12.9</v>
          </cell>
          <cell r="G550">
            <v>-13697.7</v>
          </cell>
          <cell r="H550">
            <v>-48341</v>
          </cell>
          <cell r="I550">
            <v>-65322.9</v>
          </cell>
          <cell r="J550">
            <v>-65608.899999999994</v>
          </cell>
          <cell r="K550">
            <v>-27815.7</v>
          </cell>
          <cell r="L550">
            <v>-18660.5</v>
          </cell>
          <cell r="M550">
            <v>-14997.7</v>
          </cell>
          <cell r="N550">
            <v>-19557</v>
          </cell>
          <cell r="O550">
            <v>-330817</v>
          </cell>
        </row>
        <row r="551">
          <cell r="A551" t="str">
            <v xml:space="preserve">  Additional Gen Avail. For Sale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</row>
        <row r="552">
          <cell r="A552" t="str">
            <v xml:space="preserve">  Sales to Other</v>
          </cell>
          <cell r="C552">
            <v>-86296.8</v>
          </cell>
          <cell r="D552">
            <v>-69982.7</v>
          </cell>
          <cell r="E552">
            <v>-78930.100000000006</v>
          </cell>
          <cell r="F552">
            <v>-72035.600000000006</v>
          </cell>
          <cell r="G552">
            <v>-94729.7</v>
          </cell>
          <cell r="H552">
            <v>-165834</v>
          </cell>
          <cell r="I552">
            <v>-318257.59999999998</v>
          </cell>
          <cell r="J552">
            <v>-308077.2</v>
          </cell>
          <cell r="K552">
            <v>-113801.1</v>
          </cell>
          <cell r="L552">
            <v>-70169.8</v>
          </cell>
          <cell r="M552">
            <v>-54835.3</v>
          </cell>
          <cell r="N552">
            <v>-79606.399999999994</v>
          </cell>
          <cell r="O552">
            <v>-1512556.3</v>
          </cell>
        </row>
        <row r="554">
          <cell r="A554" t="str">
            <v xml:space="preserve">    TOTAL NON-SYSTEM ENERGY SALES</v>
          </cell>
          <cell r="C554">
            <v>-113400.25736800001</v>
          </cell>
          <cell r="D554">
            <v>-95529.455136000004</v>
          </cell>
          <cell r="E554">
            <v>-91218.284600000014</v>
          </cell>
          <cell r="F554">
            <v>-74515.498535999999</v>
          </cell>
          <cell r="G554">
            <v>-111134.550768</v>
          </cell>
          <cell r="H554">
            <v>-217136.78232</v>
          </cell>
          <cell r="I554">
            <v>-386819.35959999997</v>
          </cell>
          <cell r="J554">
            <v>-376921.25448</v>
          </cell>
          <cell r="K554">
            <v>-144165.60328000001</v>
          </cell>
          <cell r="L554">
            <v>-91183.198745000002</v>
          </cell>
          <cell r="M554">
            <v>-72226.937760000001</v>
          </cell>
          <cell r="N554">
            <v>-101853.919696</v>
          </cell>
          <cell r="O554">
            <v>-1876105.2999999998</v>
          </cell>
        </row>
        <row r="556">
          <cell r="A556" t="str">
            <v>Cost of Emission Allowances Consumed</v>
          </cell>
          <cell r="C556">
            <v>4755</v>
          </cell>
          <cell r="D556">
            <v>4351</v>
          </cell>
          <cell r="E556">
            <v>4159</v>
          </cell>
          <cell r="F556">
            <v>2959</v>
          </cell>
          <cell r="G556">
            <v>5775</v>
          </cell>
          <cell r="H556">
            <v>8878</v>
          </cell>
          <cell r="I556">
            <v>9860</v>
          </cell>
          <cell r="J556">
            <v>9804</v>
          </cell>
          <cell r="K556">
            <v>6869</v>
          </cell>
          <cell r="L556">
            <v>3502</v>
          </cell>
          <cell r="M556">
            <v>3547</v>
          </cell>
          <cell r="N556">
            <v>4436</v>
          </cell>
          <cell r="O556">
            <v>68895</v>
          </cell>
        </row>
        <row r="559">
          <cell r="A559" t="str">
            <v>SYSTEM COST OF POWER</v>
          </cell>
          <cell r="C559">
            <v>27468.742631999994</v>
          </cell>
          <cell r="D559">
            <v>27871.144863999987</v>
          </cell>
          <cell r="E559">
            <v>34594.215399999986</v>
          </cell>
          <cell r="F559">
            <v>33541.101463999978</v>
          </cell>
          <cell r="G559">
            <v>27416.349231999993</v>
          </cell>
          <cell r="H559">
            <v>11339.217680000031</v>
          </cell>
          <cell r="I559">
            <v>-2089.5595999999787</v>
          </cell>
          <cell r="J559">
            <v>-3393.754479999945</v>
          </cell>
          <cell r="K559">
            <v>15694.296719999984</v>
          </cell>
          <cell r="L559">
            <v>19443.901255000004</v>
          </cell>
          <cell r="M559">
            <v>24978.762239999982</v>
          </cell>
          <cell r="N559">
            <v>30496.380303999991</v>
          </cell>
          <cell r="O559">
            <v>247360.59999999998</v>
          </cell>
        </row>
        <row r="561">
          <cell r="A561" t="str">
            <v>Expired Contract Effect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3">
          <cell r="A563" t="str">
            <v>PUC CUST SYSTEM COST OF POWER</v>
          </cell>
          <cell r="C563">
            <v>27468.742631999994</v>
          </cell>
          <cell r="D563">
            <v>27871.144863999987</v>
          </cell>
          <cell r="E563">
            <v>34594.215399999986</v>
          </cell>
          <cell r="F563">
            <v>33541.101463999978</v>
          </cell>
          <cell r="G563">
            <v>27416.349231999993</v>
          </cell>
          <cell r="H563">
            <v>11339.217680000031</v>
          </cell>
          <cell r="I563">
            <v>-2089.5595999999787</v>
          </cell>
          <cell r="J563">
            <v>-3393.754479999945</v>
          </cell>
          <cell r="K563">
            <v>15694.296719999984</v>
          </cell>
          <cell r="L563">
            <v>19443.901255000004</v>
          </cell>
          <cell r="M563">
            <v>24978.762239999982</v>
          </cell>
          <cell r="N563">
            <v>30496.380303999991</v>
          </cell>
          <cell r="O563">
            <v>247360.59999999998</v>
          </cell>
        </row>
        <row r="564">
          <cell r="C564" t="str">
            <v xml:space="preserve"> ========</v>
          </cell>
          <cell r="D564" t="str">
            <v xml:space="preserve"> ========</v>
          </cell>
          <cell r="E564" t="str">
            <v xml:space="preserve"> ========</v>
          </cell>
          <cell r="F564" t="str">
            <v xml:space="preserve"> ========</v>
          </cell>
          <cell r="G564" t="str">
            <v xml:space="preserve"> ========</v>
          </cell>
          <cell r="H564" t="str">
            <v xml:space="preserve"> ========</v>
          </cell>
          <cell r="I564" t="str">
            <v xml:space="preserve"> ========</v>
          </cell>
          <cell r="J564" t="str">
            <v xml:space="preserve"> ========</v>
          </cell>
          <cell r="K564" t="str">
            <v xml:space="preserve"> ========</v>
          </cell>
          <cell r="L564" t="str">
            <v xml:space="preserve"> ========</v>
          </cell>
          <cell r="M564" t="str">
            <v xml:space="preserve"> ========</v>
          </cell>
          <cell r="N564" t="str">
            <v xml:space="preserve"> ========</v>
          </cell>
          <cell r="O564" t="str">
            <v xml:space="preserve"> =========</v>
          </cell>
        </row>
        <row r="565">
          <cell r="A565" t="str">
            <v>TOTAL EHV CHARGES (Page 14)</v>
          </cell>
          <cell r="C565">
            <v>1666.4582227079802</v>
          </cell>
          <cell r="D565">
            <v>1354.1332687383326</v>
          </cell>
          <cell r="E565">
            <v>1755.4069218740008</v>
          </cell>
          <cell r="F565">
            <v>1655.8754583339992</v>
          </cell>
          <cell r="G565">
            <v>1956.2270125847931</v>
          </cell>
          <cell r="H565">
            <v>2429.3204036500192</v>
          </cell>
          <cell r="I565">
            <v>2959.0158520921464</v>
          </cell>
          <cell r="J565">
            <v>2867.8231189440116</v>
          </cell>
          <cell r="K565">
            <v>2068.8050596554363</v>
          </cell>
          <cell r="L565">
            <v>1588.448347539588</v>
          </cell>
          <cell r="M565">
            <v>1239.7830332126398</v>
          </cell>
          <cell r="N565">
            <v>1762.4427017643839</v>
          </cell>
          <cell r="O565">
            <v>23303.600000000002</v>
          </cell>
        </row>
        <row r="567">
          <cell r="A567" t="str">
            <v>EXPENSE NOT RECOVERED THROUGH ECR</v>
          </cell>
        </row>
        <row r="568">
          <cell r="A568" t="str">
            <v xml:space="preserve">    Sun Oil Adjustment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</row>
        <row r="569">
          <cell r="A569" t="str">
            <v xml:space="preserve">    Safe Harbor(1/3)</v>
          </cell>
          <cell r="C569">
            <v>866.1</v>
          </cell>
          <cell r="D569">
            <v>901.9</v>
          </cell>
          <cell r="E569">
            <v>1586</v>
          </cell>
          <cell r="F569">
            <v>1569.4</v>
          </cell>
          <cell r="G569">
            <v>1152.9000000000001</v>
          </cell>
          <cell r="H569">
            <v>648.20000000000005</v>
          </cell>
          <cell r="I569">
            <v>430.3</v>
          </cell>
          <cell r="J569">
            <v>308.89999999999998</v>
          </cell>
          <cell r="K569">
            <v>284.10000000000002</v>
          </cell>
          <cell r="L569">
            <v>435.8</v>
          </cell>
          <cell r="M569">
            <v>700.6</v>
          </cell>
          <cell r="N569">
            <v>915.7</v>
          </cell>
          <cell r="O569">
            <v>9799.9</v>
          </cell>
        </row>
        <row r="570">
          <cell r="A570" t="str">
            <v xml:space="preserve">    Installed Capacity Payments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</row>
        <row r="572">
          <cell r="A572" t="str">
            <v xml:space="preserve">  TOTAL NOT RECOVERED THROUGH ECR</v>
          </cell>
          <cell r="C572">
            <v>866.1</v>
          </cell>
          <cell r="D572">
            <v>901.9</v>
          </cell>
          <cell r="E572">
            <v>1586</v>
          </cell>
          <cell r="F572">
            <v>1569.4</v>
          </cell>
          <cell r="G572">
            <v>1152.9000000000001</v>
          </cell>
          <cell r="H572">
            <v>648.20000000000005</v>
          </cell>
          <cell r="I572">
            <v>430.3</v>
          </cell>
          <cell r="J572">
            <v>308.89999999999998</v>
          </cell>
          <cell r="K572">
            <v>284.10000000000002</v>
          </cell>
          <cell r="L572">
            <v>435.8</v>
          </cell>
          <cell r="M572">
            <v>700.6</v>
          </cell>
          <cell r="N572">
            <v>915.7</v>
          </cell>
          <cell r="O572">
            <v>9799.9</v>
          </cell>
        </row>
        <row r="574">
          <cell r="A574" t="str">
            <v>ENERGY COST APPLICABLE TO ECR</v>
          </cell>
          <cell r="C574">
            <v>28269.100854707976</v>
          </cell>
          <cell r="D574">
            <v>28323.378132738319</v>
          </cell>
          <cell r="E574">
            <v>34763.622321873991</v>
          </cell>
          <cell r="F574">
            <v>33627.576922333974</v>
          </cell>
          <cell r="G574">
            <v>28219.676244584785</v>
          </cell>
          <cell r="H574">
            <v>13120.338083650049</v>
          </cell>
          <cell r="I574">
            <v>439.15625209216751</v>
          </cell>
          <cell r="J574">
            <v>-834.83136105593348</v>
          </cell>
          <cell r="K574">
            <v>17479.00177965542</v>
          </cell>
          <cell r="L574">
            <v>20596.549602539591</v>
          </cell>
          <cell r="M574">
            <v>25517.945273212623</v>
          </cell>
          <cell r="N574">
            <v>31343.123005764373</v>
          </cell>
          <cell r="O574">
            <v>260864.60000000003</v>
          </cell>
        </row>
        <row r="575">
          <cell r="C575" t="str">
            <v xml:space="preserve"> ========</v>
          </cell>
          <cell r="D575" t="str">
            <v xml:space="preserve"> ========</v>
          </cell>
          <cell r="E575" t="str">
            <v xml:space="preserve"> ========</v>
          </cell>
          <cell r="F575" t="str">
            <v xml:space="preserve"> ========</v>
          </cell>
          <cell r="G575" t="str">
            <v xml:space="preserve"> ========</v>
          </cell>
          <cell r="H575" t="str">
            <v xml:space="preserve"> ========</v>
          </cell>
          <cell r="I575" t="str">
            <v xml:space="preserve"> ========</v>
          </cell>
          <cell r="J575" t="str">
            <v xml:space="preserve"> ========</v>
          </cell>
          <cell r="K575" t="str">
            <v xml:space="preserve"> ========</v>
          </cell>
          <cell r="L575" t="str">
            <v xml:space="preserve"> ========</v>
          </cell>
          <cell r="M575" t="str">
            <v xml:space="preserve"> ========</v>
          </cell>
          <cell r="N575" t="str">
            <v xml:space="preserve"> ========</v>
          </cell>
          <cell r="O575" t="str">
            <v xml:space="preserve"> =========</v>
          </cell>
        </row>
        <row r="576">
          <cell r="A576" t="str">
            <v xml:space="preserve">  PORTION FOR PPUC CUSTOMERS</v>
          </cell>
          <cell r="B576">
            <v>1</v>
          </cell>
          <cell r="C576">
            <v>28269.1</v>
          </cell>
          <cell r="D576">
            <v>28323.4</v>
          </cell>
          <cell r="E576">
            <v>34763.599999999999</v>
          </cell>
          <cell r="F576">
            <v>33627.599999999999</v>
          </cell>
          <cell r="G576">
            <v>28219.7</v>
          </cell>
          <cell r="H576">
            <v>13120.3</v>
          </cell>
          <cell r="I576">
            <v>439.2</v>
          </cell>
          <cell r="J576">
            <v>-834.8</v>
          </cell>
          <cell r="K576">
            <v>17479</v>
          </cell>
          <cell r="L576">
            <v>20596.5</v>
          </cell>
          <cell r="M576">
            <v>25517.9</v>
          </cell>
          <cell r="N576">
            <v>31343.1</v>
          </cell>
          <cell r="O576">
            <v>260864.60000000003</v>
          </cell>
        </row>
        <row r="577">
          <cell r="F577" t="str">
            <v xml:space="preserve">                              NET COST FOR JCP&amp;L SALE</v>
          </cell>
          <cell r="L577" t="str">
            <v>CASE:2001 FORECAST</v>
          </cell>
          <cell r="P577" t="str">
            <v>11</v>
          </cell>
        </row>
        <row r="578">
          <cell r="F578" t="str">
            <v xml:space="preserve">                    </v>
          </cell>
          <cell r="L578">
            <v>36851</v>
          </cell>
        </row>
        <row r="579">
          <cell r="F579" t="str">
            <v xml:space="preserve">                               (Thousands of Dollars)     </v>
          </cell>
        </row>
        <row r="581">
          <cell r="A581" t="str">
            <v>JCPL FUEL EXPENSE</v>
          </cell>
          <cell r="C581" t="str">
            <v>JANUARY</v>
          </cell>
          <cell r="D581" t="str">
            <v>FEBRUARY</v>
          </cell>
          <cell r="E581" t="str">
            <v>MARCH</v>
          </cell>
          <cell r="F581" t="str">
            <v>APRIL</v>
          </cell>
          <cell r="G581" t="str">
            <v>MAY</v>
          </cell>
          <cell r="H581" t="str">
            <v>JUNE</v>
          </cell>
          <cell r="I581" t="str">
            <v>JULY</v>
          </cell>
          <cell r="J581" t="str">
            <v>AUGUST</v>
          </cell>
          <cell r="K581" t="str">
            <v>SEPTEMBER</v>
          </cell>
          <cell r="L581" t="str">
            <v>OCTOBER</v>
          </cell>
          <cell r="M581" t="str">
            <v>NOVEMBER</v>
          </cell>
          <cell r="N581" t="str">
            <v>DECEMBER</v>
          </cell>
          <cell r="O581" t="str">
            <v>TOTAL</v>
          </cell>
        </row>
        <row r="582">
          <cell r="A582" t="str">
            <v xml:space="preserve">                 </v>
          </cell>
        </row>
        <row r="583">
          <cell r="A583" t="str">
            <v xml:space="preserve">    Brunner Island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</row>
        <row r="584">
          <cell r="A584" t="str">
            <v xml:space="preserve">    Martins Creek 1-2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</row>
        <row r="585">
          <cell r="A585" t="str">
            <v xml:space="preserve">    Sunbury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</row>
        <row r="586">
          <cell r="A586" t="str">
            <v xml:space="preserve">    Holtwood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</row>
        <row r="587">
          <cell r="A587" t="str">
            <v xml:space="preserve">    Keystone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A588" t="str">
            <v xml:space="preserve">    Conemaugh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A589" t="str">
            <v xml:space="preserve">    Montour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</row>
        <row r="590">
          <cell r="A590" t="str">
            <v xml:space="preserve">    Retired Miner's Health Care Costs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A591" t="str">
            <v xml:space="preserve">    Conemaugh Scrubber Costs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C592" t="str">
            <v xml:space="preserve"> ========</v>
          </cell>
          <cell r="D592" t="str">
            <v xml:space="preserve"> ========</v>
          </cell>
          <cell r="E592" t="str">
            <v xml:space="preserve"> ========</v>
          </cell>
          <cell r="F592" t="str">
            <v xml:space="preserve"> ========</v>
          </cell>
          <cell r="G592" t="str">
            <v xml:space="preserve"> ========</v>
          </cell>
          <cell r="H592" t="str">
            <v xml:space="preserve"> ========</v>
          </cell>
          <cell r="I592" t="str">
            <v xml:space="preserve"> ========</v>
          </cell>
          <cell r="J592" t="str">
            <v xml:space="preserve"> ========</v>
          </cell>
          <cell r="K592" t="str">
            <v xml:space="preserve"> ========</v>
          </cell>
          <cell r="L592" t="str">
            <v xml:space="preserve"> ========</v>
          </cell>
          <cell r="M592" t="str">
            <v xml:space="preserve"> ========</v>
          </cell>
          <cell r="N592" t="str">
            <v xml:space="preserve"> ========</v>
          </cell>
          <cell r="O592" t="str">
            <v xml:space="preserve"> ========</v>
          </cell>
        </row>
        <row r="593">
          <cell r="A593" t="str">
            <v xml:space="preserve"> TOTAL COAL EXPENSE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</row>
        <row r="595">
          <cell r="A595" t="str">
            <v xml:space="preserve">    Susquehanna 1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 t="str">
            <v xml:space="preserve">    Susquehanna 2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 t="str">
            <v xml:space="preserve">    Susquehanna 1 (Spent Fuel)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</row>
        <row r="598">
          <cell r="A598" t="str">
            <v xml:space="preserve">    Susquehanna 2 (Spent Fuel)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 t="str">
            <v xml:space="preserve">    D&amp;D Expense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</row>
        <row r="600">
          <cell r="C600" t="str">
            <v xml:space="preserve"> ========</v>
          </cell>
          <cell r="D600" t="str">
            <v xml:space="preserve"> ========</v>
          </cell>
          <cell r="E600" t="str">
            <v xml:space="preserve"> ========</v>
          </cell>
          <cell r="F600" t="str">
            <v xml:space="preserve"> ========</v>
          </cell>
          <cell r="G600" t="str">
            <v xml:space="preserve"> ========</v>
          </cell>
          <cell r="H600" t="str">
            <v xml:space="preserve"> ========</v>
          </cell>
          <cell r="I600" t="str">
            <v xml:space="preserve"> ========</v>
          </cell>
          <cell r="J600" t="str">
            <v xml:space="preserve"> ========</v>
          </cell>
          <cell r="K600" t="str">
            <v xml:space="preserve"> ========</v>
          </cell>
          <cell r="L600" t="str">
            <v xml:space="preserve"> ========</v>
          </cell>
          <cell r="M600" t="str">
            <v xml:space="preserve"> ========</v>
          </cell>
          <cell r="N600" t="str">
            <v xml:space="preserve"> ========</v>
          </cell>
          <cell r="O600" t="str">
            <v xml:space="preserve"> ========</v>
          </cell>
        </row>
        <row r="601">
          <cell r="A601" t="str">
            <v xml:space="preserve"> TOTAL NUCLEAR EXPENSE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</row>
        <row r="603">
          <cell r="A603" t="str">
            <v xml:space="preserve"> Martins Creek 3-4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</row>
        <row r="604">
          <cell r="A604" t="str">
            <v xml:space="preserve">    Sun Oil Adjustment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</row>
        <row r="606">
          <cell r="A606" t="str">
            <v xml:space="preserve"> COMBUSTION TURBINES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8">
          <cell r="A608" t="str">
            <v xml:space="preserve"> DIESELS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</row>
        <row r="609">
          <cell r="C609" t="str">
            <v xml:space="preserve"> ========</v>
          </cell>
          <cell r="D609" t="str">
            <v xml:space="preserve"> ========</v>
          </cell>
          <cell r="E609" t="str">
            <v xml:space="preserve"> ========</v>
          </cell>
          <cell r="F609" t="str">
            <v xml:space="preserve"> ========</v>
          </cell>
          <cell r="G609" t="str">
            <v xml:space="preserve"> ========</v>
          </cell>
          <cell r="H609" t="str">
            <v xml:space="preserve"> ========</v>
          </cell>
          <cell r="I609" t="str">
            <v xml:space="preserve"> ========</v>
          </cell>
          <cell r="J609" t="str">
            <v xml:space="preserve"> ========</v>
          </cell>
          <cell r="K609" t="str">
            <v xml:space="preserve"> ========</v>
          </cell>
          <cell r="L609" t="str">
            <v xml:space="preserve"> ========</v>
          </cell>
          <cell r="M609" t="str">
            <v xml:space="preserve"> ========</v>
          </cell>
          <cell r="N609" t="str">
            <v xml:space="preserve"> ========</v>
          </cell>
          <cell r="O609" t="str">
            <v xml:space="preserve"> ========</v>
          </cell>
        </row>
        <row r="610">
          <cell r="A610" t="str">
            <v>TOTAL JCP&amp;L FUEL EXPENSE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</row>
        <row r="611">
          <cell r="A611" t="str">
            <v>JCP&amp;L SHARE UNLOADED SALES REVENUE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</row>
        <row r="612">
          <cell r="A612" t="str">
            <v>JCP&amp;L SHARE OF EHV CHARGES (Page 14)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</row>
        <row r="613">
          <cell r="A613" t="str">
            <v>CREDIT FOR COST OF PP&amp;L LOADED SALES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</row>
        <row r="614">
          <cell r="C614" t="str">
            <v xml:space="preserve"> ========</v>
          </cell>
          <cell r="D614" t="str">
            <v xml:space="preserve"> ========</v>
          </cell>
          <cell r="E614" t="str">
            <v xml:space="preserve"> ========</v>
          </cell>
          <cell r="F614" t="str">
            <v xml:space="preserve"> ========</v>
          </cell>
          <cell r="G614" t="str">
            <v xml:space="preserve"> ========</v>
          </cell>
          <cell r="H614" t="str">
            <v xml:space="preserve"> ========</v>
          </cell>
          <cell r="I614" t="str">
            <v xml:space="preserve"> ========</v>
          </cell>
          <cell r="J614" t="str">
            <v xml:space="preserve"> ========</v>
          </cell>
          <cell r="K614" t="str">
            <v xml:space="preserve"> ========</v>
          </cell>
          <cell r="L614" t="str">
            <v xml:space="preserve"> ========</v>
          </cell>
          <cell r="M614" t="str">
            <v xml:space="preserve"> ========</v>
          </cell>
          <cell r="N614" t="str">
            <v xml:space="preserve"> ========</v>
          </cell>
          <cell r="O614" t="str">
            <v xml:space="preserve"> ========</v>
          </cell>
        </row>
        <row r="615">
          <cell r="A615" t="str">
            <v>NET COST FOR JCP&amp;L SALE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</row>
        <row r="617">
          <cell r="A617" t="str">
            <v>COST FOR 150 MW SALE TO JCP&amp;L</v>
          </cell>
          <cell r="C617">
            <v>2402.857368</v>
          </cell>
          <cell r="D617">
            <v>2194.0551359999999</v>
          </cell>
          <cell r="E617">
            <v>2395.8845999999999</v>
          </cell>
          <cell r="F617">
            <v>2232.5985359999995</v>
          </cell>
          <cell r="G617">
            <v>2345.5507679999996</v>
          </cell>
          <cell r="H617">
            <v>2530.2823200000003</v>
          </cell>
          <cell r="I617">
            <v>2793.4595999999997</v>
          </cell>
          <cell r="J617">
            <v>2789.7544800000001</v>
          </cell>
          <cell r="K617">
            <v>2117.3032800000001</v>
          </cell>
          <cell r="L617">
            <v>1907.4987450000001</v>
          </cell>
          <cell r="M617">
            <v>1962.43776</v>
          </cell>
          <cell r="N617">
            <v>2245.1196960000002</v>
          </cell>
          <cell r="O617">
            <v>27917</v>
          </cell>
        </row>
        <row r="622">
          <cell r="L622" t="str">
            <v>CASE:2001 FORECAST</v>
          </cell>
        </row>
        <row r="623">
          <cell r="C623" t="str">
            <v xml:space="preserve">                    </v>
          </cell>
          <cell r="F623" t="str">
            <v xml:space="preserve">                              SALES OF NON-UTILITY GENERATION TO GPU</v>
          </cell>
          <cell r="L623">
            <v>36851</v>
          </cell>
        </row>
        <row r="626">
          <cell r="C626" t="str">
            <v>JANUARY</v>
          </cell>
          <cell r="D626" t="str">
            <v>FEBRUARY</v>
          </cell>
          <cell r="E626" t="str">
            <v>MARCH</v>
          </cell>
          <cell r="F626" t="str">
            <v>APRIL</v>
          </cell>
          <cell r="G626" t="str">
            <v>MAY</v>
          </cell>
          <cell r="H626" t="str">
            <v>JUNE</v>
          </cell>
          <cell r="I626" t="str">
            <v>JULY</v>
          </cell>
          <cell r="J626" t="str">
            <v>AUGUST</v>
          </cell>
          <cell r="K626" t="str">
            <v>SEPTEMBER</v>
          </cell>
          <cell r="L626" t="str">
            <v>OCTOBER</v>
          </cell>
          <cell r="M626" t="str">
            <v>NOVEMBER</v>
          </cell>
          <cell r="N626" t="str">
            <v>DECEMBER</v>
          </cell>
          <cell r="O626" t="str">
            <v>TOTAL</v>
          </cell>
        </row>
        <row r="627">
          <cell r="A627" t="str">
            <v>Total NUG Energy - GWH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</row>
        <row r="628">
          <cell r="A628" t="str">
            <v>Cost Rate - Mills/KWH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</row>
        <row r="629">
          <cell r="A629" t="str">
            <v>Transmission Charge - Mills/KWH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</row>
        <row r="630">
          <cell r="C630" t="str">
            <v xml:space="preserve"> ========</v>
          </cell>
          <cell r="D630" t="str">
            <v xml:space="preserve"> ========</v>
          </cell>
          <cell r="E630" t="str">
            <v xml:space="preserve"> ========</v>
          </cell>
          <cell r="F630" t="str">
            <v xml:space="preserve"> ========</v>
          </cell>
          <cell r="G630" t="str">
            <v xml:space="preserve"> ========</v>
          </cell>
          <cell r="H630" t="str">
            <v xml:space="preserve"> ========</v>
          </cell>
          <cell r="I630" t="str">
            <v xml:space="preserve"> ========</v>
          </cell>
          <cell r="J630" t="str">
            <v xml:space="preserve"> ========</v>
          </cell>
          <cell r="K630" t="str">
            <v xml:space="preserve"> ========</v>
          </cell>
          <cell r="L630" t="str">
            <v xml:space="preserve"> ========</v>
          </cell>
          <cell r="M630" t="str">
            <v xml:space="preserve"> ========</v>
          </cell>
          <cell r="N630" t="str">
            <v xml:space="preserve"> ========</v>
          </cell>
          <cell r="O630" t="str">
            <v xml:space="preserve"> ========</v>
          </cell>
        </row>
        <row r="631">
          <cell r="A631" t="str">
            <v>Total Cost - Thousands of Dollars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</row>
        <row r="658">
          <cell r="F658" t="str">
            <v xml:space="preserve">                         STATION GENERATION COST (FUEL ONLY)              </v>
          </cell>
          <cell r="L658" t="str">
            <v>CASE:2001 FORECAST</v>
          </cell>
          <cell r="P658" t="str">
            <v>12</v>
          </cell>
        </row>
        <row r="659">
          <cell r="F659" t="str">
            <v xml:space="preserve">                  </v>
          </cell>
          <cell r="L659">
            <v>36851</v>
          </cell>
        </row>
        <row r="660">
          <cell r="F660" t="str">
            <v xml:space="preserve">                                   (Mills / Kwh)       </v>
          </cell>
        </row>
        <row r="662">
          <cell r="A662" t="str">
            <v>COST OF GENERATION</v>
          </cell>
          <cell r="C662" t="str">
            <v>JANUARY</v>
          </cell>
          <cell r="D662" t="str">
            <v>FEBRUARY</v>
          </cell>
          <cell r="E662" t="str">
            <v>MARCH</v>
          </cell>
          <cell r="F662" t="str">
            <v>APRIL</v>
          </cell>
          <cell r="G662" t="str">
            <v>MAY</v>
          </cell>
          <cell r="H662" t="str">
            <v>JUNE</v>
          </cell>
          <cell r="I662" t="str">
            <v>JULY</v>
          </cell>
          <cell r="J662" t="str">
            <v>AUGUST</v>
          </cell>
          <cell r="K662" t="str">
            <v>SEPTEMBER</v>
          </cell>
          <cell r="L662" t="str">
            <v>OCTOBER</v>
          </cell>
          <cell r="M662" t="str">
            <v>NOVEMBER</v>
          </cell>
          <cell r="N662" t="str">
            <v>DECEMBER</v>
          </cell>
          <cell r="O662" t="str">
            <v>AVERAGE</v>
          </cell>
        </row>
        <row r="663">
          <cell r="A663" t="str">
            <v xml:space="preserve">                 </v>
          </cell>
        </row>
        <row r="664">
          <cell r="A664" t="str">
            <v xml:space="preserve">    BRUNNER ISLAND STATION</v>
          </cell>
          <cell r="C664">
            <v>14.83958</v>
          </cell>
          <cell r="D664">
            <v>14.853630000000001</v>
          </cell>
          <cell r="E664">
            <v>14.87533</v>
          </cell>
          <cell r="F664">
            <v>14.862679999999999</v>
          </cell>
          <cell r="G664">
            <v>14.92244</v>
          </cell>
          <cell r="H664">
            <v>14.752890000000001</v>
          </cell>
          <cell r="I664">
            <v>14.80805</v>
          </cell>
          <cell r="J664">
            <v>14.781330000000001</v>
          </cell>
          <cell r="K664">
            <v>11.270810000000001</v>
          </cell>
          <cell r="L664">
            <v>10.658580000000001</v>
          </cell>
          <cell r="M664">
            <v>14.93378</v>
          </cell>
          <cell r="N664">
            <v>15.144740000000001</v>
          </cell>
          <cell r="O664">
            <v>14.37467</v>
          </cell>
        </row>
        <row r="665">
          <cell r="A665" t="str">
            <v xml:space="preserve">    MARTINS CREEK 1-2</v>
          </cell>
          <cell r="C665">
            <v>15.722</v>
          </cell>
          <cell r="D665">
            <v>15.68322</v>
          </cell>
          <cell r="E665">
            <v>16.052160000000001</v>
          </cell>
          <cell r="F665">
            <v>15.92895</v>
          </cell>
          <cell r="G665">
            <v>16.1309</v>
          </cell>
          <cell r="H665">
            <v>15.835750000000001</v>
          </cell>
          <cell r="I665">
            <v>15.985200000000001</v>
          </cell>
          <cell r="J665">
            <v>15.77998</v>
          </cell>
          <cell r="K665">
            <v>13.682460000000001</v>
          </cell>
          <cell r="L665">
            <v>15.45926</v>
          </cell>
          <cell r="M665">
            <v>16.301200000000001</v>
          </cell>
          <cell r="N665">
            <v>16.08766</v>
          </cell>
          <cell r="O665">
            <v>15.795500000000001</v>
          </cell>
        </row>
        <row r="666">
          <cell r="A666" t="str">
            <v xml:space="preserve">    SUNBURY STATION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</row>
        <row r="667">
          <cell r="A667" t="str">
            <v xml:space="preserve">    HOLTWOOD STATION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</row>
        <row r="668">
          <cell r="A668" t="str">
            <v xml:space="preserve">    KEYSTONE STATION</v>
          </cell>
          <cell r="C668">
            <v>9.8110700000000008</v>
          </cell>
          <cell r="D668">
            <v>9.8308499999999999</v>
          </cell>
          <cell r="E668">
            <v>9.4387500000000006</v>
          </cell>
          <cell r="F668">
            <v>11.114140000000001</v>
          </cell>
          <cell r="G668">
            <v>19.26435</v>
          </cell>
          <cell r="H668">
            <v>8.5437200000000004</v>
          </cell>
          <cell r="I668">
            <v>9.0522799999999997</v>
          </cell>
          <cell r="J668">
            <v>10.73733</v>
          </cell>
          <cell r="K668">
            <v>10.334860000000001</v>
          </cell>
          <cell r="L668">
            <v>10.397790000000001</v>
          </cell>
          <cell r="M668">
            <v>10.02957</v>
          </cell>
          <cell r="N668">
            <v>9.5515699999999999</v>
          </cell>
          <cell r="O668">
            <v>10.29857</v>
          </cell>
        </row>
        <row r="669">
          <cell r="A669" t="str">
            <v xml:space="preserve">    CONEMAUGH STATION</v>
          </cell>
          <cell r="C669">
            <v>11.05373</v>
          </cell>
          <cell r="D669">
            <v>12.093999999999999</v>
          </cell>
          <cell r="E669">
            <v>11.177149999999999</v>
          </cell>
          <cell r="F669">
            <v>9.9148899999999998</v>
          </cell>
          <cell r="G669">
            <v>10.0686</v>
          </cell>
          <cell r="H669">
            <v>11.201409999999999</v>
          </cell>
          <cell r="I669">
            <v>10.31317</v>
          </cell>
          <cell r="J669">
            <v>10.314019999999999</v>
          </cell>
          <cell r="K669">
            <v>16.79993</v>
          </cell>
          <cell r="L669">
            <v>16.18515</v>
          </cell>
          <cell r="M669">
            <v>10.83203</v>
          </cell>
          <cell r="N669">
            <v>9.0416699999999999</v>
          </cell>
          <cell r="O669">
            <v>11.23142</v>
          </cell>
        </row>
        <row r="670">
          <cell r="A670" t="str">
            <v xml:space="preserve">    MONTOUR STATION</v>
          </cell>
          <cell r="C670">
            <v>13.14002</v>
          </cell>
          <cell r="D670">
            <v>12.967280000000001</v>
          </cell>
          <cell r="E670">
            <v>12.214779999999999</v>
          </cell>
          <cell r="F670">
            <v>12.83409</v>
          </cell>
          <cell r="G670">
            <v>14.83597</v>
          </cell>
          <cell r="H670">
            <v>13.003920000000001</v>
          </cell>
          <cell r="I670">
            <v>12.75163</v>
          </cell>
          <cell r="J670">
            <v>12.66264</v>
          </cell>
          <cell r="K670">
            <v>12.72326</v>
          </cell>
          <cell r="L670">
            <v>12.918150000000001</v>
          </cell>
          <cell r="M670">
            <v>12.85271</v>
          </cell>
          <cell r="N670">
            <v>12.97015</v>
          </cell>
          <cell r="O670">
            <v>12.93816</v>
          </cell>
        </row>
        <row r="671">
          <cell r="C671" t="str">
            <v xml:space="preserve"> ========</v>
          </cell>
          <cell r="D671" t="str">
            <v xml:space="preserve"> ========</v>
          </cell>
          <cell r="E671" t="str">
            <v xml:space="preserve"> ========</v>
          </cell>
          <cell r="F671" t="str">
            <v xml:space="preserve"> ========</v>
          </cell>
          <cell r="G671" t="str">
            <v xml:space="preserve"> ========</v>
          </cell>
          <cell r="H671" t="str">
            <v xml:space="preserve"> ========</v>
          </cell>
          <cell r="I671" t="str">
            <v xml:space="preserve"> ========</v>
          </cell>
          <cell r="J671" t="str">
            <v xml:space="preserve"> ========</v>
          </cell>
          <cell r="K671" t="str">
            <v xml:space="preserve"> ========</v>
          </cell>
          <cell r="L671" t="str">
            <v xml:space="preserve"> ========</v>
          </cell>
          <cell r="M671" t="str">
            <v xml:space="preserve"> ========</v>
          </cell>
          <cell r="N671" t="str">
            <v xml:space="preserve"> ========</v>
          </cell>
          <cell r="O671" t="str">
            <v xml:space="preserve"> ========</v>
          </cell>
        </row>
        <row r="672">
          <cell r="A672" t="str">
            <v xml:space="preserve"> AVERAGE COAL-FIRED GEN COST</v>
          </cell>
          <cell r="C672">
            <v>13.58005</v>
          </cell>
          <cell r="D672">
            <v>13.61042</v>
          </cell>
          <cell r="E672">
            <v>13.27909</v>
          </cell>
          <cell r="F672">
            <v>13.402850000000001</v>
          </cell>
          <cell r="G672">
            <v>14.577640000000001</v>
          </cell>
          <cell r="H672">
            <v>13.36754</v>
          </cell>
          <cell r="I672">
            <v>13.25836</v>
          </cell>
          <cell r="J672">
            <v>13.33403</v>
          </cell>
          <cell r="K672">
            <v>12.36313</v>
          </cell>
          <cell r="L672">
            <v>12.375679999999999</v>
          </cell>
          <cell r="M672">
            <v>13.35772</v>
          </cell>
          <cell r="N672">
            <v>13.435499999999999</v>
          </cell>
          <cell r="O672">
            <v>13.32531</v>
          </cell>
        </row>
        <row r="674">
          <cell r="A674" t="str">
            <v xml:space="preserve">    SUSQUEHANNA 1</v>
          </cell>
          <cell r="C674">
            <v>3.6198899999999998</v>
          </cell>
          <cell r="D674">
            <v>3.6198700000000001</v>
          </cell>
          <cell r="E674">
            <v>3.6198899999999998</v>
          </cell>
          <cell r="F674">
            <v>3.6198700000000001</v>
          </cell>
          <cell r="G674">
            <v>3.6200800000000002</v>
          </cell>
          <cell r="H674">
            <v>3.6198700000000001</v>
          </cell>
          <cell r="I674">
            <v>3.6198899999999998</v>
          </cell>
          <cell r="J674">
            <v>3.6198899999999998</v>
          </cell>
          <cell r="K674">
            <v>3.6198700000000001</v>
          </cell>
          <cell r="L674">
            <v>3.6198899999999998</v>
          </cell>
          <cell r="M674">
            <v>3.6198700000000001</v>
          </cell>
          <cell r="N674">
            <v>3.6198899999999998</v>
          </cell>
          <cell r="O674">
            <v>3.6200299999999999</v>
          </cell>
        </row>
        <row r="675">
          <cell r="A675" t="str">
            <v xml:space="preserve">    SUSQUEHANNA 2</v>
          </cell>
          <cell r="C675">
            <v>3.7800699999999998</v>
          </cell>
          <cell r="D675">
            <v>3.7801800000000001</v>
          </cell>
          <cell r="E675">
            <v>3.7796599999999998</v>
          </cell>
          <cell r="F675">
            <v>3.5907800000000001</v>
          </cell>
          <cell r="G675">
            <v>3.5900500000000002</v>
          </cell>
          <cell r="H675">
            <v>3.5900300000000001</v>
          </cell>
          <cell r="I675">
            <v>3.5899899999999998</v>
          </cell>
          <cell r="J675">
            <v>3.5899899999999998</v>
          </cell>
          <cell r="K675">
            <v>3.5900300000000001</v>
          </cell>
          <cell r="L675">
            <v>3.5899899999999998</v>
          </cell>
          <cell r="M675">
            <v>3.5900300000000001</v>
          </cell>
          <cell r="N675">
            <v>3.5899899999999998</v>
          </cell>
          <cell r="O675">
            <v>3.6300400000000002</v>
          </cell>
        </row>
        <row r="676">
          <cell r="C676" t="str">
            <v xml:space="preserve"> ========</v>
          </cell>
          <cell r="D676" t="str">
            <v xml:space="preserve"> ========</v>
          </cell>
          <cell r="E676" t="str">
            <v xml:space="preserve"> ========</v>
          </cell>
          <cell r="F676" t="str">
            <v xml:space="preserve"> ========</v>
          </cell>
          <cell r="G676" t="str">
            <v xml:space="preserve"> ========</v>
          </cell>
          <cell r="H676" t="str">
            <v xml:space="preserve"> ========</v>
          </cell>
          <cell r="I676" t="str">
            <v xml:space="preserve"> ========</v>
          </cell>
          <cell r="J676" t="str">
            <v xml:space="preserve"> ========</v>
          </cell>
          <cell r="K676" t="str">
            <v xml:space="preserve"> ========</v>
          </cell>
          <cell r="L676" t="str">
            <v xml:space="preserve"> ========</v>
          </cell>
          <cell r="M676" t="str">
            <v xml:space="preserve"> ========</v>
          </cell>
          <cell r="N676" t="str">
            <v xml:space="preserve"> ========</v>
          </cell>
          <cell r="O676" t="str">
            <v xml:space="preserve"> ========</v>
          </cell>
        </row>
        <row r="677">
          <cell r="A677" t="str">
            <v xml:space="preserve"> AVG NUCLEAR GEN COST(Excluding</v>
          </cell>
          <cell r="C677">
            <v>3.7000899999999999</v>
          </cell>
          <cell r="D677">
            <v>3.6995900000000002</v>
          </cell>
          <cell r="E677">
            <v>3.6515200000000001</v>
          </cell>
          <cell r="F677">
            <v>3.6183200000000002</v>
          </cell>
          <cell r="G677">
            <v>3.60168</v>
          </cell>
          <cell r="H677">
            <v>3.60487</v>
          </cell>
          <cell r="I677">
            <v>3.6047899999999999</v>
          </cell>
          <cell r="J677">
            <v>3.6047899999999999</v>
          </cell>
          <cell r="K677">
            <v>3.60487</v>
          </cell>
          <cell r="L677">
            <v>3.6047899999999999</v>
          </cell>
          <cell r="M677">
            <v>3.60487</v>
          </cell>
          <cell r="N677">
            <v>3.6047899999999999</v>
          </cell>
          <cell r="O677">
            <v>3.6247400000000001</v>
          </cell>
        </row>
        <row r="678">
          <cell r="A678" t="str">
            <v xml:space="preserve">    D&amp;D Expense)</v>
          </cell>
        </row>
        <row r="679">
          <cell r="A679" t="str">
            <v xml:space="preserve"> MARTINS CREEK 3-4(Excl Sun Oil)</v>
          </cell>
          <cell r="C679">
            <v>55.221020000000003</v>
          </cell>
          <cell r="D679">
            <v>50.928350000000002</v>
          </cell>
          <cell r="E679">
            <v>50.325299999999999</v>
          </cell>
          <cell r="F679">
            <v>48.271740000000001</v>
          </cell>
          <cell r="G679">
            <v>44.366709999999998</v>
          </cell>
          <cell r="H679">
            <v>43.411299999999997</v>
          </cell>
          <cell r="I679">
            <v>40.072119999999998</v>
          </cell>
          <cell r="J679">
            <v>39.618119999999998</v>
          </cell>
          <cell r="K679">
            <v>40.587580000000003</v>
          </cell>
          <cell r="L679">
            <v>41.003259999999997</v>
          </cell>
          <cell r="M679">
            <v>44.901820000000001</v>
          </cell>
          <cell r="N679">
            <v>44.376460000000002</v>
          </cell>
          <cell r="O679">
            <v>42.835290000000001</v>
          </cell>
        </row>
        <row r="680">
          <cell r="A680" t="str">
            <v>(Including #6 Oil and Gas)</v>
          </cell>
        </row>
        <row r="681">
          <cell r="A681" t="str">
            <v xml:space="preserve"> COMBUSTION TURBINES</v>
          </cell>
          <cell r="C681">
            <v>64.816050000000004</v>
          </cell>
          <cell r="D681">
            <v>89.778509999999997</v>
          </cell>
          <cell r="E681">
            <v>88.844319999999996</v>
          </cell>
          <cell r="F681">
            <v>92.622380000000007</v>
          </cell>
          <cell r="G681">
            <v>29.760200000000001</v>
          </cell>
          <cell r="H681">
            <v>24.246569999999998</v>
          </cell>
          <cell r="I681">
            <v>41.568109999999997</v>
          </cell>
          <cell r="J681">
            <v>78.268299999999996</v>
          </cell>
          <cell r="K681">
            <v>43.312609999999999</v>
          </cell>
          <cell r="L681">
            <v>49.338380000000001</v>
          </cell>
          <cell r="M681">
            <v>49.984749999999998</v>
          </cell>
          <cell r="N681">
            <v>78.934569999999994</v>
          </cell>
          <cell r="O681">
            <v>52.056910000000002</v>
          </cell>
        </row>
        <row r="683">
          <cell r="A683" t="str">
            <v xml:space="preserve"> DIESELS</v>
          </cell>
          <cell r="C683">
            <v>58.936430000000001</v>
          </cell>
          <cell r="D683">
            <v>58.850349999999999</v>
          </cell>
          <cell r="E683">
            <v>56.676549999999999</v>
          </cell>
          <cell r="F683">
            <v>53.547049999999999</v>
          </cell>
          <cell r="G683">
            <v>51.939819999999997</v>
          </cell>
          <cell r="H683">
            <v>49.292340000000003</v>
          </cell>
          <cell r="I683">
            <v>50.658929999999998</v>
          </cell>
          <cell r="J683">
            <v>51.02908</v>
          </cell>
          <cell r="K683">
            <v>51.764780000000002</v>
          </cell>
          <cell r="L683">
            <v>53.691490000000002</v>
          </cell>
          <cell r="M683">
            <v>56.08381</v>
          </cell>
          <cell r="N683">
            <v>56.71031</v>
          </cell>
          <cell r="O683">
            <v>53.785679999999999</v>
          </cell>
        </row>
        <row r="684">
          <cell r="C684" t="str">
            <v xml:space="preserve"> ========</v>
          </cell>
          <cell r="D684" t="str">
            <v xml:space="preserve"> ========</v>
          </cell>
          <cell r="E684" t="str">
            <v xml:space="preserve"> ========</v>
          </cell>
          <cell r="F684" t="str">
            <v xml:space="preserve"> ========</v>
          </cell>
          <cell r="G684" t="str">
            <v xml:space="preserve"> ========</v>
          </cell>
          <cell r="H684" t="str">
            <v xml:space="preserve"> ========</v>
          </cell>
          <cell r="I684" t="str">
            <v xml:space="preserve"> ========</v>
          </cell>
          <cell r="J684" t="str">
            <v xml:space="preserve"> ========</v>
          </cell>
          <cell r="K684" t="str">
            <v xml:space="preserve"> ========</v>
          </cell>
          <cell r="L684" t="str">
            <v xml:space="preserve"> ========</v>
          </cell>
          <cell r="M684" t="str">
            <v xml:space="preserve"> ========</v>
          </cell>
          <cell r="N684" t="str">
            <v xml:space="preserve"> ========</v>
          </cell>
          <cell r="O684" t="str">
            <v xml:space="preserve"> ========</v>
          </cell>
        </row>
        <row r="685">
          <cell r="A685" t="str">
            <v xml:space="preserve"> AVERAGE COST OF GENERATION</v>
          </cell>
          <cell r="C685">
            <v>10.76549</v>
          </cell>
          <cell r="D685">
            <v>10.88321</v>
          </cell>
          <cell r="E685">
            <v>10.734249999999999</v>
          </cell>
          <cell r="F685">
            <v>10.350479999999999</v>
          </cell>
          <cell r="G685">
            <v>10.50874</v>
          </cell>
          <cell r="H685">
            <v>11.714270000000001</v>
          </cell>
          <cell r="I685">
            <v>12.515499999999999</v>
          </cell>
          <cell r="J685">
            <v>12.498900000000001</v>
          </cell>
          <cell r="K685">
            <v>9.8023299999999995</v>
          </cell>
          <cell r="L685">
            <v>8.5346700000000002</v>
          </cell>
          <cell r="M685">
            <v>9.0853599999999997</v>
          </cell>
          <cell r="N685">
            <v>10.05878</v>
          </cell>
          <cell r="O685">
            <v>10.741720000000001</v>
          </cell>
        </row>
        <row r="686">
          <cell r="A686" t="str">
            <v xml:space="preserve">  (Excl. Sun Oil Adj and</v>
          </cell>
        </row>
        <row r="687">
          <cell r="A687" t="str">
            <v xml:space="preserve">      Nucl. D&amp;D Expense)</v>
          </cell>
        </row>
        <row r="689">
          <cell r="F689" t="str">
            <v xml:space="preserve">                         PJM INTERCHANGE PAYMENTS &amp; REVENUES</v>
          </cell>
          <cell r="L689" t="str">
            <v>CASE:2001 FORECAST</v>
          </cell>
          <cell r="P689" t="str">
            <v>13</v>
          </cell>
        </row>
        <row r="690">
          <cell r="F690" t="str">
            <v xml:space="preserve">                    </v>
          </cell>
          <cell r="L690">
            <v>36851</v>
          </cell>
        </row>
        <row r="692">
          <cell r="A692" t="str">
            <v>PJM INTERCHANGE</v>
          </cell>
          <cell r="C692" t="str">
            <v>JANUARY</v>
          </cell>
          <cell r="D692" t="str">
            <v>FEBRUARY</v>
          </cell>
          <cell r="E692" t="str">
            <v>MARCH</v>
          </cell>
          <cell r="F692" t="str">
            <v>APRIL</v>
          </cell>
          <cell r="G692" t="str">
            <v>MAY</v>
          </cell>
          <cell r="H692" t="str">
            <v>JUNE</v>
          </cell>
          <cell r="I692" t="str">
            <v>JULY</v>
          </cell>
          <cell r="J692" t="str">
            <v>AUGUST</v>
          </cell>
          <cell r="K692" t="str">
            <v>SEPTEMBER</v>
          </cell>
          <cell r="L692" t="str">
            <v>OCTOBER</v>
          </cell>
          <cell r="M692" t="str">
            <v>NOVEMBER</v>
          </cell>
          <cell r="N692" t="str">
            <v>DECEMBER</v>
          </cell>
          <cell r="O692" t="str">
            <v>TOTAL</v>
          </cell>
        </row>
        <row r="694">
          <cell r="A694" t="str">
            <v xml:space="preserve">  PJM PURCHASES</v>
          </cell>
          <cell r="C694" t="str">
            <v>PJM purchase rate comes from worksheet "twoparty by region."</v>
          </cell>
        </row>
        <row r="696">
          <cell r="A696" t="str">
            <v xml:space="preserve">    Purchases (GWH)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</row>
        <row r="697">
          <cell r="A697" t="str">
            <v xml:space="preserve">    Average Rate (Mills/KWH)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A698" t="str">
            <v xml:space="preserve">    Payments ($1000)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</row>
        <row r="700">
          <cell r="A700" t="str">
            <v xml:space="preserve">  PJM INTERCHANGE</v>
          </cell>
          <cell r="C700" t="str">
            <v>PJM interchange rate comes from worksheet "twoparty by region."</v>
          </cell>
        </row>
        <row r="702">
          <cell r="A702" t="str">
            <v xml:space="preserve">    Sales (GWH)</v>
          </cell>
          <cell r="C702">
            <v>883.36962882003309</v>
          </cell>
          <cell r="D702">
            <v>835.9112187694459</v>
          </cell>
          <cell r="E702">
            <v>421.42179687666521</v>
          </cell>
          <cell r="F702">
            <v>0.60756944333479623</v>
          </cell>
          <cell r="G702">
            <v>507.32164569201177</v>
          </cell>
          <cell r="H702">
            <v>1564.4326605833003</v>
          </cell>
          <cell r="I702">
            <v>1618.9069131797551</v>
          </cell>
          <cell r="J702">
            <v>1625.99480175998</v>
          </cell>
          <cell r="K702">
            <v>1005.9915672409397</v>
          </cell>
          <cell r="L702">
            <v>855.98608743401974</v>
          </cell>
          <cell r="M702">
            <v>677.09494464560021</v>
          </cell>
          <cell r="N702">
            <v>844.79549705936051</v>
          </cell>
          <cell r="O702">
            <v>10842</v>
          </cell>
        </row>
        <row r="703">
          <cell r="A703" t="str">
            <v xml:space="preserve">    Average Rate (Mills/KWH)</v>
          </cell>
          <cell r="C703">
            <v>27.450000000000003</v>
          </cell>
          <cell r="D703">
            <v>27.45</v>
          </cell>
          <cell r="E703">
            <v>22.8</v>
          </cell>
          <cell r="F703">
            <v>21.15</v>
          </cell>
          <cell r="G703">
            <v>26.999999999999996</v>
          </cell>
          <cell r="H703">
            <v>30.9</v>
          </cell>
          <cell r="I703">
            <v>40.349999999999994</v>
          </cell>
          <cell r="J703">
            <v>40.35</v>
          </cell>
          <cell r="K703">
            <v>27.65</v>
          </cell>
          <cell r="L703">
            <v>21.799999999999997</v>
          </cell>
          <cell r="M703">
            <v>22.15</v>
          </cell>
          <cell r="N703">
            <v>23.150000000000002</v>
          </cell>
          <cell r="O703">
            <v>30.51</v>
          </cell>
        </row>
        <row r="704">
          <cell r="A704" t="str">
            <v xml:space="preserve">    Net Payments ($1000)</v>
          </cell>
          <cell r="C704">
            <v>24248.5</v>
          </cell>
          <cell r="D704">
            <v>22945.8</v>
          </cell>
          <cell r="E704">
            <v>9608.4</v>
          </cell>
          <cell r="F704">
            <v>12.9</v>
          </cell>
          <cell r="G704">
            <v>13697.7</v>
          </cell>
          <cell r="H704">
            <v>48341</v>
          </cell>
          <cell r="I704">
            <v>65322.9</v>
          </cell>
          <cell r="J704">
            <v>65608.899999999994</v>
          </cell>
          <cell r="K704">
            <v>27815.7</v>
          </cell>
          <cell r="L704">
            <v>18660.5</v>
          </cell>
          <cell r="M704">
            <v>14997.7</v>
          </cell>
          <cell r="N704">
            <v>19557</v>
          </cell>
          <cell r="O704">
            <v>330817</v>
          </cell>
        </row>
        <row r="705">
          <cell r="A705" t="str">
            <v xml:space="preserve">    Misc. Adjustments ($1000)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</row>
        <row r="706">
          <cell r="A706" t="str">
            <v xml:space="preserve">    Total Payments ($1000)</v>
          </cell>
          <cell r="C706">
            <v>24248.5</v>
          </cell>
          <cell r="D706">
            <v>22945.8</v>
          </cell>
          <cell r="E706">
            <v>9608.4</v>
          </cell>
          <cell r="F706">
            <v>12.9</v>
          </cell>
          <cell r="G706">
            <v>13697.7</v>
          </cell>
          <cell r="H706">
            <v>48341</v>
          </cell>
          <cell r="I706">
            <v>65322.9</v>
          </cell>
          <cell r="J706">
            <v>65608.899999999994</v>
          </cell>
          <cell r="K706">
            <v>27815.7</v>
          </cell>
          <cell r="L706">
            <v>18660.5</v>
          </cell>
          <cell r="M706">
            <v>14997.7</v>
          </cell>
          <cell r="N706">
            <v>19557</v>
          </cell>
          <cell r="O706">
            <v>330817</v>
          </cell>
        </row>
        <row r="707">
          <cell r="A707" t="str">
            <v xml:space="preserve">    Final Billing Rate (Mills/KWH)</v>
          </cell>
          <cell r="C707">
            <v>27.450003865188414</v>
          </cell>
          <cell r="D707">
            <v>27.450043988257896</v>
          </cell>
          <cell r="E707">
            <v>22.799959193407446</v>
          </cell>
          <cell r="F707">
            <v>21.23179140030858</v>
          </cell>
          <cell r="G707">
            <v>27.000030151119141</v>
          </cell>
          <cell r="H707">
            <v>30.900019482446638</v>
          </cell>
          <cell r="I707">
            <v>40.35000348982193</v>
          </cell>
          <cell r="J707">
            <v>40.35000574754897</v>
          </cell>
          <cell r="K707">
            <v>27.65003269340297</v>
          </cell>
          <cell r="L707">
            <v>21.800003593444309</v>
          </cell>
          <cell r="M707">
            <v>22.15006905176244</v>
          </cell>
          <cell r="N707">
            <v>23.149981074207826</v>
          </cell>
          <cell r="O707">
            <v>30.512543782962052</v>
          </cell>
        </row>
        <row r="710">
          <cell r="F710" t="str">
            <v xml:space="preserve">                      TWO-PARTY ENERGY SALES  </v>
          </cell>
          <cell r="L710" t="str">
            <v>CASE:2001 FORECAST</v>
          </cell>
          <cell r="P710" t="str">
            <v>14</v>
          </cell>
        </row>
        <row r="712">
          <cell r="L712">
            <v>36851</v>
          </cell>
        </row>
        <row r="714">
          <cell r="C714" t="str">
            <v>JANUARY</v>
          </cell>
          <cell r="D714" t="str">
            <v>FEBRUARY</v>
          </cell>
          <cell r="E714" t="str">
            <v>MARCH</v>
          </cell>
          <cell r="F714" t="str">
            <v>APRIL</v>
          </cell>
          <cell r="G714" t="str">
            <v>MAY</v>
          </cell>
          <cell r="H714" t="str">
            <v>JUNE</v>
          </cell>
          <cell r="I714" t="str">
            <v>JULY</v>
          </cell>
          <cell r="J714" t="str">
            <v>AUGUST</v>
          </cell>
          <cell r="K714" t="str">
            <v>SEPTEMBER</v>
          </cell>
          <cell r="L714" t="str">
            <v>OCTOBER</v>
          </cell>
          <cell r="M714" t="str">
            <v>NOVEMBER</v>
          </cell>
          <cell r="N714" t="str">
            <v>DECEMBER</v>
          </cell>
          <cell r="O714" t="str">
            <v>TOTAL</v>
          </cell>
        </row>
        <row r="715">
          <cell r="A715" t="str">
            <v xml:space="preserve">  Unloaded Sales (Including JCP&amp;L)</v>
          </cell>
        </row>
        <row r="716">
          <cell r="A716" t="str">
            <v>====================================</v>
          </cell>
        </row>
        <row r="717">
          <cell r="A717" t="str">
            <v>Billing</v>
          </cell>
        </row>
        <row r="719">
          <cell r="A719" t="str">
            <v xml:space="preserve">  Total Energy Sold (GWH)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</row>
        <row r="720">
          <cell r="A720" t="str">
            <v xml:space="preserve">  Total Revenue ($1000)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</row>
        <row r="721">
          <cell r="A721" t="str">
            <v xml:space="preserve">  Average Billing Rate (Mills/KWH)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</row>
        <row r="723">
          <cell r="A723" t="str">
            <v>Cost(not including EHV$)</v>
          </cell>
          <cell r="C723" t="str">
            <v>Total cost rate comes from worksheet "twoparty by region."</v>
          </cell>
        </row>
        <row r="725">
          <cell r="A725" t="str">
            <v xml:space="preserve">  Total Cost Rate (Mills/KWH)</v>
          </cell>
          <cell r="C725">
            <v>31.070740409556421</v>
          </cell>
          <cell r="D725">
            <v>31.00848005405636</v>
          </cell>
          <cell r="E725">
            <v>26.978400637747388</v>
          </cell>
          <cell r="F725">
            <v>26.101822352543543</v>
          </cell>
          <cell r="G725">
            <v>29.054805483600788</v>
          </cell>
          <cell r="H725">
            <v>40.958116084356007</v>
          </cell>
          <cell r="I725">
            <v>64.533123331060551</v>
          </cell>
          <cell r="J725">
            <v>64.455262138947461</v>
          </cell>
          <cell r="K725">
            <v>33.004884319910779</v>
          </cell>
          <cell r="L725">
            <v>26.505019458174949</v>
          </cell>
          <cell r="M725">
            <v>26.537861062790842</v>
          </cell>
          <cell r="N725">
            <v>27.10093756558895</v>
          </cell>
          <cell r="O725">
            <v>0</v>
          </cell>
        </row>
        <row r="726">
          <cell r="A726" t="str">
            <v xml:space="preserve">  Total Cost ($1000)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</row>
        <row r="728">
          <cell r="A728" t="str">
            <v>Savings(Not adj. for EHV$)</v>
          </cell>
        </row>
        <row r="729">
          <cell r="A729" t="str">
            <v xml:space="preserve">    </v>
          </cell>
        </row>
        <row r="730">
          <cell r="A730" t="str">
            <v xml:space="preserve">  Total Savings Rate (Mills/KWH)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</row>
        <row r="731">
          <cell r="A731" t="str">
            <v xml:space="preserve">  Total Savings ($1000)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</row>
        <row r="733">
          <cell r="A733" t="str">
            <v xml:space="preserve">  Total Savings Excl. JCP&amp;L ($1000)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</row>
        <row r="734">
          <cell r="A734" t="str">
            <v xml:space="preserve">  TOTAL SAVINGS FOR PPUC CUST.</v>
          </cell>
          <cell r="B734">
            <v>1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</row>
        <row r="735">
          <cell r="A735" t="str">
            <v>PL CO. ONLY COST OF UNLOADED ($1000)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</row>
        <row r="737">
          <cell r="A737" t="str">
            <v xml:space="preserve">  Loaded Sales </v>
          </cell>
        </row>
        <row r="738">
          <cell r="A738" t="str">
            <v>====================================</v>
          </cell>
        </row>
        <row r="739">
          <cell r="A739" t="str">
            <v>Billing</v>
          </cell>
        </row>
        <row r="741">
          <cell r="A741" t="str">
            <v xml:space="preserve">  Total Energy Sold (GWH)</v>
          </cell>
          <cell r="C741">
            <v>2777.4303711799671</v>
          </cell>
          <cell r="D741">
            <v>2256.8887812305543</v>
          </cell>
          <cell r="E741">
            <v>2925.6782031233347</v>
          </cell>
          <cell r="F741">
            <v>2759.7924305566653</v>
          </cell>
          <cell r="G741">
            <v>3260.3783543079885</v>
          </cell>
          <cell r="H741">
            <v>4048.867339416699</v>
          </cell>
          <cell r="I741">
            <v>4931.6930868202444</v>
          </cell>
          <cell r="J741">
            <v>4779.7051982400199</v>
          </cell>
          <cell r="K741">
            <v>3448.0084327590603</v>
          </cell>
          <cell r="L741">
            <v>2647.4139125659799</v>
          </cell>
          <cell r="M741">
            <v>2066.3050553543999</v>
          </cell>
          <cell r="N741">
            <v>2937.4045029406398</v>
          </cell>
          <cell r="O741">
            <v>38840</v>
          </cell>
        </row>
        <row r="742">
          <cell r="A742" t="str">
            <v xml:space="preserve">  Total Revenue ($1000)</v>
          </cell>
          <cell r="C742">
            <v>86296.8</v>
          </cell>
          <cell r="D742">
            <v>69982.7</v>
          </cell>
          <cell r="E742">
            <v>78930.100000000006</v>
          </cell>
          <cell r="F742">
            <v>72035.600000000006</v>
          </cell>
          <cell r="G742">
            <v>94729.7</v>
          </cell>
          <cell r="H742">
            <v>165834</v>
          </cell>
          <cell r="I742">
            <v>318257.59999999998</v>
          </cell>
          <cell r="J742">
            <v>308077.2</v>
          </cell>
          <cell r="K742">
            <v>113801.1</v>
          </cell>
          <cell r="L742">
            <v>70169.8</v>
          </cell>
          <cell r="M742">
            <v>54835.3</v>
          </cell>
          <cell r="N742">
            <v>79606.399999999994</v>
          </cell>
          <cell r="O742">
            <v>1512556.3</v>
          </cell>
        </row>
        <row r="743">
          <cell r="A743" t="str">
            <v xml:space="preserve">  Average Billing Rate (Mills/KWH)</v>
          </cell>
          <cell r="C743">
            <v>31.07</v>
          </cell>
          <cell r="D743">
            <v>31.01</v>
          </cell>
          <cell r="E743">
            <v>26.98</v>
          </cell>
          <cell r="F743">
            <v>26.1</v>
          </cell>
          <cell r="G743">
            <v>29.05</v>
          </cell>
          <cell r="H743">
            <v>40.96</v>
          </cell>
          <cell r="I743">
            <v>64.53</v>
          </cell>
          <cell r="J743">
            <v>64.459999999999994</v>
          </cell>
          <cell r="K743">
            <v>33</v>
          </cell>
          <cell r="L743">
            <v>26.51</v>
          </cell>
          <cell r="M743">
            <v>26.54</v>
          </cell>
          <cell r="N743">
            <v>27.1</v>
          </cell>
          <cell r="O743">
            <v>38.94</v>
          </cell>
        </row>
        <row r="745">
          <cell r="A745" t="str">
            <v>Cost(not including EHV$)</v>
          </cell>
        </row>
        <row r="747">
          <cell r="A747" t="str">
            <v xml:space="preserve">  Total Cost Rate (Mills/KWH)</v>
          </cell>
          <cell r="C747">
            <v>31.070740409556421</v>
          </cell>
          <cell r="D747">
            <v>31.00848005405636</v>
          </cell>
          <cell r="E747">
            <v>26.978400637747388</v>
          </cell>
          <cell r="F747">
            <v>26.101822352543543</v>
          </cell>
          <cell r="G747">
            <v>29.054805483600788</v>
          </cell>
          <cell r="H747">
            <v>40.958116084356007</v>
          </cell>
          <cell r="I747">
            <v>64.533123331060551</v>
          </cell>
          <cell r="J747">
            <v>64.455262138947461</v>
          </cell>
          <cell r="K747">
            <v>33.004884319910779</v>
          </cell>
          <cell r="L747">
            <v>26.505019458174949</v>
          </cell>
          <cell r="M747">
            <v>26.537861062790842</v>
          </cell>
          <cell r="N747">
            <v>27.10093756558895</v>
          </cell>
          <cell r="O747">
            <v>38.94</v>
          </cell>
        </row>
        <row r="748">
          <cell r="A748" t="str">
            <v xml:space="preserve">  Total Cost ($1000)</v>
          </cell>
          <cell r="C748">
            <v>86296.8</v>
          </cell>
          <cell r="D748">
            <v>69982.7</v>
          </cell>
          <cell r="E748">
            <v>78930.100000000006</v>
          </cell>
          <cell r="F748">
            <v>72035.600000000006</v>
          </cell>
          <cell r="G748">
            <v>94729.7</v>
          </cell>
          <cell r="H748">
            <v>165834</v>
          </cell>
          <cell r="I748">
            <v>318257.59999999998</v>
          </cell>
          <cell r="J748">
            <v>308077.2</v>
          </cell>
          <cell r="K748">
            <v>113801.1</v>
          </cell>
          <cell r="L748">
            <v>70169.8</v>
          </cell>
          <cell r="M748">
            <v>54835.3</v>
          </cell>
          <cell r="N748">
            <v>79606.399999999994</v>
          </cell>
          <cell r="O748">
            <v>1512556.3</v>
          </cell>
        </row>
        <row r="750">
          <cell r="A750" t="str">
            <v>Savings(Not adj. for EHV$)</v>
          </cell>
        </row>
        <row r="751">
          <cell r="A751" t="str">
            <v xml:space="preserve">    </v>
          </cell>
        </row>
        <row r="752">
          <cell r="A752" t="str">
            <v xml:space="preserve">  Total Savings Rate (Mills/KWH)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</row>
        <row r="753">
          <cell r="A753" t="str">
            <v xml:space="preserve">  Total Savings ($1000)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</row>
        <row r="754">
          <cell r="A754" t="str">
            <v xml:space="preserve">  TOTAL SAVINGS FOR PPUC CUST.</v>
          </cell>
          <cell r="B754">
            <v>1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</row>
        <row r="755">
          <cell r="A755" t="str">
            <v>---------------------------------</v>
          </cell>
          <cell r="B755" t="str">
            <v>---------------------------------</v>
          </cell>
          <cell r="C755" t="str">
            <v>---------------------------------</v>
          </cell>
          <cell r="D755" t="str">
            <v>---------------------------------</v>
          </cell>
          <cell r="E755" t="str">
            <v>---------------------------------</v>
          </cell>
          <cell r="F755" t="str">
            <v>---------------------------------</v>
          </cell>
          <cell r="G755" t="str">
            <v>---------------------------------</v>
          </cell>
          <cell r="H755" t="str">
            <v>---------------------------------</v>
          </cell>
          <cell r="I755" t="str">
            <v>---------------------------------</v>
          </cell>
          <cell r="J755" t="str">
            <v>---------------------------------</v>
          </cell>
          <cell r="K755" t="str">
            <v>---------------------------------</v>
          </cell>
          <cell r="L755" t="str">
            <v>---------------------------------</v>
          </cell>
          <cell r="M755" t="str">
            <v>---------------------------------</v>
          </cell>
          <cell r="N755" t="str">
            <v>---------------------------------</v>
          </cell>
          <cell r="O755" t="str">
            <v>-----------</v>
          </cell>
        </row>
        <row r="757">
          <cell r="F757" t="str">
            <v>TOTAL TWO-PARTY ENERGY SALES (LOADED AND UNLOADED)</v>
          </cell>
        </row>
        <row r="758">
          <cell r="A758" t="str">
            <v xml:space="preserve">  ENERGY (GWH)</v>
          </cell>
          <cell r="C758">
            <v>2777.4303711799671</v>
          </cell>
          <cell r="D758">
            <v>2256.8887812305543</v>
          </cell>
          <cell r="E758">
            <v>2925.6782031233347</v>
          </cell>
          <cell r="F758">
            <v>2759.7924305566653</v>
          </cell>
          <cell r="G758">
            <v>3260.3783543079885</v>
          </cell>
          <cell r="H758">
            <v>4048.867339416699</v>
          </cell>
          <cell r="I758">
            <v>4931.6930868202444</v>
          </cell>
          <cell r="J758">
            <v>4779.7051982400199</v>
          </cell>
          <cell r="K758">
            <v>3448.0084327590603</v>
          </cell>
          <cell r="L758">
            <v>2647.4139125659799</v>
          </cell>
          <cell r="M758">
            <v>2066.3050553543999</v>
          </cell>
          <cell r="N758">
            <v>2937.4045029406398</v>
          </cell>
          <cell r="O758">
            <v>38839.600000000006</v>
          </cell>
        </row>
        <row r="759">
          <cell r="A759" t="str">
            <v xml:space="preserve">  BILLING ($1000)</v>
          </cell>
          <cell r="C759">
            <v>86296.8</v>
          </cell>
          <cell r="D759">
            <v>69982.7</v>
          </cell>
          <cell r="E759">
            <v>78930.100000000006</v>
          </cell>
          <cell r="F759">
            <v>72035.600000000006</v>
          </cell>
          <cell r="G759">
            <v>94729.7</v>
          </cell>
          <cell r="H759">
            <v>165834</v>
          </cell>
          <cell r="I759">
            <v>318257.59999999998</v>
          </cell>
          <cell r="J759">
            <v>308077.2</v>
          </cell>
          <cell r="K759">
            <v>113801.1</v>
          </cell>
          <cell r="L759">
            <v>70169.8</v>
          </cell>
          <cell r="M759">
            <v>54835.3</v>
          </cell>
          <cell r="N759">
            <v>79606.399999999994</v>
          </cell>
          <cell r="O759">
            <v>1512556.3</v>
          </cell>
        </row>
        <row r="760">
          <cell r="A760" t="str">
            <v xml:space="preserve">  BILLING RATE (MILLS/KWH)</v>
          </cell>
          <cell r="C760">
            <v>31.07</v>
          </cell>
          <cell r="D760">
            <v>31.01</v>
          </cell>
          <cell r="E760">
            <v>26.98</v>
          </cell>
          <cell r="F760">
            <v>26.1</v>
          </cell>
          <cell r="G760">
            <v>29.05</v>
          </cell>
          <cell r="H760">
            <v>40.96</v>
          </cell>
          <cell r="I760">
            <v>64.53</v>
          </cell>
          <cell r="J760">
            <v>64.459999999999994</v>
          </cell>
          <cell r="K760">
            <v>33</v>
          </cell>
          <cell r="L760">
            <v>26.51</v>
          </cell>
          <cell r="M760">
            <v>26.54</v>
          </cell>
          <cell r="N760">
            <v>27.1</v>
          </cell>
          <cell r="O760">
            <v>38.94</v>
          </cell>
        </row>
        <row r="762">
          <cell r="A762" t="str">
            <v xml:space="preserve">  TOTAL SAVINGS INCL. JCP&amp;L($1000)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</row>
        <row r="763">
          <cell r="A763" t="str">
            <v xml:space="preserve">  TOTAL SAVINGS RATE (MILLS/KWH)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</row>
        <row r="765">
          <cell r="A765" t="str">
            <v xml:space="preserve">  TOTAL SAVINGS EXCL JCP&amp;L($1000)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</row>
        <row r="766">
          <cell r="A766" t="str">
            <v xml:space="preserve">  TOTAL SAVINGS FOR PPUC CUST.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</row>
        <row r="767">
          <cell r="A767" t="str">
            <v>---------------------------------</v>
          </cell>
          <cell r="B767" t="str">
            <v>---------------------------------</v>
          </cell>
          <cell r="C767" t="str">
            <v>---------------------------------</v>
          </cell>
          <cell r="D767" t="str">
            <v>---------------------------------</v>
          </cell>
          <cell r="E767" t="str">
            <v>---------------------------------</v>
          </cell>
          <cell r="F767" t="str">
            <v>---------------------------------</v>
          </cell>
          <cell r="G767" t="str">
            <v>---------------------------------</v>
          </cell>
          <cell r="H767" t="str">
            <v>---------------------------------</v>
          </cell>
          <cell r="I767" t="str">
            <v>---------------------------------</v>
          </cell>
          <cell r="J767" t="str">
            <v>---------------------------------</v>
          </cell>
          <cell r="K767" t="str">
            <v>---------------------------------</v>
          </cell>
          <cell r="L767" t="str">
            <v>---------------------------------</v>
          </cell>
          <cell r="M767" t="str">
            <v>---------------------------------</v>
          </cell>
          <cell r="N767" t="str">
            <v>---------------------------------</v>
          </cell>
          <cell r="O767" t="str">
            <v>-----------</v>
          </cell>
        </row>
        <row r="768">
          <cell r="A768" t="str">
            <v xml:space="preserve">EHV CHARGES </v>
          </cell>
        </row>
        <row r="769">
          <cell r="A769" t="str">
            <v xml:space="preserve"> EHV Charge-Unloaded Sales ($0.60/MWH)</v>
          </cell>
        </row>
        <row r="770">
          <cell r="A770" t="str">
            <v xml:space="preserve">    PP&amp;L Share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</row>
        <row r="771">
          <cell r="A771" t="str">
            <v xml:space="preserve">    JCP&amp;L Share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</row>
        <row r="772">
          <cell r="A772" t="str">
            <v xml:space="preserve">  Total EHV-Unloaded Sales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</row>
        <row r="774">
          <cell r="A774" t="str">
            <v xml:space="preserve"> EHV Charge-Loaded Sales ($0.60/MWH)</v>
          </cell>
        </row>
        <row r="775">
          <cell r="A775" t="str">
            <v xml:space="preserve">    PP&amp;L Only</v>
          </cell>
          <cell r="C775">
            <v>1666.4582227079802</v>
          </cell>
          <cell r="D775">
            <v>1354.1332687383326</v>
          </cell>
          <cell r="E775">
            <v>1755.4069218740008</v>
          </cell>
          <cell r="F775">
            <v>1655.8754583339992</v>
          </cell>
          <cell r="G775">
            <v>1956.2270125847931</v>
          </cell>
          <cell r="H775">
            <v>2429.3204036500192</v>
          </cell>
          <cell r="I775">
            <v>2959.0158520921464</v>
          </cell>
          <cell r="J775">
            <v>2867.8231189440116</v>
          </cell>
          <cell r="K775">
            <v>2068.8050596554363</v>
          </cell>
          <cell r="L775">
            <v>1588.448347539588</v>
          </cell>
          <cell r="M775">
            <v>1239.7830332126398</v>
          </cell>
          <cell r="N775">
            <v>1762.4427017643839</v>
          </cell>
          <cell r="O775">
            <v>23303.600000000002</v>
          </cell>
        </row>
        <row r="777">
          <cell r="A777" t="str">
            <v>TOTAL EHV CHARGES(Loaded and Unloaded)</v>
          </cell>
          <cell r="C777">
            <v>1666.4582227079802</v>
          </cell>
          <cell r="D777">
            <v>1354.1332687383326</v>
          </cell>
          <cell r="E777">
            <v>1755.4069218740008</v>
          </cell>
          <cell r="F777">
            <v>1655.8754583339992</v>
          </cell>
          <cell r="G777">
            <v>1956.2270125847931</v>
          </cell>
          <cell r="H777">
            <v>2429.3204036500192</v>
          </cell>
          <cell r="I777">
            <v>2959.0158520921464</v>
          </cell>
          <cell r="J777">
            <v>2867.8231189440116</v>
          </cell>
          <cell r="K777">
            <v>2068.8050596554363</v>
          </cell>
          <cell r="L777">
            <v>1588.448347539588</v>
          </cell>
          <cell r="M777">
            <v>1239.7830332126398</v>
          </cell>
          <cell r="N777">
            <v>1762.4427017643839</v>
          </cell>
          <cell r="O777">
            <v>23303.600000000002</v>
          </cell>
        </row>
        <row r="778">
          <cell r="A778" t="str">
            <v xml:space="preserve">    PP&amp;L Share</v>
          </cell>
          <cell r="C778">
            <v>1666.4582227079802</v>
          </cell>
          <cell r="D778">
            <v>1354.1332687383326</v>
          </cell>
          <cell r="E778">
            <v>1755.4069218740008</v>
          </cell>
          <cell r="F778">
            <v>1655.8754583339992</v>
          </cell>
          <cell r="G778">
            <v>1956.2270125847931</v>
          </cell>
          <cell r="H778">
            <v>2429.3204036500192</v>
          </cell>
          <cell r="I778">
            <v>2959.0158520921464</v>
          </cell>
          <cell r="J778">
            <v>2867.8231189440116</v>
          </cell>
          <cell r="K778">
            <v>2068.8050596554363</v>
          </cell>
          <cell r="L778">
            <v>1588.448347539588</v>
          </cell>
          <cell r="M778">
            <v>1239.7830332126398</v>
          </cell>
          <cell r="N778">
            <v>1762.4427017643839</v>
          </cell>
          <cell r="O778">
            <v>23303.600000000002</v>
          </cell>
        </row>
        <row r="779">
          <cell r="A779" t="str">
            <v xml:space="preserve">    JCP&amp;L Share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</row>
        <row r="781">
          <cell r="A781" t="str">
            <v xml:space="preserve">   (PP&amp;L EHV charges are included in the ECR calculation on Page 10 but not the CSO calculation on Page 9)</v>
          </cell>
        </row>
        <row r="783">
          <cell r="F783" t="str">
            <v xml:space="preserve">                        CALCULATION OF SAVINGS ON PJM SALES</v>
          </cell>
          <cell r="L783" t="str">
            <v>CASE:2001 FORECAST</v>
          </cell>
          <cell r="P783" t="str">
            <v>15</v>
          </cell>
        </row>
        <row r="784">
          <cell r="A784" t="str">
            <v>THIS PAGE IS NO LONGER USED</v>
          </cell>
          <cell r="F784" t="str">
            <v xml:space="preserve">                  </v>
          </cell>
          <cell r="L784">
            <v>36851</v>
          </cell>
        </row>
        <row r="786">
          <cell r="A786" t="str">
            <v>COST OF INTERCHANGE MIX</v>
          </cell>
          <cell r="C786" t="str">
            <v>JANUARY</v>
          </cell>
          <cell r="D786" t="str">
            <v>FEBRUARY</v>
          </cell>
          <cell r="E786" t="str">
            <v>MARCH</v>
          </cell>
          <cell r="F786" t="str">
            <v>APRIL</v>
          </cell>
          <cell r="G786" t="str">
            <v>MAY</v>
          </cell>
          <cell r="H786" t="str">
            <v>JUNE</v>
          </cell>
          <cell r="I786" t="str">
            <v>JULY</v>
          </cell>
          <cell r="J786" t="str">
            <v>AUGUST</v>
          </cell>
          <cell r="K786" t="str">
            <v>SEPTEMBER</v>
          </cell>
          <cell r="L786" t="str">
            <v>OCTOBER</v>
          </cell>
          <cell r="M786" t="str">
            <v>NOVEMBER</v>
          </cell>
          <cell r="N786" t="str">
            <v>DECEMBER</v>
          </cell>
          <cell r="O786" t="str">
            <v>TOTAL</v>
          </cell>
        </row>
        <row r="788">
          <cell r="A788" t="str">
            <v xml:space="preserve">  MARTINS CREEK #3-4</v>
          </cell>
        </row>
        <row r="790">
          <cell r="A790" t="str">
            <v xml:space="preserve">    Output Interchanged (GWH)</v>
          </cell>
          <cell r="B790" t="str">
            <v>.</v>
          </cell>
          <cell r="C790">
            <v>6.5</v>
          </cell>
          <cell r="D790">
            <v>10</v>
          </cell>
          <cell r="E790">
            <v>0.8</v>
          </cell>
          <cell r="F790">
            <v>0</v>
          </cell>
          <cell r="G790">
            <v>5</v>
          </cell>
          <cell r="H790">
            <v>15</v>
          </cell>
          <cell r="I790">
            <v>0</v>
          </cell>
          <cell r="J790">
            <v>50</v>
          </cell>
          <cell r="K790">
            <v>10</v>
          </cell>
          <cell r="L790">
            <v>0.8</v>
          </cell>
          <cell r="M790">
            <v>1.4</v>
          </cell>
          <cell r="N790">
            <v>1.3</v>
          </cell>
          <cell r="O790">
            <v>101</v>
          </cell>
        </row>
        <row r="791">
          <cell r="A791" t="str">
            <v xml:space="preserve">    Fuel Cost Rate (Mills/KWH)</v>
          </cell>
          <cell r="C791">
            <v>55.221020000000003</v>
          </cell>
          <cell r="D791">
            <v>50.928350000000002</v>
          </cell>
          <cell r="E791">
            <v>50.325299999999999</v>
          </cell>
          <cell r="F791">
            <v>48.271740000000001</v>
          </cell>
          <cell r="G791">
            <v>44.366709999999998</v>
          </cell>
          <cell r="H791">
            <v>43.411299999999997</v>
          </cell>
          <cell r="I791">
            <v>40.072119999999998</v>
          </cell>
          <cell r="J791">
            <v>39.618119999999998</v>
          </cell>
          <cell r="K791">
            <v>40.587580000000003</v>
          </cell>
          <cell r="L791">
            <v>41.003259999999997</v>
          </cell>
          <cell r="M791">
            <v>44.901820000000001</v>
          </cell>
          <cell r="N791">
            <v>44.376460000000002</v>
          </cell>
          <cell r="O791">
            <v>42.79</v>
          </cell>
        </row>
        <row r="792">
          <cell r="A792" t="str">
            <v xml:space="preserve">    Cost of Interchange ($1000)</v>
          </cell>
          <cell r="C792">
            <v>358.9</v>
          </cell>
          <cell r="D792">
            <v>509.3</v>
          </cell>
          <cell r="E792">
            <v>40.299999999999997</v>
          </cell>
          <cell r="F792">
            <v>0</v>
          </cell>
          <cell r="G792">
            <v>221.8</v>
          </cell>
          <cell r="H792">
            <v>651.20000000000005</v>
          </cell>
          <cell r="I792">
            <v>0</v>
          </cell>
          <cell r="J792">
            <v>1980.9</v>
          </cell>
          <cell r="K792">
            <v>405.9</v>
          </cell>
          <cell r="L792">
            <v>32.799999999999997</v>
          </cell>
          <cell r="M792">
            <v>62.9</v>
          </cell>
          <cell r="N792">
            <v>57.7</v>
          </cell>
          <cell r="O792">
            <v>4321.7</v>
          </cell>
        </row>
        <row r="794">
          <cell r="A794" t="str">
            <v xml:space="preserve">  COAL</v>
          </cell>
        </row>
        <row r="796">
          <cell r="A796" t="str">
            <v xml:space="preserve">    Output For Interchange (GWH)</v>
          </cell>
          <cell r="C796">
            <v>876.5</v>
          </cell>
          <cell r="D796">
            <v>825</v>
          </cell>
          <cell r="E796">
            <v>420.49999999999994</v>
          </cell>
          <cell r="F796">
            <v>0.6</v>
          </cell>
          <cell r="G796">
            <v>501.8</v>
          </cell>
          <cell r="H796">
            <v>1548.9</v>
          </cell>
          <cell r="I796">
            <v>1616.9</v>
          </cell>
          <cell r="J796">
            <v>1574.4</v>
          </cell>
          <cell r="K796">
            <v>993.6</v>
          </cell>
          <cell r="L796">
            <v>855</v>
          </cell>
          <cell r="M796">
            <v>675.6</v>
          </cell>
          <cell r="N796">
            <v>820.9</v>
          </cell>
          <cell r="O796">
            <v>10710</v>
          </cell>
        </row>
        <row r="797">
          <cell r="A797" t="str">
            <v xml:space="preserve">    Fuel Cost Rate (Mills/KWH)</v>
          </cell>
          <cell r="C797">
            <v>14.11</v>
          </cell>
          <cell r="D797">
            <v>14.04</v>
          </cell>
          <cell r="E797">
            <v>13.81</v>
          </cell>
          <cell r="F797">
            <v>14.19</v>
          </cell>
          <cell r="G797">
            <v>14.95</v>
          </cell>
          <cell r="H797">
            <v>13.93</v>
          </cell>
          <cell r="I797">
            <v>13.83</v>
          </cell>
          <cell r="J797">
            <v>13.78</v>
          </cell>
          <cell r="K797">
            <v>12.18</v>
          </cell>
          <cell r="L797">
            <v>12.29</v>
          </cell>
          <cell r="M797">
            <v>13.89</v>
          </cell>
          <cell r="N797">
            <v>14.15</v>
          </cell>
          <cell r="O797">
            <v>13.68</v>
          </cell>
        </row>
        <row r="798">
          <cell r="A798" t="str">
            <v xml:space="preserve">    Cost of Interchange ($1000)</v>
          </cell>
          <cell r="C798">
            <v>12367.4</v>
          </cell>
          <cell r="D798">
            <v>11583</v>
          </cell>
          <cell r="E798">
            <v>5807.1</v>
          </cell>
          <cell r="F798">
            <v>8.5</v>
          </cell>
          <cell r="G798">
            <v>7501.9</v>
          </cell>
          <cell r="H798">
            <v>21576.2</v>
          </cell>
          <cell r="I798">
            <v>22361.7</v>
          </cell>
          <cell r="J798">
            <v>21695.200000000001</v>
          </cell>
          <cell r="K798">
            <v>12102</v>
          </cell>
          <cell r="L798">
            <v>10508</v>
          </cell>
          <cell r="M798">
            <v>9384.1</v>
          </cell>
          <cell r="N798">
            <v>11615.7</v>
          </cell>
          <cell r="O798">
            <v>146510.80000000002</v>
          </cell>
        </row>
        <row r="800">
          <cell r="A800" t="str">
            <v xml:space="preserve">  POOL PURCHASES RESOLD</v>
          </cell>
        </row>
        <row r="802">
          <cell r="A802" t="str">
            <v xml:space="preserve">    Quantity (GWH)</v>
          </cell>
          <cell r="B802" t="str">
            <v>.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</row>
        <row r="803">
          <cell r="A803" t="str">
            <v xml:space="preserve">    Cost Rate (Mills/KWH)</v>
          </cell>
          <cell r="B803" t="str">
            <v>.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</row>
        <row r="804">
          <cell r="A804" t="str">
            <v xml:space="preserve">    Cost of Purchases ($1000)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</row>
        <row r="806">
          <cell r="A806" t="str">
            <v xml:space="preserve">  OTHER PURCHASES RESOLD</v>
          </cell>
        </row>
        <row r="808">
          <cell r="A808" t="str">
            <v xml:space="preserve">    Quantity (GWH)</v>
          </cell>
          <cell r="B808" t="str">
            <v>.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22.4</v>
          </cell>
          <cell r="O808">
            <v>22</v>
          </cell>
        </row>
        <row r="809">
          <cell r="A809" t="str">
            <v xml:space="preserve">    Cost Rate (Mills/KWH)</v>
          </cell>
          <cell r="C809">
            <v>30.48</v>
          </cell>
          <cell r="D809">
            <v>30.42</v>
          </cell>
          <cell r="E809">
            <v>26.39</v>
          </cell>
          <cell r="F809">
            <v>25.51</v>
          </cell>
          <cell r="G809">
            <v>28.46</v>
          </cell>
          <cell r="H809">
            <v>40.369999999999997</v>
          </cell>
          <cell r="I809">
            <v>63.94</v>
          </cell>
          <cell r="J809">
            <v>63.86</v>
          </cell>
          <cell r="K809">
            <v>32.409999999999997</v>
          </cell>
          <cell r="L809">
            <v>25.92</v>
          </cell>
          <cell r="M809">
            <v>25.95</v>
          </cell>
          <cell r="N809">
            <v>26.51</v>
          </cell>
          <cell r="O809">
            <v>26.99</v>
          </cell>
        </row>
        <row r="810">
          <cell r="A810" t="str">
            <v xml:space="preserve">    Cost of Purchases ($1000)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593.79999999999995</v>
          </cell>
          <cell r="O810">
            <v>593.79999999999995</v>
          </cell>
        </row>
        <row r="812">
          <cell r="A812" t="str">
            <v xml:space="preserve">  COMBUSTION TURBINES &amp; DIESELS</v>
          </cell>
        </row>
        <row r="814">
          <cell r="A814" t="str">
            <v xml:space="preserve">    Output Interchanged (GWH)</v>
          </cell>
          <cell r="B814" t="str">
            <v>.</v>
          </cell>
          <cell r="C814">
            <v>0.4</v>
          </cell>
          <cell r="D814">
            <v>0.9</v>
          </cell>
          <cell r="E814">
            <v>0.1</v>
          </cell>
          <cell r="F814">
            <v>0</v>
          </cell>
          <cell r="G814">
            <v>0.5</v>
          </cell>
          <cell r="H814">
            <v>0.5</v>
          </cell>
          <cell r="I814">
            <v>2</v>
          </cell>
          <cell r="J814">
            <v>1.6</v>
          </cell>
          <cell r="K814">
            <v>2.4</v>
          </cell>
          <cell r="L814">
            <v>0.2</v>
          </cell>
          <cell r="M814">
            <v>0.1</v>
          </cell>
          <cell r="N814">
            <v>0.2</v>
          </cell>
          <cell r="O814">
            <v>9</v>
          </cell>
        </row>
        <row r="815">
          <cell r="A815" t="str">
            <v xml:space="preserve">    Fuel Cost Rate (Mills/KWH)</v>
          </cell>
          <cell r="C815">
            <v>64.816050000000004</v>
          </cell>
          <cell r="D815">
            <v>89.778509999999997</v>
          </cell>
          <cell r="E815">
            <v>88.844319999999996</v>
          </cell>
          <cell r="F815">
            <v>92.622380000000007</v>
          </cell>
          <cell r="G815">
            <v>29.760200000000001</v>
          </cell>
          <cell r="H815">
            <v>24.246569999999998</v>
          </cell>
          <cell r="I815">
            <v>41.568109999999997</v>
          </cell>
          <cell r="J815">
            <v>78.268299999999996</v>
          </cell>
          <cell r="K815">
            <v>43.312609999999999</v>
          </cell>
          <cell r="L815">
            <v>49.338380000000001</v>
          </cell>
          <cell r="M815">
            <v>49.984749999999998</v>
          </cell>
          <cell r="N815">
            <v>78.934569999999994</v>
          </cell>
          <cell r="O815">
            <v>53.96</v>
          </cell>
        </row>
        <row r="816">
          <cell r="A816" t="str">
            <v xml:space="preserve">    Cost ($1000)</v>
          </cell>
          <cell r="C816">
            <v>25.9</v>
          </cell>
          <cell r="D816">
            <v>80.8</v>
          </cell>
          <cell r="E816">
            <v>8.9</v>
          </cell>
          <cell r="F816">
            <v>0</v>
          </cell>
          <cell r="G816">
            <v>14.9</v>
          </cell>
          <cell r="H816">
            <v>12.1</v>
          </cell>
          <cell r="I816">
            <v>83.1</v>
          </cell>
          <cell r="J816">
            <v>125.2</v>
          </cell>
          <cell r="K816">
            <v>104</v>
          </cell>
          <cell r="L816">
            <v>9.9</v>
          </cell>
          <cell r="M816">
            <v>5</v>
          </cell>
          <cell r="N816">
            <v>15.8</v>
          </cell>
          <cell r="O816">
            <v>485.59999999999997</v>
          </cell>
        </row>
        <row r="818">
          <cell r="A818" t="str">
            <v xml:space="preserve">  COST OF PJM SALES</v>
          </cell>
        </row>
        <row r="820">
          <cell r="A820" t="str">
            <v xml:space="preserve">    Output For Interchange Sales (GWH)</v>
          </cell>
          <cell r="C820">
            <v>883.4</v>
          </cell>
          <cell r="D820">
            <v>835.9</v>
          </cell>
          <cell r="E820">
            <v>421.4</v>
          </cell>
          <cell r="F820">
            <v>0.6</v>
          </cell>
          <cell r="G820">
            <v>507.3</v>
          </cell>
          <cell r="H820">
            <v>1564.4</v>
          </cell>
          <cell r="I820">
            <v>1618.9</v>
          </cell>
          <cell r="J820">
            <v>1626</v>
          </cell>
          <cell r="K820">
            <v>1006</v>
          </cell>
          <cell r="L820">
            <v>856</v>
          </cell>
          <cell r="M820">
            <v>677.1</v>
          </cell>
          <cell r="N820">
            <v>844.8</v>
          </cell>
          <cell r="O820">
            <v>10842</v>
          </cell>
        </row>
        <row r="821">
          <cell r="A821" t="str">
            <v xml:space="preserve">    Cost Rate (Mills/KWH)</v>
          </cell>
          <cell r="C821">
            <v>14.44</v>
          </cell>
          <cell r="D821">
            <v>14.56</v>
          </cell>
          <cell r="E821">
            <v>13.9</v>
          </cell>
          <cell r="F821">
            <v>14.17</v>
          </cell>
          <cell r="G821">
            <v>15.25</v>
          </cell>
          <cell r="H821">
            <v>14.22</v>
          </cell>
          <cell r="I821">
            <v>13.86</v>
          </cell>
          <cell r="J821">
            <v>14.64</v>
          </cell>
          <cell r="K821">
            <v>12.54</v>
          </cell>
          <cell r="L821">
            <v>12.33</v>
          </cell>
          <cell r="M821">
            <v>13.96</v>
          </cell>
          <cell r="N821">
            <v>14.54</v>
          </cell>
          <cell r="O821">
            <v>14.01</v>
          </cell>
        </row>
        <row r="822">
          <cell r="A822" t="str">
            <v xml:space="preserve">    Cost of Interchange ($1000)</v>
          </cell>
          <cell r="C822">
            <v>12752.2</v>
          </cell>
          <cell r="D822">
            <v>12173.1</v>
          </cell>
          <cell r="E822">
            <v>5856.3</v>
          </cell>
          <cell r="F822">
            <v>8.5</v>
          </cell>
          <cell r="G822">
            <v>7738.6</v>
          </cell>
          <cell r="H822">
            <v>22239.5</v>
          </cell>
          <cell r="I822">
            <v>22444.799999999999</v>
          </cell>
          <cell r="J822">
            <v>23801.3</v>
          </cell>
          <cell r="K822">
            <v>12611.9</v>
          </cell>
          <cell r="L822">
            <v>10550.7</v>
          </cell>
          <cell r="M822">
            <v>9452</v>
          </cell>
          <cell r="N822">
            <v>12283</v>
          </cell>
          <cell r="O822">
            <v>151911.9</v>
          </cell>
        </row>
        <row r="824">
          <cell r="A824" t="str">
            <v xml:space="preserve">  PJM BILLING</v>
          </cell>
        </row>
        <row r="826">
          <cell r="A826" t="str">
            <v xml:space="preserve">    Interchange Sales (GWH)</v>
          </cell>
          <cell r="C826">
            <v>883.4</v>
          </cell>
          <cell r="D826">
            <v>835.9</v>
          </cell>
          <cell r="E826">
            <v>421.4</v>
          </cell>
          <cell r="F826">
            <v>0.6</v>
          </cell>
          <cell r="G826">
            <v>507.3</v>
          </cell>
          <cell r="H826">
            <v>1564.4</v>
          </cell>
          <cell r="I826">
            <v>1618.9</v>
          </cell>
          <cell r="J826">
            <v>1626</v>
          </cell>
          <cell r="K826">
            <v>1006</v>
          </cell>
          <cell r="L826">
            <v>856</v>
          </cell>
          <cell r="M826">
            <v>677.1</v>
          </cell>
          <cell r="N826">
            <v>844.8</v>
          </cell>
          <cell r="O826">
            <v>10842</v>
          </cell>
        </row>
        <row r="827">
          <cell r="A827" t="str">
            <v xml:space="preserve">    Billing Rate (Mills/KWH)</v>
          </cell>
          <cell r="C827">
            <v>27.45</v>
          </cell>
          <cell r="D827">
            <v>27.45</v>
          </cell>
          <cell r="E827">
            <v>22.8</v>
          </cell>
          <cell r="F827">
            <v>21.5</v>
          </cell>
          <cell r="G827">
            <v>27</v>
          </cell>
          <cell r="H827">
            <v>30.9</v>
          </cell>
          <cell r="I827">
            <v>40.35</v>
          </cell>
          <cell r="J827">
            <v>40.35</v>
          </cell>
          <cell r="K827">
            <v>27.65</v>
          </cell>
          <cell r="L827">
            <v>21.8</v>
          </cell>
          <cell r="M827">
            <v>22.15</v>
          </cell>
          <cell r="N827">
            <v>23.15</v>
          </cell>
          <cell r="O827">
            <v>30.51</v>
          </cell>
        </row>
        <row r="828">
          <cell r="A828" t="str">
            <v xml:space="preserve">    Interchange Bill ($1000)</v>
          </cell>
          <cell r="C828">
            <v>24248.5</v>
          </cell>
          <cell r="D828">
            <v>22945.8</v>
          </cell>
          <cell r="E828">
            <v>9608.4</v>
          </cell>
          <cell r="F828">
            <v>12.9</v>
          </cell>
          <cell r="G828">
            <v>13697.7</v>
          </cell>
          <cell r="H828">
            <v>48341</v>
          </cell>
          <cell r="I828">
            <v>65322.9</v>
          </cell>
          <cell r="J828">
            <v>65608.899999999994</v>
          </cell>
          <cell r="K828">
            <v>27815.7</v>
          </cell>
          <cell r="L828">
            <v>18660.5</v>
          </cell>
          <cell r="M828">
            <v>14997.7</v>
          </cell>
          <cell r="N828">
            <v>19557</v>
          </cell>
          <cell r="O828">
            <v>330817</v>
          </cell>
        </row>
        <row r="829">
          <cell r="A829" t="str">
            <v>TOTAL PJM BILLING</v>
          </cell>
          <cell r="C829">
            <v>24248.5</v>
          </cell>
          <cell r="D829">
            <v>22945.8</v>
          </cell>
          <cell r="E829">
            <v>9608.4</v>
          </cell>
          <cell r="F829">
            <v>12.9</v>
          </cell>
          <cell r="G829">
            <v>13697.7</v>
          </cell>
          <cell r="H829">
            <v>48341</v>
          </cell>
          <cell r="I829">
            <v>65322.9</v>
          </cell>
          <cell r="J829">
            <v>65608.899999999994</v>
          </cell>
          <cell r="K829">
            <v>27815.7</v>
          </cell>
          <cell r="L829">
            <v>18660.5</v>
          </cell>
          <cell r="M829">
            <v>14997.7</v>
          </cell>
          <cell r="N829">
            <v>19557</v>
          </cell>
          <cell r="O829">
            <v>330817</v>
          </cell>
        </row>
        <row r="831">
          <cell r="A831" t="str">
            <v xml:space="preserve">  SAVINGS ON PJM SALES</v>
          </cell>
        </row>
        <row r="833">
          <cell r="A833" t="str">
            <v xml:space="preserve">    Interchange Sales (GWH)</v>
          </cell>
          <cell r="C833">
            <v>883.4</v>
          </cell>
          <cell r="D833">
            <v>835.9</v>
          </cell>
          <cell r="E833">
            <v>421.4</v>
          </cell>
          <cell r="F833">
            <v>0.6</v>
          </cell>
          <cell r="G833">
            <v>507.3</v>
          </cell>
          <cell r="H833">
            <v>1564.4</v>
          </cell>
          <cell r="I833">
            <v>1618.9</v>
          </cell>
          <cell r="J833">
            <v>1626</v>
          </cell>
          <cell r="K833">
            <v>1006</v>
          </cell>
          <cell r="L833">
            <v>856</v>
          </cell>
          <cell r="M833">
            <v>677.1</v>
          </cell>
          <cell r="N833">
            <v>844.8</v>
          </cell>
          <cell r="O833">
            <v>10842</v>
          </cell>
        </row>
        <row r="834">
          <cell r="A834" t="str">
            <v xml:space="preserve">    Savings Rate (Mills/KWH)</v>
          </cell>
          <cell r="C834">
            <v>13.01</v>
          </cell>
          <cell r="D834">
            <v>12.89</v>
          </cell>
          <cell r="E834">
            <v>8.9</v>
          </cell>
          <cell r="F834">
            <v>7.33</v>
          </cell>
          <cell r="G834">
            <v>11.75</v>
          </cell>
          <cell r="H834">
            <v>16.68</v>
          </cell>
          <cell r="I834">
            <v>26.49</v>
          </cell>
          <cell r="J834">
            <v>25.71</v>
          </cell>
          <cell r="K834">
            <v>15.11</v>
          </cell>
          <cell r="L834">
            <v>9.4700000000000006</v>
          </cell>
          <cell r="M834">
            <v>8.19</v>
          </cell>
          <cell r="N834">
            <v>8.61</v>
          </cell>
          <cell r="O834">
            <v>16.5</v>
          </cell>
        </row>
        <row r="835">
          <cell r="A835" t="str">
            <v xml:space="preserve">    Interchange Savings ($1000)</v>
          </cell>
          <cell r="C835">
            <v>11496.3</v>
          </cell>
          <cell r="D835">
            <v>10772.699999999999</v>
          </cell>
          <cell r="E835">
            <v>3752.0999999999995</v>
          </cell>
          <cell r="F835">
            <v>4.4000000000000004</v>
          </cell>
          <cell r="G835">
            <v>5959.1</v>
          </cell>
          <cell r="H835">
            <v>26101.5</v>
          </cell>
          <cell r="I835">
            <v>42878.100000000006</v>
          </cell>
          <cell r="J835">
            <v>41807.599999999991</v>
          </cell>
          <cell r="K835">
            <v>15203.800000000001</v>
          </cell>
          <cell r="L835">
            <v>8109.7999999999993</v>
          </cell>
          <cell r="M835">
            <v>5545.7000000000007</v>
          </cell>
          <cell r="N835">
            <v>7274</v>
          </cell>
          <cell r="O835">
            <v>178905.09999999998</v>
          </cell>
        </row>
        <row r="837">
          <cell r="A837" t="str">
            <v xml:space="preserve">  PPUC CUST. SAVINGS ($1000)</v>
          </cell>
          <cell r="B837">
            <v>1</v>
          </cell>
          <cell r="C837">
            <v>11496.3</v>
          </cell>
          <cell r="D837">
            <v>10772.7</v>
          </cell>
          <cell r="E837">
            <v>3752.1</v>
          </cell>
          <cell r="F837">
            <v>4.4000000000000004</v>
          </cell>
          <cell r="G837">
            <v>5959.1</v>
          </cell>
          <cell r="H837">
            <v>26101.5</v>
          </cell>
          <cell r="I837">
            <v>42878.1</v>
          </cell>
          <cell r="J837">
            <v>41807.599999999999</v>
          </cell>
          <cell r="K837">
            <v>15203.8</v>
          </cell>
          <cell r="L837">
            <v>8109.8</v>
          </cell>
          <cell r="M837">
            <v>5545.7</v>
          </cell>
          <cell r="N837">
            <v>7274</v>
          </cell>
          <cell r="O837">
            <v>178905.09999999998</v>
          </cell>
        </row>
        <row r="838">
          <cell r="F838" t="str">
            <v xml:space="preserve">               CALCULATION OF COST TO SUPPLY SYSTEM OUTPUT (INC UGI)</v>
          </cell>
          <cell r="L838" t="str">
            <v>CASE:2001 FORECAST</v>
          </cell>
          <cell r="P838" t="str">
            <v>16</v>
          </cell>
        </row>
        <row r="839">
          <cell r="A839" t="str">
            <v>THIS PAGE IS NO LONGER USED</v>
          </cell>
          <cell r="F839" t="str">
            <v xml:space="preserve">                   (EXCLUDES ENERGY COSTS NOT APPLICABLE TO ECR)</v>
          </cell>
          <cell r="L839">
            <v>36851</v>
          </cell>
        </row>
        <row r="841">
          <cell r="A841" t="str">
            <v>COST TO SUPPLY INTERNAL LOAD</v>
          </cell>
          <cell r="C841" t="str">
            <v>JANUARY</v>
          </cell>
          <cell r="D841" t="str">
            <v>FEBRUARY</v>
          </cell>
          <cell r="E841" t="str">
            <v>MARCH</v>
          </cell>
          <cell r="F841" t="str">
            <v>APRIL</v>
          </cell>
          <cell r="G841" t="str">
            <v>MAY</v>
          </cell>
          <cell r="H841" t="str">
            <v>JUNE</v>
          </cell>
          <cell r="I841" t="str">
            <v>JULY</v>
          </cell>
          <cell r="J841" t="str">
            <v>AUGUST</v>
          </cell>
          <cell r="K841" t="str">
            <v>SEPTEMBER</v>
          </cell>
          <cell r="L841" t="str">
            <v>OCTOBER</v>
          </cell>
          <cell r="M841" t="str">
            <v>NOVEMBER</v>
          </cell>
          <cell r="N841" t="str">
            <v>DECEMBER</v>
          </cell>
          <cell r="O841" t="str">
            <v>TOTAL</v>
          </cell>
        </row>
        <row r="843">
          <cell r="A843" t="str">
            <v xml:space="preserve">  MARTINS CREEK #3-4</v>
          </cell>
        </row>
        <row r="845">
          <cell r="A845" t="str">
            <v xml:space="preserve">    Output For Load (GWH)</v>
          </cell>
          <cell r="C845">
            <v>89.3</v>
          </cell>
          <cell r="D845">
            <v>85.8</v>
          </cell>
          <cell r="E845">
            <v>34</v>
          </cell>
          <cell r="F845">
            <v>23.8</v>
          </cell>
          <cell r="G845">
            <v>68.2</v>
          </cell>
          <cell r="H845">
            <v>235.2</v>
          </cell>
          <cell r="I845">
            <v>400.4</v>
          </cell>
          <cell r="J845">
            <v>350.4</v>
          </cell>
          <cell r="K845">
            <v>136.4</v>
          </cell>
          <cell r="L845">
            <v>31.5</v>
          </cell>
          <cell r="M845">
            <v>33.4</v>
          </cell>
          <cell r="N845">
            <v>79.3</v>
          </cell>
          <cell r="O845">
            <v>1568</v>
          </cell>
        </row>
        <row r="846">
          <cell r="A846" t="str">
            <v xml:space="preserve">    Fuel Cost Rate (Mills/KWH)</v>
          </cell>
          <cell r="C846">
            <v>55.22</v>
          </cell>
          <cell r="D846">
            <v>50.93</v>
          </cell>
          <cell r="E846">
            <v>50.32</v>
          </cell>
          <cell r="F846">
            <v>48.27</v>
          </cell>
          <cell r="G846">
            <v>44.37</v>
          </cell>
          <cell r="H846">
            <v>43.41</v>
          </cell>
          <cell r="I846">
            <v>40.07</v>
          </cell>
          <cell r="J846">
            <v>39.619999999999997</v>
          </cell>
          <cell r="K846">
            <v>40.590000000000003</v>
          </cell>
          <cell r="L846">
            <v>41</v>
          </cell>
          <cell r="M846">
            <v>44.9</v>
          </cell>
          <cell r="N846">
            <v>44.38</v>
          </cell>
          <cell r="O846">
            <v>42.84</v>
          </cell>
        </row>
        <row r="847">
          <cell r="A847" t="str">
            <v xml:space="preserve">    Cost To Carry Load ($1000)</v>
          </cell>
          <cell r="C847">
            <v>4931.2734760000012</v>
          </cell>
          <cell r="D847">
            <v>4369.6363159999992</v>
          </cell>
          <cell r="E847">
            <v>1711.0204700000002</v>
          </cell>
          <cell r="F847">
            <v>1148.8674879999999</v>
          </cell>
          <cell r="G847">
            <v>3025.8430239999998</v>
          </cell>
          <cell r="H847">
            <v>10210.307488</v>
          </cell>
          <cell r="I847">
            <v>16044.875923999998</v>
          </cell>
          <cell r="J847">
            <v>13882.196427999999</v>
          </cell>
          <cell r="K847">
            <v>5536.1212080000005</v>
          </cell>
          <cell r="L847">
            <v>1291.6054240000001</v>
          </cell>
          <cell r="M847">
            <v>1499.6834879999999</v>
          </cell>
          <cell r="N847">
            <v>3519.0427199999999</v>
          </cell>
          <cell r="O847">
            <v>67170.399999999994</v>
          </cell>
        </row>
        <row r="849">
          <cell r="A849" t="str">
            <v xml:space="preserve">  COAL</v>
          </cell>
        </row>
        <row r="851">
          <cell r="A851" t="str">
            <v xml:space="preserve">    Output For Load (GWH)</v>
          </cell>
          <cell r="C851">
            <v>-901.4303711799671</v>
          </cell>
          <cell r="D851">
            <v>-492.68878123055447</v>
          </cell>
          <cell r="E851">
            <v>-821.37820312333452</v>
          </cell>
          <cell r="F851">
            <v>-1152.4924305566651</v>
          </cell>
          <cell r="G851">
            <v>-1975.3783543079885</v>
          </cell>
          <cell r="H851">
            <v>-2818.5673394166993</v>
          </cell>
          <cell r="I851">
            <v>-3540.5930868202445</v>
          </cell>
          <cell r="J851">
            <v>-3384.5051982400196</v>
          </cell>
          <cell r="K851">
            <v>-2135.0084327590598</v>
          </cell>
          <cell r="L851">
            <v>-1384.8139125659795</v>
          </cell>
          <cell r="M851">
            <v>-656.30505535439988</v>
          </cell>
          <cell r="N851">
            <v>-1143.9045029406398</v>
          </cell>
          <cell r="O851">
            <v>-20407</v>
          </cell>
        </row>
        <row r="852">
          <cell r="A852" t="str">
            <v xml:space="preserve">    Fuel Cost Rate (Mills/KWH)</v>
          </cell>
          <cell r="C852">
            <v>78.41</v>
          </cell>
          <cell r="D852">
            <v>111.97</v>
          </cell>
          <cell r="E852">
            <v>71.98</v>
          </cell>
          <cell r="F852">
            <v>47.27</v>
          </cell>
          <cell r="G852">
            <v>41.77</v>
          </cell>
          <cell r="H852">
            <v>56.97</v>
          </cell>
          <cell r="I852">
            <v>88.11</v>
          </cell>
          <cell r="J852">
            <v>88.96</v>
          </cell>
          <cell r="K852">
            <v>49.89</v>
          </cell>
          <cell r="L852">
            <v>44.27</v>
          </cell>
          <cell r="M852">
            <v>67.59</v>
          </cell>
          <cell r="N852">
            <v>57.21</v>
          </cell>
          <cell r="O852">
            <v>67.290000000000006</v>
          </cell>
        </row>
        <row r="853">
          <cell r="A853" t="str">
            <v xml:space="preserve">    Cost To Carry Load ($1000)</v>
          </cell>
          <cell r="C853">
            <v>-70682.5</v>
          </cell>
          <cell r="D853">
            <v>-55168.3</v>
          </cell>
          <cell r="E853">
            <v>-59124.500000000007</v>
          </cell>
          <cell r="F853">
            <v>-54474.30000000001</v>
          </cell>
          <cell r="G853">
            <v>-82516.799999999988</v>
          </cell>
          <cell r="H853">
            <v>-160576.20000000001</v>
          </cell>
          <cell r="I853">
            <v>-311958.7</v>
          </cell>
          <cell r="J853">
            <v>-301078.90000000002</v>
          </cell>
          <cell r="K853">
            <v>-106514</v>
          </cell>
          <cell r="L853">
            <v>-61301.200000000004</v>
          </cell>
          <cell r="M853">
            <v>-44357.799999999996</v>
          </cell>
          <cell r="N853">
            <v>-65446.099999999991</v>
          </cell>
          <cell r="O853">
            <v>-1373199.3000000003</v>
          </cell>
        </row>
        <row r="855">
          <cell r="A855" t="str">
            <v xml:space="preserve">  COST OF PL SHARE NUCLEAR</v>
          </cell>
        </row>
        <row r="856">
          <cell r="A856" t="str">
            <v xml:space="preserve">    (Including D&amp;D Expense)</v>
          </cell>
        </row>
        <row r="857">
          <cell r="A857" t="str">
            <v xml:space="preserve">    Output For Load (GWH)</v>
          </cell>
          <cell r="C857">
            <v>1335.3999999999999</v>
          </cell>
          <cell r="D857">
            <v>1197.8000000000002</v>
          </cell>
          <cell r="E857">
            <v>831.59999999999991</v>
          </cell>
          <cell r="F857">
            <v>684.1</v>
          </cell>
          <cell r="G857">
            <v>1083</v>
          </cell>
          <cell r="H857">
            <v>1388.9</v>
          </cell>
          <cell r="I857">
            <v>1435.2</v>
          </cell>
          <cell r="J857">
            <v>1435.2</v>
          </cell>
          <cell r="K857">
            <v>1388.9</v>
          </cell>
          <cell r="L857">
            <v>1435.2</v>
          </cell>
          <cell r="M857">
            <v>1388.9</v>
          </cell>
          <cell r="N857">
            <v>1435.2</v>
          </cell>
          <cell r="O857">
            <v>15039</v>
          </cell>
        </row>
        <row r="858">
          <cell r="A858" t="str">
            <v xml:space="preserve">    Fuel Cost Rate (Mills/KWH)</v>
          </cell>
          <cell r="C858">
            <v>4.79</v>
          </cell>
          <cell r="D858">
            <v>4.8099999999999996</v>
          </cell>
          <cell r="E858">
            <v>4.83</v>
          </cell>
          <cell r="F858">
            <v>4.8499999999999996</v>
          </cell>
          <cell r="G858">
            <v>4.7300000000000004</v>
          </cell>
          <cell r="H858">
            <v>4.4000000000000004</v>
          </cell>
          <cell r="I858">
            <v>4.3899999999999997</v>
          </cell>
          <cell r="J858">
            <v>4.3899999999999997</v>
          </cell>
          <cell r="K858">
            <v>4.4000000000000004</v>
          </cell>
          <cell r="L858">
            <v>4.3899999999999997</v>
          </cell>
          <cell r="M858">
            <v>4.4000000000000004</v>
          </cell>
          <cell r="N858">
            <v>4.3899999999999997</v>
          </cell>
          <cell r="O858">
            <v>4.53</v>
          </cell>
        </row>
        <row r="859">
          <cell r="A859" t="str">
            <v xml:space="preserve">    Cost To Carry Load ($1000)</v>
          </cell>
          <cell r="C859">
            <v>6398.3262499999992</v>
          </cell>
          <cell r="D859">
            <v>5758.3995499999992</v>
          </cell>
          <cell r="E859">
            <v>4017.8377500000001</v>
          </cell>
          <cell r="F859">
            <v>3316.9476999999997</v>
          </cell>
          <cell r="G859">
            <v>5119.3518999999997</v>
          </cell>
          <cell r="H859">
            <v>6105.0965999999989</v>
          </cell>
          <cell r="I859">
            <v>6301.9778000000006</v>
          </cell>
          <cell r="J859">
            <v>6301.9778000000006</v>
          </cell>
          <cell r="K859">
            <v>6105.0965999999989</v>
          </cell>
          <cell r="L859">
            <v>6301.9778000000006</v>
          </cell>
          <cell r="M859">
            <v>6105.0965999999989</v>
          </cell>
          <cell r="N859">
            <v>6301.9778000000006</v>
          </cell>
          <cell r="O859">
            <v>68134.100000000006</v>
          </cell>
        </row>
        <row r="861">
          <cell r="A861" t="str">
            <v xml:space="preserve">  COMBUSTION TURBINES &amp; DIESELS</v>
          </cell>
        </row>
        <row r="863">
          <cell r="A863" t="str">
            <v xml:space="preserve">    Output For Load (GWH)</v>
          </cell>
          <cell r="C863">
            <v>0.19999999999999996</v>
          </cell>
          <cell r="D863">
            <v>9.9999999999999978E-2</v>
          </cell>
          <cell r="E863">
            <v>0.1</v>
          </cell>
          <cell r="F863">
            <v>0.30000000000000004</v>
          </cell>
          <cell r="G863">
            <v>0.19999999999999996</v>
          </cell>
          <cell r="H863">
            <v>0.19999999999999996</v>
          </cell>
          <cell r="I863">
            <v>3.0999999999999996</v>
          </cell>
          <cell r="J863">
            <v>0.10000000000000009</v>
          </cell>
          <cell r="K863">
            <v>0.10000000000000009</v>
          </cell>
          <cell r="L863">
            <v>0.10000000000000003</v>
          </cell>
          <cell r="M863">
            <v>0.20000000000000004</v>
          </cell>
          <cell r="N863">
            <v>0.10000000000000003</v>
          </cell>
          <cell r="O863">
            <v>5</v>
          </cell>
        </row>
        <row r="864">
          <cell r="A864" t="str">
            <v xml:space="preserve">    Cost Rate (Mills/KWH)</v>
          </cell>
          <cell r="C864">
            <v>62.01</v>
          </cell>
          <cell r="D864">
            <v>58.86</v>
          </cell>
          <cell r="E864">
            <v>56.52</v>
          </cell>
          <cell r="F864">
            <v>79.599999999999994</v>
          </cell>
          <cell r="G864">
            <v>51.84</v>
          </cell>
          <cell r="H864">
            <v>49.41</v>
          </cell>
          <cell r="I864">
            <v>41.87</v>
          </cell>
          <cell r="J864">
            <v>51.32</v>
          </cell>
          <cell r="K864">
            <v>51.27</v>
          </cell>
          <cell r="L864">
            <v>53.37</v>
          </cell>
          <cell r="M864">
            <v>53.03</v>
          </cell>
          <cell r="N864">
            <v>56.58</v>
          </cell>
          <cell r="O864">
            <v>45.96</v>
          </cell>
        </row>
        <row r="865">
          <cell r="A865" t="str">
            <v xml:space="preserve">    Cost To Carry Load ($1000)</v>
          </cell>
          <cell r="C865">
            <v>12.401792000000007</v>
          </cell>
          <cell r="D865">
            <v>5.8858469999999983</v>
          </cell>
          <cell r="E865">
            <v>5.6522329999999972</v>
          </cell>
          <cell r="F865">
            <v>23.879328000000001</v>
          </cell>
          <cell r="G865">
            <v>10.368148</v>
          </cell>
          <cell r="H865">
            <v>9.8818280000000005</v>
          </cell>
          <cell r="I865">
            <v>129.80655699999997</v>
          </cell>
          <cell r="J865">
            <v>5.1323210000000046</v>
          </cell>
          <cell r="K865">
            <v>5.1268359999999973</v>
          </cell>
          <cell r="L865">
            <v>5.3369279999999986</v>
          </cell>
          <cell r="M865">
            <v>10.605435999999999</v>
          </cell>
          <cell r="N865">
            <v>5.6580800000000018</v>
          </cell>
          <cell r="O865">
            <v>229.79999999999998</v>
          </cell>
        </row>
        <row r="867">
          <cell r="A867" t="str">
            <v xml:space="preserve">  HYDRO</v>
          </cell>
        </row>
        <row r="869">
          <cell r="A869" t="str">
            <v xml:space="preserve">    Output For Load (GWH)</v>
          </cell>
          <cell r="C869">
            <v>61.2</v>
          </cell>
          <cell r="D869">
            <v>59.4</v>
          </cell>
          <cell r="E869">
            <v>77.3</v>
          </cell>
          <cell r="F869">
            <v>75.3</v>
          </cell>
          <cell r="G869">
            <v>71.2</v>
          </cell>
          <cell r="H869">
            <v>54.7</v>
          </cell>
          <cell r="I869">
            <v>42.3</v>
          </cell>
          <cell r="J869">
            <v>33.700000000000003</v>
          </cell>
          <cell r="K869">
            <v>31.200000000000003</v>
          </cell>
          <cell r="L869">
            <v>36.1</v>
          </cell>
          <cell r="M869">
            <v>49.7</v>
          </cell>
          <cell r="N869">
            <v>60.6</v>
          </cell>
          <cell r="O869">
            <v>653</v>
          </cell>
        </row>
        <row r="870">
          <cell r="A870" t="str">
            <v xml:space="preserve">    Cost Rate (Mills/KWH)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</row>
        <row r="871">
          <cell r="A871" t="str">
            <v xml:space="preserve">    Cost To Carry Load ($1000)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</row>
        <row r="873">
          <cell r="A873" t="str">
            <v xml:space="preserve">  COST OF SAFE HARBOR</v>
          </cell>
        </row>
        <row r="875">
          <cell r="A875" t="str">
            <v xml:space="preserve">    Quantity (GWH)</v>
          </cell>
          <cell r="C875">
            <v>31.4</v>
          </cell>
          <cell r="D875">
            <v>32.700000000000003</v>
          </cell>
          <cell r="E875">
            <v>57.5</v>
          </cell>
          <cell r="F875">
            <v>56.9</v>
          </cell>
          <cell r="G875">
            <v>41.8</v>
          </cell>
          <cell r="H875">
            <v>23.5</v>
          </cell>
          <cell r="I875">
            <v>15.6</v>
          </cell>
          <cell r="J875">
            <v>11.2</v>
          </cell>
          <cell r="K875">
            <v>10.3</v>
          </cell>
          <cell r="L875">
            <v>15.8</v>
          </cell>
          <cell r="M875">
            <v>25.4</v>
          </cell>
          <cell r="N875">
            <v>33.200000000000003</v>
          </cell>
          <cell r="O875">
            <v>355.3</v>
          </cell>
        </row>
        <row r="876">
          <cell r="A876" t="str">
            <v xml:space="preserve">    Billing Rate (Mills/KWH)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</row>
        <row r="877">
          <cell r="A877" t="str">
            <v xml:space="preserve">    Cost ($1000)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</row>
        <row r="879">
          <cell r="A879" t="str">
            <v xml:space="preserve">  INTERCHANGE RETAINED FOR LOAD</v>
          </cell>
        </row>
        <row r="881">
          <cell r="A881" t="str">
            <v xml:space="preserve">    Retained Interchange (GWH)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</row>
        <row r="882">
          <cell r="A882" t="str">
            <v xml:space="preserve">    Billing Rate (Mills/KWH)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</row>
        <row r="883">
          <cell r="A883" t="str">
            <v xml:space="preserve">    Cost ($1000)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</row>
        <row r="885">
          <cell r="A885" t="str">
            <v xml:space="preserve">  OTHER PURCHASES FOR LOAD</v>
          </cell>
        </row>
        <row r="887">
          <cell r="A887" t="str">
            <v xml:space="preserve">    Other Purchases (GWH)</v>
          </cell>
          <cell r="C887">
            <v>2677.4</v>
          </cell>
          <cell r="D887">
            <v>2156.9</v>
          </cell>
          <cell r="E887">
            <v>2825.7</v>
          </cell>
          <cell r="F887">
            <v>2659.8</v>
          </cell>
          <cell r="G887">
            <v>3160.4</v>
          </cell>
          <cell r="H887">
            <v>3948.9</v>
          </cell>
          <cell r="I887">
            <v>4831.7</v>
          </cell>
          <cell r="J887">
            <v>4679.7</v>
          </cell>
          <cell r="K887">
            <v>3348</v>
          </cell>
          <cell r="L887">
            <v>2547.4</v>
          </cell>
          <cell r="M887">
            <v>1966.3</v>
          </cell>
          <cell r="N887">
            <v>2815</v>
          </cell>
          <cell r="O887">
            <v>37617</v>
          </cell>
        </row>
        <row r="888">
          <cell r="A888" t="str">
            <v xml:space="preserve">    Billing Rate (Mills/KWH)</v>
          </cell>
          <cell r="C888">
            <v>30.48</v>
          </cell>
          <cell r="D888">
            <v>30.42</v>
          </cell>
          <cell r="E888">
            <v>26.39</v>
          </cell>
          <cell r="F888">
            <v>25.51</v>
          </cell>
          <cell r="G888">
            <v>28.46</v>
          </cell>
          <cell r="H888">
            <v>40.369999999999997</v>
          </cell>
          <cell r="I888">
            <v>63.94</v>
          </cell>
          <cell r="J888">
            <v>63.86</v>
          </cell>
          <cell r="K888">
            <v>32.409999999999997</v>
          </cell>
          <cell r="L888">
            <v>25.92</v>
          </cell>
          <cell r="M888">
            <v>25.95</v>
          </cell>
          <cell r="N888">
            <v>26.51</v>
          </cell>
          <cell r="O888">
            <v>38.47</v>
          </cell>
        </row>
        <row r="889">
          <cell r="A889" t="str">
            <v xml:space="preserve">    Cost ($1000)</v>
          </cell>
          <cell r="C889">
            <v>81610.716630251016</v>
          </cell>
          <cell r="D889">
            <v>65610.57108425512</v>
          </cell>
          <cell r="E889">
            <v>74565.070185863238</v>
          </cell>
          <cell r="F889">
            <v>67855.519773507651</v>
          </cell>
          <cell r="G889">
            <v>89958.147098652218</v>
          </cell>
          <cell r="H889">
            <v>159406.62244032157</v>
          </cell>
          <cell r="I889">
            <v>308951.61221789679</v>
          </cell>
          <cell r="J889">
            <v>298868.85052939726</v>
          </cell>
          <cell r="K889">
            <v>108524.69422466808</v>
          </cell>
          <cell r="L889">
            <v>66016.368245767633</v>
          </cell>
          <cell r="M889">
            <v>51022.672363820668</v>
          </cell>
          <cell r="N889">
            <v>74628.9593541496</v>
          </cell>
          <cell r="O889">
            <v>1447019.9</v>
          </cell>
        </row>
        <row r="891">
          <cell r="A891" t="str">
            <v xml:space="preserve">  NON-UTILITY GENERATION FOR LOAD</v>
          </cell>
        </row>
        <row r="893">
          <cell r="A893" t="str">
            <v xml:space="preserve">    Quantity (GWH)</v>
          </cell>
          <cell r="C893">
            <v>205.8</v>
          </cell>
          <cell r="D893">
            <v>229.3</v>
          </cell>
          <cell r="E893">
            <v>211.1</v>
          </cell>
          <cell r="F893">
            <v>204.3</v>
          </cell>
          <cell r="G893">
            <v>201.5</v>
          </cell>
          <cell r="H893">
            <v>233.6</v>
          </cell>
          <cell r="I893">
            <v>211.1</v>
          </cell>
          <cell r="J893">
            <v>200.2</v>
          </cell>
          <cell r="K893">
            <v>186.3</v>
          </cell>
          <cell r="L893">
            <v>201.7</v>
          </cell>
          <cell r="M893">
            <v>213.2</v>
          </cell>
          <cell r="N893">
            <v>239.2</v>
          </cell>
          <cell r="O893">
            <v>2537.2999999999993</v>
          </cell>
        </row>
        <row r="894">
          <cell r="A894" t="str">
            <v xml:space="preserve">    Cost Rate (Mills/KWH)</v>
          </cell>
          <cell r="C894">
            <v>65.2</v>
          </cell>
          <cell r="D894">
            <v>65.2</v>
          </cell>
          <cell r="E894">
            <v>65.2</v>
          </cell>
          <cell r="F894">
            <v>65.2</v>
          </cell>
          <cell r="G894">
            <v>65.2</v>
          </cell>
          <cell r="H894">
            <v>65.2</v>
          </cell>
          <cell r="I894">
            <v>65.2</v>
          </cell>
          <cell r="J894">
            <v>65.2</v>
          </cell>
          <cell r="K894">
            <v>65.2</v>
          </cell>
          <cell r="L894">
            <v>65.2</v>
          </cell>
          <cell r="M894">
            <v>65.2</v>
          </cell>
          <cell r="N894">
            <v>65.2</v>
          </cell>
          <cell r="O894">
            <v>65.2</v>
          </cell>
        </row>
        <row r="895">
          <cell r="A895" t="str">
            <v xml:space="preserve">    Cost ($1000)</v>
          </cell>
          <cell r="C895">
            <v>13418.160000000002</v>
          </cell>
          <cell r="D895">
            <v>14950.36</v>
          </cell>
          <cell r="E895">
            <v>13763.72</v>
          </cell>
          <cell r="F895">
            <v>13320.36</v>
          </cell>
          <cell r="G895">
            <v>13137.800000000001</v>
          </cell>
          <cell r="H895">
            <v>15230.720000000001</v>
          </cell>
          <cell r="I895">
            <v>13763.72</v>
          </cell>
          <cell r="J895">
            <v>13053.039999999999</v>
          </cell>
          <cell r="K895">
            <v>12146.760000000002</v>
          </cell>
          <cell r="L895">
            <v>13150.84</v>
          </cell>
          <cell r="M895">
            <v>13900.64</v>
          </cell>
          <cell r="N895">
            <v>15595.84</v>
          </cell>
          <cell r="O895">
            <v>165431.9</v>
          </cell>
        </row>
        <row r="897">
          <cell r="A897" t="str">
            <v xml:space="preserve">  PASNY AND BORDERLINES</v>
          </cell>
        </row>
        <row r="899">
          <cell r="A899" t="str">
            <v xml:space="preserve">    Quantity (GWH)</v>
          </cell>
          <cell r="C899">
            <v>2.5</v>
          </cell>
          <cell r="D899">
            <v>2.5</v>
          </cell>
          <cell r="E899">
            <v>2.5</v>
          </cell>
          <cell r="F899">
            <v>2.5</v>
          </cell>
          <cell r="G899">
            <v>2.5</v>
          </cell>
          <cell r="H899">
            <v>2.5</v>
          </cell>
          <cell r="I899">
            <v>2.5</v>
          </cell>
          <cell r="J899">
            <v>2.5</v>
          </cell>
          <cell r="K899">
            <v>2.5</v>
          </cell>
          <cell r="L899">
            <v>2.5</v>
          </cell>
          <cell r="M899">
            <v>2.5</v>
          </cell>
          <cell r="N899">
            <v>2.5</v>
          </cell>
          <cell r="O899">
            <v>30</v>
          </cell>
        </row>
        <row r="900">
          <cell r="A900" t="str">
            <v xml:space="preserve">    Cost Rate (Mills/KWH)</v>
          </cell>
          <cell r="C900">
            <v>23.36</v>
          </cell>
          <cell r="D900">
            <v>23.36</v>
          </cell>
          <cell r="E900">
            <v>23.36</v>
          </cell>
          <cell r="F900">
            <v>23.36</v>
          </cell>
          <cell r="G900">
            <v>23.36</v>
          </cell>
          <cell r="H900">
            <v>23.36</v>
          </cell>
          <cell r="I900">
            <v>23.36</v>
          </cell>
          <cell r="J900">
            <v>23.36</v>
          </cell>
          <cell r="K900">
            <v>23.36</v>
          </cell>
          <cell r="L900">
            <v>23.36</v>
          </cell>
          <cell r="M900">
            <v>23.36</v>
          </cell>
          <cell r="N900">
            <v>23.36</v>
          </cell>
          <cell r="O900">
            <v>23.36</v>
          </cell>
        </row>
        <row r="901">
          <cell r="A901" t="str">
            <v xml:space="preserve">    Cost ($1000)</v>
          </cell>
          <cell r="C901">
            <v>58.4</v>
          </cell>
          <cell r="D901">
            <v>58.4</v>
          </cell>
          <cell r="E901">
            <v>58.4</v>
          </cell>
          <cell r="F901">
            <v>58.4</v>
          </cell>
          <cell r="G901">
            <v>58.4</v>
          </cell>
          <cell r="H901">
            <v>58.4</v>
          </cell>
          <cell r="I901">
            <v>58.4</v>
          </cell>
          <cell r="J901">
            <v>58.4</v>
          </cell>
          <cell r="K901">
            <v>58.4</v>
          </cell>
          <cell r="L901">
            <v>58.4</v>
          </cell>
          <cell r="M901">
            <v>58.4</v>
          </cell>
          <cell r="N901">
            <v>58.4</v>
          </cell>
          <cell r="O901">
            <v>700.79999999999984</v>
          </cell>
        </row>
        <row r="903">
          <cell r="A903" t="str">
            <v xml:space="preserve">  PP&amp;L SHARE OF EHV CHARGES (Page 14)</v>
          </cell>
          <cell r="C903">
            <v>1666.4582227079802</v>
          </cell>
          <cell r="D903">
            <v>1354.1332687383326</v>
          </cell>
          <cell r="E903">
            <v>1755.4069218740008</v>
          </cell>
          <cell r="F903">
            <v>1655.8754583339992</v>
          </cell>
          <cell r="G903">
            <v>1956.2270125847931</v>
          </cell>
          <cell r="H903">
            <v>2429.3204036500192</v>
          </cell>
          <cell r="I903">
            <v>2959.0158520921464</v>
          </cell>
          <cell r="J903">
            <v>2867.8231189440116</v>
          </cell>
          <cell r="K903">
            <v>2068.8050596554363</v>
          </cell>
          <cell r="L903">
            <v>1588.448347539588</v>
          </cell>
          <cell r="M903">
            <v>1239.7830332126398</v>
          </cell>
          <cell r="N903">
            <v>1762.4427017643839</v>
          </cell>
          <cell r="O903">
            <v>23303.600000000002</v>
          </cell>
        </row>
        <row r="905">
          <cell r="A905" t="str">
            <v xml:space="preserve">  TOTAL COST TO SUPPLY SYSTEM OUTPUT (INC UGI)</v>
          </cell>
        </row>
        <row r="906">
          <cell r="A906" t="str">
            <v xml:space="preserve">    Total To Supply System Output</v>
          </cell>
          <cell r="C906" t="e">
            <v>#REF!</v>
          </cell>
          <cell r="D906" t="e">
            <v>#REF!</v>
          </cell>
          <cell r="E906" t="e">
            <v>#REF!</v>
          </cell>
          <cell r="F906" t="e">
            <v>#REF!</v>
          </cell>
          <cell r="G906" t="e">
            <v>#REF!</v>
          </cell>
          <cell r="H906" t="e">
            <v>#REF!</v>
          </cell>
          <cell r="I906" t="e">
            <v>#REF!</v>
          </cell>
          <cell r="J906" t="e">
            <v>#REF!</v>
          </cell>
          <cell r="K906" t="e">
            <v>#REF!</v>
          </cell>
          <cell r="L906" t="e">
            <v>#REF!</v>
          </cell>
          <cell r="M906" t="e">
            <v>#REF!</v>
          </cell>
          <cell r="N906" t="e">
            <v>#REF!</v>
          </cell>
          <cell r="O906" t="e">
            <v>#REF!</v>
          </cell>
        </row>
        <row r="907">
          <cell r="A907" t="str">
            <v xml:space="preserve">    System Output (inc UGI)</v>
          </cell>
          <cell r="C907">
            <v>2586.6</v>
          </cell>
          <cell r="D907">
            <v>2420.5</v>
          </cell>
          <cell r="E907">
            <v>2399.1999999999998</v>
          </cell>
          <cell r="F907">
            <v>2041.8</v>
          </cell>
          <cell r="G907">
            <v>1995.8</v>
          </cell>
          <cell r="H907">
            <v>2081.1</v>
          </cell>
          <cell r="I907">
            <v>2331.8000000000002</v>
          </cell>
          <cell r="J907">
            <v>2287.6</v>
          </cell>
          <cell r="K907">
            <v>2014.4</v>
          </cell>
          <cell r="L907">
            <v>2110.1</v>
          </cell>
          <cell r="M907">
            <v>2208.6</v>
          </cell>
          <cell r="N907">
            <v>2602.1</v>
          </cell>
          <cell r="O907">
            <v>27080</v>
          </cell>
        </row>
        <row r="908">
          <cell r="A908" t="str">
            <v xml:space="preserve">    Cost Rate (Mills/KWH)</v>
          </cell>
          <cell r="C908">
            <v>14.46</v>
          </cell>
          <cell r="D908">
            <v>15.26</v>
          </cell>
          <cell r="E908">
            <v>15.32</v>
          </cell>
          <cell r="F908">
            <v>16.12</v>
          </cell>
          <cell r="G908">
            <v>15.41</v>
          </cell>
          <cell r="H908">
            <v>15.8</v>
          </cell>
          <cell r="I908">
            <v>15.55</v>
          </cell>
          <cell r="J908">
            <v>14.84</v>
          </cell>
          <cell r="K908">
            <v>13.87</v>
          </cell>
          <cell r="L908">
            <v>12.85</v>
          </cell>
          <cell r="M908">
            <v>13.35</v>
          </cell>
          <cell r="N908">
            <v>14</v>
          </cell>
          <cell r="O908">
            <v>14.73</v>
          </cell>
        </row>
        <row r="909">
          <cell r="A909" t="str">
            <v xml:space="preserve">    Cost ($1000)</v>
          </cell>
          <cell r="C909">
            <v>37413.236370958999</v>
          </cell>
          <cell r="D909">
            <v>36939.086065993448</v>
          </cell>
          <cell r="E909">
            <v>36752.60756073724</v>
          </cell>
          <cell r="F909">
            <v>32905.549747841636</v>
          </cell>
          <cell r="G909">
            <v>30749.337183237018</v>
          </cell>
          <cell r="H909">
            <v>32874.148759971577</v>
          </cell>
          <cell r="I909">
            <v>36250.708350988891</v>
          </cell>
          <cell r="J909">
            <v>33958.520197341219</v>
          </cell>
          <cell r="K909">
            <v>27931.00392832352</v>
          </cell>
          <cell r="L909">
            <v>27111.776745307216</v>
          </cell>
          <cell r="M909">
            <v>29479.08092103331</v>
          </cell>
          <cell r="N909">
            <v>36426.220655913989</v>
          </cell>
          <cell r="O909">
            <v>398791.1</v>
          </cell>
        </row>
        <row r="911">
          <cell r="A911" t="str">
            <v>COST FOR PPUC CUST. ($1000)</v>
          </cell>
          <cell r="B911">
            <v>1</v>
          </cell>
          <cell r="C911">
            <v>37413.199999999997</v>
          </cell>
          <cell r="D911">
            <v>36939.1</v>
          </cell>
          <cell r="E911">
            <v>36752.6</v>
          </cell>
          <cell r="F911">
            <v>32905.5</v>
          </cell>
          <cell r="G911">
            <v>30749.3</v>
          </cell>
          <cell r="H911">
            <v>32874.1</v>
          </cell>
          <cell r="I911">
            <v>36250.699999999997</v>
          </cell>
          <cell r="J911">
            <v>33958.5</v>
          </cell>
          <cell r="K911">
            <v>27931</v>
          </cell>
          <cell r="L911">
            <v>27111.8</v>
          </cell>
          <cell r="M911">
            <v>29479.1</v>
          </cell>
          <cell r="N911">
            <v>36426.199999999997</v>
          </cell>
          <cell r="O911">
            <v>398791.1</v>
          </cell>
        </row>
        <row r="912">
          <cell r="A912" t="str">
            <v xml:space="preserve">    ECR Cost Check ($1000)</v>
          </cell>
          <cell r="C912">
            <v>39765.399999999994</v>
          </cell>
          <cell r="D912">
            <v>39096.100000000006</v>
          </cell>
          <cell r="E912">
            <v>38515.699999999997</v>
          </cell>
          <cell r="F912">
            <v>33632</v>
          </cell>
          <cell r="G912">
            <v>34178.800000000003</v>
          </cell>
          <cell r="H912">
            <v>39221.800000000003</v>
          </cell>
          <cell r="I912">
            <v>43317.299999999996</v>
          </cell>
          <cell r="J912">
            <v>40972.799999999996</v>
          </cell>
          <cell r="K912">
            <v>32682.799999999999</v>
          </cell>
          <cell r="L912">
            <v>28706.3</v>
          </cell>
          <cell r="M912">
            <v>31063.600000000002</v>
          </cell>
          <cell r="N912">
            <v>38617.1</v>
          </cell>
          <cell r="O912">
            <v>439769.7</v>
          </cell>
        </row>
        <row r="915">
          <cell r="F915" t="str">
            <v xml:space="preserve">                                SURPLUS ENERGY BY GENERATING UNIT</v>
          </cell>
        </row>
        <row r="916">
          <cell r="F916" t="str">
            <v xml:space="preserve">                               FOR THE TYPICAL WEEK IN EACH MONTH</v>
          </cell>
          <cell r="L916" t="str">
            <v>CASE:2001 FORECAST</v>
          </cell>
          <cell r="P916" t="str">
            <v>17</v>
          </cell>
        </row>
        <row r="917">
          <cell r="L917">
            <v>36851</v>
          </cell>
        </row>
        <row r="918">
          <cell r="F918" t="str">
            <v xml:space="preserve">         (MILLIONS OF KWH)</v>
          </cell>
        </row>
        <row r="919">
          <cell r="A919" t="str">
            <v xml:space="preserve">                                 </v>
          </cell>
        </row>
        <row r="920">
          <cell r="A920" t="str">
            <v xml:space="preserve">                                    </v>
          </cell>
          <cell r="C920" t="str">
            <v>JANUARY</v>
          </cell>
          <cell r="D920" t="str">
            <v>FEBRUARY</v>
          </cell>
          <cell r="E920" t="str">
            <v>MARCH</v>
          </cell>
          <cell r="F920" t="str">
            <v>APRIL</v>
          </cell>
          <cell r="G920" t="str">
            <v>MAY</v>
          </cell>
          <cell r="H920" t="str">
            <v>JUNE</v>
          </cell>
          <cell r="I920" t="str">
            <v>JULY</v>
          </cell>
          <cell r="J920" t="str">
            <v>AUGUST</v>
          </cell>
          <cell r="K920" t="str">
            <v>SEPTEMBER</v>
          </cell>
          <cell r="L920" t="str">
            <v>OCTOBER</v>
          </cell>
          <cell r="M920" t="str">
            <v>NOVEMBER</v>
          </cell>
          <cell r="N920" t="str">
            <v>DECEMBER</v>
          </cell>
          <cell r="O920" t="str">
            <v>TOTAL</v>
          </cell>
        </row>
        <row r="922">
          <cell r="A922" t="str">
            <v xml:space="preserve">    Brunner Is. #1</v>
          </cell>
          <cell r="C922">
            <v>9.3000000000000007</v>
          </cell>
          <cell r="D922">
            <v>3.9</v>
          </cell>
          <cell r="E922">
            <v>8.6</v>
          </cell>
          <cell r="F922">
            <v>6</v>
          </cell>
          <cell r="G922">
            <v>14.4</v>
          </cell>
          <cell r="H922">
            <v>12</v>
          </cell>
          <cell r="I922">
            <v>9.1</v>
          </cell>
          <cell r="J922">
            <v>8.6</v>
          </cell>
          <cell r="K922">
            <v>9.1</v>
          </cell>
          <cell r="L922">
            <v>5.2</v>
          </cell>
          <cell r="M922">
            <v>9.6999999999999993</v>
          </cell>
          <cell r="N922">
            <v>11</v>
          </cell>
          <cell r="O922">
            <v>107</v>
          </cell>
        </row>
        <row r="923">
          <cell r="A923" t="str">
            <v xml:space="preserve">    Brunner Is. #2</v>
          </cell>
          <cell r="C923">
            <v>10.1</v>
          </cell>
          <cell r="D923">
            <v>4.3</v>
          </cell>
          <cell r="E923">
            <v>9.6</v>
          </cell>
          <cell r="F923">
            <v>6.9</v>
          </cell>
          <cell r="G923">
            <v>16.899999999999999</v>
          </cell>
          <cell r="H923">
            <v>14.3</v>
          </cell>
          <cell r="I923">
            <v>10.7</v>
          </cell>
          <cell r="J923">
            <v>9.9</v>
          </cell>
          <cell r="K923">
            <v>3.4</v>
          </cell>
          <cell r="L923">
            <v>1</v>
          </cell>
          <cell r="M923">
            <v>14.7</v>
          </cell>
          <cell r="N923">
            <v>11</v>
          </cell>
          <cell r="O923">
            <v>113</v>
          </cell>
        </row>
        <row r="924">
          <cell r="A924" t="str">
            <v xml:space="preserve">    Brunner Is. #3</v>
          </cell>
          <cell r="C924">
            <v>13.2</v>
          </cell>
          <cell r="D924">
            <v>5.5</v>
          </cell>
          <cell r="E924">
            <v>12.1</v>
          </cell>
          <cell r="F924">
            <v>8.5</v>
          </cell>
          <cell r="G924">
            <v>36</v>
          </cell>
          <cell r="H924">
            <v>31.8</v>
          </cell>
          <cell r="I924">
            <v>24.1</v>
          </cell>
          <cell r="J924">
            <v>21</v>
          </cell>
          <cell r="K924">
            <v>22.2</v>
          </cell>
          <cell r="L924">
            <v>6</v>
          </cell>
          <cell r="M924">
            <v>19.2</v>
          </cell>
          <cell r="N924">
            <v>15.4</v>
          </cell>
          <cell r="O924">
            <v>215</v>
          </cell>
        </row>
        <row r="925">
          <cell r="C925" t="str">
            <v xml:space="preserve"> --------</v>
          </cell>
          <cell r="D925" t="str">
            <v xml:space="preserve"> --------</v>
          </cell>
          <cell r="E925" t="str">
            <v xml:space="preserve"> --------</v>
          </cell>
          <cell r="F925" t="str">
            <v xml:space="preserve"> --------</v>
          </cell>
          <cell r="G925" t="str">
            <v xml:space="preserve"> --------</v>
          </cell>
          <cell r="H925" t="str">
            <v xml:space="preserve"> --------</v>
          </cell>
          <cell r="I925" t="str">
            <v xml:space="preserve"> --------</v>
          </cell>
          <cell r="J925" t="str">
            <v xml:space="preserve"> --------</v>
          </cell>
          <cell r="K925" t="str">
            <v xml:space="preserve"> --------</v>
          </cell>
          <cell r="L925" t="str">
            <v xml:space="preserve"> --------</v>
          </cell>
          <cell r="M925" t="str">
            <v xml:space="preserve"> --------</v>
          </cell>
          <cell r="N925" t="str">
            <v xml:space="preserve"> --------</v>
          </cell>
          <cell r="O925" t="str">
            <v xml:space="preserve"> --------</v>
          </cell>
        </row>
        <row r="926">
          <cell r="A926" t="str">
            <v xml:space="preserve">        TOTAL</v>
          </cell>
          <cell r="C926">
            <v>32.599999999999994</v>
          </cell>
          <cell r="D926">
            <v>13.7</v>
          </cell>
          <cell r="E926">
            <v>30.299999999999997</v>
          </cell>
          <cell r="F926">
            <v>21.4</v>
          </cell>
          <cell r="G926">
            <v>67.3</v>
          </cell>
          <cell r="H926">
            <v>58.1</v>
          </cell>
          <cell r="I926">
            <v>43.9</v>
          </cell>
          <cell r="J926">
            <v>39.5</v>
          </cell>
          <cell r="K926">
            <v>34.700000000000003</v>
          </cell>
          <cell r="L926">
            <v>12.2</v>
          </cell>
          <cell r="M926">
            <v>43.599999999999994</v>
          </cell>
          <cell r="N926">
            <v>37.4</v>
          </cell>
          <cell r="O926">
            <v>435</v>
          </cell>
        </row>
        <row r="928">
          <cell r="A928" t="str">
            <v xml:space="preserve">    Martins Creek #1</v>
          </cell>
          <cell r="C928">
            <v>0.55042999999999997</v>
          </cell>
          <cell r="D928">
            <v>2.4</v>
          </cell>
          <cell r="E928">
            <v>7.5</v>
          </cell>
          <cell r="F928">
            <v>8.3000000000000007</v>
          </cell>
          <cell r="G928">
            <v>15.2</v>
          </cell>
          <cell r="H928">
            <v>10.1</v>
          </cell>
          <cell r="I928">
            <v>10</v>
          </cell>
          <cell r="J928">
            <v>5.5</v>
          </cell>
          <cell r="K928">
            <v>2.6</v>
          </cell>
          <cell r="L928">
            <v>4.0999999999999996</v>
          </cell>
          <cell r="M928">
            <v>11.8</v>
          </cell>
          <cell r="N928">
            <v>8.1</v>
          </cell>
          <cell r="O928">
            <v>86</v>
          </cell>
        </row>
        <row r="929">
          <cell r="A929" t="str">
            <v xml:space="preserve">    Martins Creek #2</v>
          </cell>
          <cell r="C929">
            <v>6.9</v>
          </cell>
          <cell r="D929">
            <v>2.2000000000000002</v>
          </cell>
          <cell r="E929">
            <v>6.5</v>
          </cell>
          <cell r="F929">
            <v>7.5</v>
          </cell>
          <cell r="G929">
            <v>13.9</v>
          </cell>
          <cell r="H929">
            <v>9.3000000000000007</v>
          </cell>
          <cell r="I929">
            <v>9.3000000000000007</v>
          </cell>
          <cell r="J929">
            <v>5.5</v>
          </cell>
          <cell r="K929">
            <v>7.1</v>
          </cell>
          <cell r="L929">
            <v>4.3</v>
          </cell>
          <cell r="M929">
            <v>10.7</v>
          </cell>
          <cell r="N929">
            <v>7.2</v>
          </cell>
          <cell r="O929">
            <v>90</v>
          </cell>
        </row>
        <row r="930">
          <cell r="C930" t="str">
            <v xml:space="preserve"> --------</v>
          </cell>
          <cell r="D930" t="str">
            <v xml:space="preserve"> --------</v>
          </cell>
          <cell r="E930" t="str">
            <v xml:space="preserve"> --------</v>
          </cell>
          <cell r="F930" t="str">
            <v xml:space="preserve"> --------</v>
          </cell>
          <cell r="G930" t="str">
            <v xml:space="preserve"> --------</v>
          </cell>
          <cell r="H930" t="str">
            <v xml:space="preserve"> --------</v>
          </cell>
          <cell r="I930" t="str">
            <v xml:space="preserve"> --------</v>
          </cell>
          <cell r="J930" t="str">
            <v xml:space="preserve"> --------</v>
          </cell>
          <cell r="K930" t="str">
            <v xml:space="preserve"> --------</v>
          </cell>
          <cell r="L930" t="str">
            <v xml:space="preserve"> --------</v>
          </cell>
          <cell r="M930" t="str">
            <v xml:space="preserve"> --------</v>
          </cell>
          <cell r="N930" t="str">
            <v xml:space="preserve"> --------</v>
          </cell>
          <cell r="O930" t="str">
            <v xml:space="preserve"> --------</v>
          </cell>
        </row>
        <row r="931">
          <cell r="A931" t="str">
            <v xml:space="preserve">        TOTAL</v>
          </cell>
          <cell r="C931">
            <v>7.5</v>
          </cell>
          <cell r="D931">
            <v>4.5999999999999996</v>
          </cell>
          <cell r="E931">
            <v>14</v>
          </cell>
          <cell r="F931">
            <v>15.8</v>
          </cell>
          <cell r="G931">
            <v>29.1</v>
          </cell>
          <cell r="H931">
            <v>19.399999999999999</v>
          </cell>
          <cell r="I931">
            <v>19.3</v>
          </cell>
          <cell r="J931">
            <v>11</v>
          </cell>
          <cell r="K931">
            <v>9.6999999999999993</v>
          </cell>
          <cell r="L931">
            <v>8.3999999999999986</v>
          </cell>
          <cell r="M931">
            <v>22.5</v>
          </cell>
          <cell r="N931">
            <v>15.3</v>
          </cell>
          <cell r="O931">
            <v>177</v>
          </cell>
        </row>
        <row r="933">
          <cell r="A933" t="str">
            <v xml:space="preserve">    Sunbury #1-2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</row>
        <row r="934">
          <cell r="A934" t="str">
            <v xml:space="preserve">    Sunbury #3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</row>
        <row r="935">
          <cell r="A935" t="str">
            <v xml:space="preserve">    Sunbury #4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</row>
        <row r="936">
          <cell r="C936" t="str">
            <v xml:space="preserve"> --------</v>
          </cell>
          <cell r="D936" t="str">
            <v xml:space="preserve"> --------</v>
          </cell>
          <cell r="E936" t="str">
            <v xml:space="preserve"> --------</v>
          </cell>
          <cell r="F936" t="str">
            <v xml:space="preserve"> --------</v>
          </cell>
          <cell r="G936" t="str">
            <v xml:space="preserve"> --------</v>
          </cell>
          <cell r="H936" t="str">
            <v xml:space="preserve"> --------</v>
          </cell>
          <cell r="I936" t="str">
            <v xml:space="preserve"> --------</v>
          </cell>
          <cell r="J936" t="str">
            <v xml:space="preserve"> --------</v>
          </cell>
          <cell r="K936" t="str">
            <v xml:space="preserve"> --------</v>
          </cell>
          <cell r="L936" t="str">
            <v xml:space="preserve"> --------</v>
          </cell>
          <cell r="M936" t="str">
            <v xml:space="preserve"> --------</v>
          </cell>
          <cell r="N936" t="str">
            <v xml:space="preserve"> --------</v>
          </cell>
          <cell r="O936" t="str">
            <v xml:space="preserve"> --------</v>
          </cell>
        </row>
        <row r="937">
          <cell r="A937" t="str">
            <v xml:space="preserve">        TOTAL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</row>
        <row r="939">
          <cell r="A939" t="str">
            <v xml:space="preserve">    Holtwood #17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</row>
        <row r="941">
          <cell r="A941" t="str">
            <v xml:space="preserve">    Keystone #1 (PL Share)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2">
          <cell r="A942" t="str">
            <v xml:space="preserve">    Keystone #2 (PL Share)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</row>
        <row r="943">
          <cell r="C943" t="str">
            <v xml:space="preserve"> --------</v>
          </cell>
          <cell r="D943" t="str">
            <v xml:space="preserve"> --------</v>
          </cell>
          <cell r="E943" t="str">
            <v xml:space="preserve"> --------</v>
          </cell>
          <cell r="F943" t="str">
            <v xml:space="preserve"> --------</v>
          </cell>
          <cell r="G943" t="str">
            <v xml:space="preserve"> --------</v>
          </cell>
          <cell r="H943" t="str">
            <v xml:space="preserve"> --------</v>
          </cell>
          <cell r="I943" t="str">
            <v xml:space="preserve"> --------</v>
          </cell>
          <cell r="J943" t="str">
            <v xml:space="preserve"> --------</v>
          </cell>
          <cell r="K943" t="str">
            <v xml:space="preserve"> --------</v>
          </cell>
          <cell r="L943" t="str">
            <v xml:space="preserve"> --------</v>
          </cell>
          <cell r="M943" t="str">
            <v xml:space="preserve"> --------</v>
          </cell>
          <cell r="N943" t="str">
            <v xml:space="preserve"> --------</v>
          </cell>
          <cell r="O943" t="str">
            <v xml:space="preserve"> --------</v>
          </cell>
        </row>
        <row r="944">
          <cell r="A944" t="str">
            <v xml:space="preserve">        TOTAL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</row>
        <row r="946">
          <cell r="A946" t="str">
            <v xml:space="preserve">    Conemaugh #1 (PL Share)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</row>
        <row r="947">
          <cell r="A947" t="str">
            <v xml:space="preserve">    Conemaugh #2 (PL Share)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C948" t="str">
            <v xml:space="preserve"> --------</v>
          </cell>
          <cell r="D948" t="str">
            <v xml:space="preserve"> --------</v>
          </cell>
          <cell r="E948" t="str">
            <v xml:space="preserve"> --------</v>
          </cell>
          <cell r="F948" t="str">
            <v xml:space="preserve"> --------</v>
          </cell>
          <cell r="G948" t="str">
            <v xml:space="preserve"> --------</v>
          </cell>
          <cell r="H948" t="str">
            <v xml:space="preserve"> --------</v>
          </cell>
          <cell r="I948" t="str">
            <v xml:space="preserve"> --------</v>
          </cell>
          <cell r="J948" t="str">
            <v xml:space="preserve"> --------</v>
          </cell>
          <cell r="K948" t="str">
            <v xml:space="preserve"> --------</v>
          </cell>
          <cell r="L948" t="str">
            <v xml:space="preserve"> --------</v>
          </cell>
          <cell r="M948" t="str">
            <v xml:space="preserve"> --------</v>
          </cell>
          <cell r="N948" t="str">
            <v xml:space="preserve"> --------</v>
          </cell>
          <cell r="O948" t="str">
            <v xml:space="preserve"> --------</v>
          </cell>
        </row>
        <row r="949">
          <cell r="A949" t="str">
            <v xml:space="preserve">        TOTAL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</row>
        <row r="951">
          <cell r="A951" t="str">
            <v xml:space="preserve">    Montour #1</v>
          </cell>
          <cell r="C951">
            <v>11.1</v>
          </cell>
          <cell r="D951">
            <v>4.0999999999999996</v>
          </cell>
          <cell r="E951">
            <v>9.9</v>
          </cell>
          <cell r="F951">
            <v>4.7</v>
          </cell>
          <cell r="G951">
            <v>0</v>
          </cell>
          <cell r="H951">
            <v>19.8</v>
          </cell>
          <cell r="I951">
            <v>17.399999999999999</v>
          </cell>
          <cell r="J951">
            <v>16.3</v>
          </cell>
          <cell r="K951">
            <v>17.100000000000001</v>
          </cell>
          <cell r="L951">
            <v>5.7</v>
          </cell>
          <cell r="M951">
            <v>15.2</v>
          </cell>
          <cell r="N951">
            <v>14</v>
          </cell>
          <cell r="O951">
            <v>135</v>
          </cell>
        </row>
        <row r="952">
          <cell r="A952" t="str">
            <v xml:space="preserve">    Montour #2</v>
          </cell>
          <cell r="C952">
            <v>12.7</v>
          </cell>
          <cell r="D952">
            <v>5.2</v>
          </cell>
          <cell r="E952">
            <v>8.4</v>
          </cell>
          <cell r="F952">
            <v>10.7</v>
          </cell>
          <cell r="G952">
            <v>21.7</v>
          </cell>
          <cell r="H952">
            <v>18.600000000000001</v>
          </cell>
          <cell r="I952">
            <v>14.4</v>
          </cell>
          <cell r="J952">
            <v>13.5</v>
          </cell>
          <cell r="K952">
            <v>14.4</v>
          </cell>
          <cell r="L952">
            <v>5.0999999999999996</v>
          </cell>
          <cell r="M952">
            <v>20.5</v>
          </cell>
          <cell r="N952">
            <v>15</v>
          </cell>
          <cell r="O952">
            <v>160</v>
          </cell>
        </row>
        <row r="953">
          <cell r="C953" t="str">
            <v xml:space="preserve"> --------</v>
          </cell>
          <cell r="D953" t="str">
            <v xml:space="preserve"> --------</v>
          </cell>
          <cell r="E953" t="str">
            <v xml:space="preserve"> --------</v>
          </cell>
          <cell r="F953" t="str">
            <v xml:space="preserve"> --------</v>
          </cell>
          <cell r="G953" t="str">
            <v xml:space="preserve"> --------</v>
          </cell>
          <cell r="H953" t="str">
            <v xml:space="preserve"> --------</v>
          </cell>
          <cell r="I953" t="str">
            <v xml:space="preserve"> --------</v>
          </cell>
          <cell r="J953" t="str">
            <v xml:space="preserve"> --------</v>
          </cell>
          <cell r="K953" t="str">
            <v xml:space="preserve"> --------</v>
          </cell>
          <cell r="L953" t="str">
            <v xml:space="preserve"> --------</v>
          </cell>
          <cell r="M953" t="str">
            <v xml:space="preserve"> --------</v>
          </cell>
          <cell r="N953" t="str">
            <v xml:space="preserve"> --------</v>
          </cell>
          <cell r="O953" t="str">
            <v xml:space="preserve"> --------</v>
          </cell>
        </row>
        <row r="954">
          <cell r="A954" t="str">
            <v xml:space="preserve">        TOTAL</v>
          </cell>
          <cell r="C954">
            <v>23.799999999999997</v>
          </cell>
          <cell r="D954">
            <v>9.3000000000000007</v>
          </cell>
          <cell r="E954">
            <v>18.3</v>
          </cell>
          <cell r="F954">
            <v>15.399999999999999</v>
          </cell>
          <cell r="G954">
            <v>21.7</v>
          </cell>
          <cell r="H954">
            <v>38.400000000000006</v>
          </cell>
          <cell r="I954">
            <v>31.799999999999997</v>
          </cell>
          <cell r="J954">
            <v>29.8</v>
          </cell>
          <cell r="K954">
            <v>31.5</v>
          </cell>
          <cell r="L954">
            <v>10.8</v>
          </cell>
          <cell r="M954">
            <v>35.700000000000003</v>
          </cell>
          <cell r="N954">
            <v>29</v>
          </cell>
          <cell r="O954">
            <v>296</v>
          </cell>
        </row>
        <row r="955">
          <cell r="C955" t="str">
            <v xml:space="preserve"> =========</v>
          </cell>
          <cell r="D955" t="str">
            <v xml:space="preserve"> =========</v>
          </cell>
          <cell r="E955" t="str">
            <v xml:space="preserve"> =========</v>
          </cell>
          <cell r="F955" t="str">
            <v xml:space="preserve"> =========</v>
          </cell>
          <cell r="G955" t="str">
            <v xml:space="preserve"> =========</v>
          </cell>
          <cell r="H955" t="str">
            <v xml:space="preserve"> =========</v>
          </cell>
          <cell r="I955" t="str">
            <v xml:space="preserve"> =========</v>
          </cell>
          <cell r="J955" t="str">
            <v xml:space="preserve"> =========</v>
          </cell>
          <cell r="K955" t="str">
            <v xml:space="preserve"> =========</v>
          </cell>
          <cell r="L955" t="str">
            <v xml:space="preserve"> =========</v>
          </cell>
          <cell r="M955" t="str">
            <v xml:space="preserve"> =========</v>
          </cell>
          <cell r="N955" t="str">
            <v xml:space="preserve"> =========</v>
          </cell>
          <cell r="O955" t="str">
            <v xml:space="preserve"> =========</v>
          </cell>
        </row>
        <row r="956">
          <cell r="A956" t="str">
            <v xml:space="preserve"> TOTAL SURPLUS ENERGY</v>
          </cell>
          <cell r="C956">
            <v>63.900000000000006</v>
          </cell>
          <cell r="D956">
            <v>27.599999999999998</v>
          </cell>
          <cell r="E956">
            <v>62.599999999999994</v>
          </cell>
          <cell r="F956">
            <v>52.6</v>
          </cell>
          <cell r="G956">
            <v>118.10000000000001</v>
          </cell>
          <cell r="H956">
            <v>115.9</v>
          </cell>
          <cell r="I956">
            <v>95</v>
          </cell>
          <cell r="J956">
            <v>80.3</v>
          </cell>
          <cell r="K956">
            <v>75.900000000000006</v>
          </cell>
          <cell r="L956">
            <v>31.400000000000002</v>
          </cell>
          <cell r="M956">
            <v>101.8</v>
          </cell>
          <cell r="N956">
            <v>81.7</v>
          </cell>
          <cell r="O956">
            <v>907</v>
          </cell>
        </row>
        <row r="962">
          <cell r="F962" t="str">
            <v xml:space="preserve">                  SHORT-TERM PURCHASES FROM OTHER UTILITIES</v>
          </cell>
          <cell r="L962" t="str">
            <v>CASE:2001 FORECAST</v>
          </cell>
          <cell r="P962" t="str">
            <v>18</v>
          </cell>
        </row>
        <row r="963">
          <cell r="C963" t="str">
            <v xml:space="preserve">                  </v>
          </cell>
          <cell r="L963">
            <v>36851</v>
          </cell>
        </row>
        <row r="965">
          <cell r="C965" t="str">
            <v>JANUARY</v>
          </cell>
          <cell r="D965" t="str">
            <v>FEBRUARY</v>
          </cell>
          <cell r="E965" t="str">
            <v>MARCH</v>
          </cell>
          <cell r="F965" t="str">
            <v>APRIL</v>
          </cell>
          <cell r="G965" t="str">
            <v>MAY</v>
          </cell>
          <cell r="H965" t="str">
            <v>JUNE</v>
          </cell>
          <cell r="I965" t="str">
            <v>JULY</v>
          </cell>
          <cell r="J965" t="str">
            <v>AUGUST</v>
          </cell>
          <cell r="K965" t="str">
            <v>SEPTEMBER</v>
          </cell>
          <cell r="L965" t="str">
            <v>OCTOBER</v>
          </cell>
          <cell r="M965" t="str">
            <v>NOVEMBER</v>
          </cell>
          <cell r="N965" t="str">
            <v>DECEMBER</v>
          </cell>
          <cell r="O965" t="str">
            <v>TOTAL</v>
          </cell>
        </row>
        <row r="966">
          <cell r="A966" t="str">
            <v>APS ON-PEAK</v>
          </cell>
        </row>
        <row r="968">
          <cell r="A968" t="str">
            <v xml:space="preserve">   ENERGY (GWH)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</row>
        <row r="969">
          <cell r="A969" t="str">
            <v xml:space="preserve">   Energy Cost (mills/kwh)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</row>
        <row r="970">
          <cell r="A970" t="str">
            <v xml:space="preserve">   Adder (mills/kwh)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</row>
        <row r="971">
          <cell r="A971" t="str">
            <v xml:space="preserve">   Total Cost (mills/kwh)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</row>
        <row r="972">
          <cell r="A972" t="str">
            <v xml:space="preserve">   Avg. Opp. Party (mills/kwh)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</row>
        <row r="973">
          <cell r="A973" t="str">
            <v xml:space="preserve">   BILLING RATE (mills/kwh)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</row>
        <row r="974">
          <cell r="A974" t="str">
            <v xml:space="preserve">   TOTAL BILL ($1,000)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</row>
        <row r="976">
          <cell r="A976" t="str">
            <v xml:space="preserve">   SAVINGS ($1,000)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</row>
        <row r="977">
          <cell r="A977" t="str">
            <v xml:space="preserve">   SAVINGS RATE (mills/kwh)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</row>
        <row r="979">
          <cell r="A979" t="str">
            <v>OTHER</v>
          </cell>
          <cell r="C979" t="str">
            <v>ENERGY PURCHASES AND RATES COME FROM WORKSHEET ":TWOPARTY BY REGION."</v>
          </cell>
        </row>
        <row r="981">
          <cell r="A981" t="str">
            <v xml:space="preserve">   ENERGY (GWH)</v>
          </cell>
          <cell r="C981">
            <v>2677.4303711799671</v>
          </cell>
          <cell r="D981">
            <v>2156.8887812305543</v>
          </cell>
          <cell r="E981">
            <v>2825.6782031233347</v>
          </cell>
          <cell r="F981">
            <v>2659.7924305566653</v>
          </cell>
          <cell r="G981">
            <v>3160.3783543079885</v>
          </cell>
          <cell r="H981">
            <v>3948.8673394166985</v>
          </cell>
          <cell r="I981">
            <v>4831.6930868202444</v>
          </cell>
          <cell r="J981">
            <v>4679.7051982400199</v>
          </cell>
          <cell r="K981">
            <v>3348.0084327590603</v>
          </cell>
          <cell r="L981">
            <v>2547.4139125659799</v>
          </cell>
          <cell r="M981">
            <v>1966.3050553543999</v>
          </cell>
          <cell r="N981">
            <v>2837.4045029406398</v>
          </cell>
          <cell r="O981">
            <v>37639.565668495554</v>
          </cell>
        </row>
        <row r="982">
          <cell r="A982" t="str">
            <v xml:space="preserve">   BILLING RATE (mills/kwh)</v>
          </cell>
          <cell r="C982">
            <v>30.480985615429638</v>
          </cell>
          <cell r="D982">
            <v>30.419079395842932</v>
          </cell>
          <cell r="E982">
            <v>26.38838000146071</v>
          </cell>
          <cell r="F982">
            <v>25.511584661253522</v>
          </cell>
          <cell r="G982">
            <v>28.464359963745508</v>
          </cell>
          <cell r="H982">
            <v>40.367682360245638</v>
          </cell>
          <cell r="I982">
            <v>63.942722906106404</v>
          </cell>
          <cell r="J982">
            <v>63.864888463871232</v>
          </cell>
          <cell r="K982">
            <v>32.414701576851755</v>
          </cell>
          <cell r="L982">
            <v>25.915053662900871</v>
          </cell>
          <cell r="M982">
            <v>25.948502865759313</v>
          </cell>
          <cell r="N982">
            <v>26.511115801849883</v>
          </cell>
          <cell r="O982">
            <v>38.459893835253752</v>
          </cell>
        </row>
        <row r="983">
          <cell r="A983" t="str">
            <v xml:space="preserve">   TOTAL BILL ($1,000)</v>
          </cell>
          <cell r="C983">
            <v>81610.716630251016</v>
          </cell>
          <cell r="D983">
            <v>65610.57108425512</v>
          </cell>
          <cell r="E983">
            <v>74565.070185863238</v>
          </cell>
          <cell r="F983">
            <v>67855.519773507651</v>
          </cell>
          <cell r="G983">
            <v>89958.147098652218</v>
          </cell>
          <cell r="H983">
            <v>159406.62244032157</v>
          </cell>
          <cell r="I983">
            <v>308951.61221789679</v>
          </cell>
          <cell r="J983">
            <v>298868.85052939726</v>
          </cell>
          <cell r="K983">
            <v>108524.69422466808</v>
          </cell>
          <cell r="L983">
            <v>66016.368245767633</v>
          </cell>
          <cell r="M983">
            <v>51022.672363820668</v>
          </cell>
          <cell r="N983">
            <v>75222.759354149603</v>
          </cell>
          <cell r="O983">
            <v>1447613.7</v>
          </cell>
        </row>
        <row r="985">
          <cell r="A985" t="str">
            <v>TOTAL PURCHASES</v>
          </cell>
        </row>
        <row r="987">
          <cell r="A987" t="str">
            <v xml:space="preserve">   TOTAL ENERGY PURCH (GWH)</v>
          </cell>
          <cell r="C987">
            <v>2677.4303711799671</v>
          </cell>
          <cell r="D987">
            <v>2156.8887812305543</v>
          </cell>
          <cell r="E987">
            <v>2825.6782031233347</v>
          </cell>
          <cell r="F987">
            <v>2659.7924305566653</v>
          </cell>
          <cell r="G987">
            <v>3160.3783543079885</v>
          </cell>
          <cell r="H987">
            <v>3948.8673394166985</v>
          </cell>
          <cell r="I987">
            <v>4831.6930868202444</v>
          </cell>
          <cell r="J987">
            <v>4679.7051982400199</v>
          </cell>
          <cell r="K987">
            <v>3348.0084327590603</v>
          </cell>
          <cell r="L987">
            <v>2547.4139125659799</v>
          </cell>
          <cell r="M987">
            <v>1966.3050553543999</v>
          </cell>
          <cell r="N987">
            <v>2837.4045029406398</v>
          </cell>
          <cell r="O987">
            <v>37640</v>
          </cell>
        </row>
        <row r="988">
          <cell r="A988" t="str">
            <v xml:space="preserve">   TOTAL PAYMENTS ($1,000)</v>
          </cell>
          <cell r="C988">
            <v>81610.716630251016</v>
          </cell>
          <cell r="D988">
            <v>65610.57108425512</v>
          </cell>
          <cell r="E988">
            <v>74565.070185863238</v>
          </cell>
          <cell r="F988">
            <v>67855.519773507651</v>
          </cell>
          <cell r="G988">
            <v>89958.147098652218</v>
          </cell>
          <cell r="H988">
            <v>159406.62244032157</v>
          </cell>
          <cell r="I988">
            <v>308951.61221789679</v>
          </cell>
          <cell r="J988">
            <v>298868.85052939726</v>
          </cell>
          <cell r="K988">
            <v>108524.69422466808</v>
          </cell>
          <cell r="L988">
            <v>66016.368245767633</v>
          </cell>
          <cell r="M988">
            <v>51022.672363820668</v>
          </cell>
          <cell r="N988">
            <v>75222.759354149603</v>
          </cell>
          <cell r="O988">
            <v>1447613.6041485511</v>
          </cell>
        </row>
        <row r="989">
          <cell r="A989" t="str">
            <v xml:space="preserve">   AVERAGE BILLING RATE (mills/kwh)</v>
          </cell>
          <cell r="C989">
            <v>30.48</v>
          </cell>
          <cell r="D989">
            <v>30.42</v>
          </cell>
          <cell r="E989">
            <v>26.39</v>
          </cell>
          <cell r="F989">
            <v>25.51</v>
          </cell>
          <cell r="G989">
            <v>28.46</v>
          </cell>
          <cell r="H989">
            <v>40.369999999999997</v>
          </cell>
          <cell r="I989">
            <v>63.94</v>
          </cell>
          <cell r="J989">
            <v>63.86</v>
          </cell>
          <cell r="K989">
            <v>32.409999999999997</v>
          </cell>
          <cell r="L989">
            <v>25.92</v>
          </cell>
          <cell r="M989">
            <v>25.95</v>
          </cell>
          <cell r="N989">
            <v>26.51</v>
          </cell>
          <cell r="O989">
            <v>38.46</v>
          </cell>
        </row>
        <row r="994">
          <cell r="A994" t="str">
            <v>THIS PAGE IS NO LONGER USED</v>
          </cell>
          <cell r="G994" t="str">
            <v>FERC METHOD OF</v>
          </cell>
        </row>
        <row r="995">
          <cell r="G995" t="str">
            <v xml:space="preserve">                        CALCULATION OF THE COST OF INTERCHANGE SALES</v>
          </cell>
          <cell r="L995" t="str">
            <v>CASE:2001 FORECAST</v>
          </cell>
          <cell r="P995" t="str">
            <v>19</v>
          </cell>
        </row>
        <row r="996">
          <cell r="G996" t="str">
            <v xml:space="preserve">                        BASED ON GENERATING UNIT DISPATCH FUEL COSTS</v>
          </cell>
          <cell r="L996">
            <v>36851</v>
          </cell>
        </row>
        <row r="998">
          <cell r="A998" t="str">
            <v>COST OF INTERCHANGE MIX</v>
          </cell>
          <cell r="C998" t="str">
            <v>JANUARY</v>
          </cell>
          <cell r="D998" t="str">
            <v>FEBRUARY</v>
          </cell>
          <cell r="E998" t="str">
            <v>MARCH</v>
          </cell>
          <cell r="F998" t="str">
            <v>APRIL</v>
          </cell>
          <cell r="G998" t="str">
            <v>MAY</v>
          </cell>
          <cell r="H998" t="str">
            <v>JUNE</v>
          </cell>
          <cell r="I998" t="str">
            <v>JULY</v>
          </cell>
          <cell r="J998" t="str">
            <v>AUGUST</v>
          </cell>
          <cell r="K998" t="str">
            <v>SEPTEMBER</v>
          </cell>
          <cell r="L998" t="str">
            <v>OCTOBER</v>
          </cell>
          <cell r="M998" t="str">
            <v>NOVEMBER</v>
          </cell>
          <cell r="N998" t="str">
            <v>DECEMBER</v>
          </cell>
          <cell r="O998" t="str">
            <v>TOTAL</v>
          </cell>
        </row>
        <row r="1000">
          <cell r="A1000" t="str">
            <v xml:space="preserve">  MARTINS CREEK #3-4</v>
          </cell>
        </row>
        <row r="1002">
          <cell r="A1002" t="str">
            <v xml:space="preserve">    Output Interchanged (GWH)</v>
          </cell>
          <cell r="B1002" t="str">
            <v xml:space="preserve">  </v>
          </cell>
          <cell r="C1002">
            <v>6.5</v>
          </cell>
          <cell r="D1002">
            <v>10</v>
          </cell>
          <cell r="E1002">
            <v>0.8</v>
          </cell>
          <cell r="F1002">
            <v>0</v>
          </cell>
          <cell r="G1002">
            <v>5</v>
          </cell>
          <cell r="H1002">
            <v>15</v>
          </cell>
          <cell r="I1002">
            <v>0</v>
          </cell>
          <cell r="J1002">
            <v>50</v>
          </cell>
          <cell r="K1002">
            <v>10</v>
          </cell>
          <cell r="L1002">
            <v>0.8</v>
          </cell>
          <cell r="M1002">
            <v>1.4</v>
          </cell>
          <cell r="N1002">
            <v>1.3</v>
          </cell>
          <cell r="O1002">
            <v>101</v>
          </cell>
        </row>
        <row r="1003">
          <cell r="A1003" t="str">
            <v xml:space="preserve">    Dispatch Fuel Cost (Mills/KWH)</v>
          </cell>
          <cell r="C1003">
            <v>39.020000000000003</v>
          </cell>
          <cell r="D1003">
            <v>36.06</v>
          </cell>
          <cell r="E1003">
            <v>33.68</v>
          </cell>
          <cell r="F1003">
            <v>32.93</v>
          </cell>
          <cell r="G1003">
            <v>30.42</v>
          </cell>
          <cell r="H1003">
            <v>28.86</v>
          </cell>
          <cell r="I1003">
            <v>27.27</v>
          </cell>
          <cell r="J1003">
            <v>29.79</v>
          </cell>
          <cell r="K1003">
            <v>31.69</v>
          </cell>
          <cell r="L1003">
            <v>31.63</v>
          </cell>
          <cell r="M1003">
            <v>38.86</v>
          </cell>
          <cell r="N1003">
            <v>39.19</v>
          </cell>
          <cell r="O1003">
            <v>31.32</v>
          </cell>
        </row>
        <row r="1004">
          <cell r="A1004" t="str">
            <v xml:space="preserve">    Cost of Interchange ($1000)</v>
          </cell>
          <cell r="C1004">
            <v>253.6</v>
          </cell>
          <cell r="D1004">
            <v>360.6</v>
          </cell>
          <cell r="E1004">
            <v>26.9</v>
          </cell>
          <cell r="F1004">
            <v>0</v>
          </cell>
          <cell r="G1004">
            <v>152.1</v>
          </cell>
          <cell r="H1004">
            <v>432.9</v>
          </cell>
          <cell r="I1004">
            <v>0</v>
          </cell>
          <cell r="J1004">
            <v>1489.5</v>
          </cell>
          <cell r="K1004">
            <v>316.89999999999998</v>
          </cell>
          <cell r="L1004">
            <v>25.3</v>
          </cell>
          <cell r="M1004">
            <v>54.4</v>
          </cell>
          <cell r="N1004">
            <v>50.9</v>
          </cell>
          <cell r="O1004">
            <v>3163.1000000000004</v>
          </cell>
        </row>
        <row r="1006">
          <cell r="A1006" t="str">
            <v xml:space="preserve">  COAL</v>
          </cell>
        </row>
        <row r="1008">
          <cell r="A1008" t="str">
            <v xml:space="preserve">    Output For Interchange (GWH)</v>
          </cell>
          <cell r="C1008">
            <v>876.5</v>
          </cell>
          <cell r="D1008">
            <v>825</v>
          </cell>
          <cell r="E1008">
            <v>420.49999999999994</v>
          </cell>
          <cell r="F1008">
            <v>0.6</v>
          </cell>
          <cell r="G1008">
            <v>501.8</v>
          </cell>
          <cell r="H1008">
            <v>1548.9</v>
          </cell>
          <cell r="I1008">
            <v>1616.9</v>
          </cell>
          <cell r="J1008">
            <v>1574.4</v>
          </cell>
          <cell r="K1008">
            <v>993.6</v>
          </cell>
          <cell r="L1008">
            <v>855</v>
          </cell>
          <cell r="M1008">
            <v>675.6</v>
          </cell>
          <cell r="N1008">
            <v>820.9</v>
          </cell>
          <cell r="O1008">
            <v>10710</v>
          </cell>
        </row>
        <row r="1009">
          <cell r="A1009" t="str">
            <v xml:space="preserve">    Dispatch Fuel Cost (Mills/KWH)</v>
          </cell>
          <cell r="C1009">
            <v>14.8</v>
          </cell>
          <cell r="D1009">
            <v>14.36</v>
          </cell>
          <cell r="E1009">
            <v>14.25</v>
          </cell>
          <cell r="F1009">
            <v>15.03</v>
          </cell>
          <cell r="G1009">
            <v>15.1</v>
          </cell>
          <cell r="H1009">
            <v>15.02</v>
          </cell>
          <cell r="I1009">
            <v>14.77</v>
          </cell>
          <cell r="J1009">
            <v>14.76</v>
          </cell>
          <cell r="K1009">
            <v>14.89</v>
          </cell>
          <cell r="L1009">
            <v>14.84</v>
          </cell>
          <cell r="M1009">
            <v>15.16</v>
          </cell>
          <cell r="N1009">
            <v>14.81</v>
          </cell>
          <cell r="O1009">
            <v>14.81</v>
          </cell>
        </row>
        <row r="1010">
          <cell r="A1010" t="str">
            <v xml:space="preserve">    Cost of Interchange ($1000)</v>
          </cell>
          <cell r="C1010">
            <v>12972.2</v>
          </cell>
          <cell r="D1010">
            <v>11847</v>
          </cell>
          <cell r="E1010">
            <v>5992.1</v>
          </cell>
          <cell r="F1010">
            <v>9</v>
          </cell>
          <cell r="G1010">
            <v>7577.2</v>
          </cell>
          <cell r="H1010">
            <v>23264.5</v>
          </cell>
          <cell r="I1010">
            <v>23881.599999999999</v>
          </cell>
          <cell r="J1010">
            <v>23238.1</v>
          </cell>
          <cell r="K1010">
            <v>14794.7</v>
          </cell>
          <cell r="L1010">
            <v>12688.2</v>
          </cell>
          <cell r="M1010">
            <v>10242.1</v>
          </cell>
          <cell r="N1010">
            <v>12157.5</v>
          </cell>
          <cell r="O1010">
            <v>158664.20000000001</v>
          </cell>
        </row>
        <row r="1012">
          <cell r="A1012" t="str">
            <v xml:space="preserve">  POOL PURCHASES RESOLD</v>
          </cell>
        </row>
        <row r="1014">
          <cell r="A1014" t="str">
            <v xml:space="preserve">    Quantity (GWH)</v>
          </cell>
          <cell r="B1014" t="str">
            <v>.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</row>
        <row r="1015">
          <cell r="A1015" t="str">
            <v xml:space="preserve">    Cost Rate (Mills/KWH)</v>
          </cell>
          <cell r="B1015" t="str">
            <v>.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</row>
        <row r="1016">
          <cell r="A1016" t="str">
            <v xml:space="preserve">    Cost of Purchases ($1000)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</row>
        <row r="1018">
          <cell r="A1018" t="str">
            <v xml:space="preserve">  OTHER PURCHASES RESOLD</v>
          </cell>
        </row>
        <row r="1020">
          <cell r="A1020" t="str">
            <v xml:space="preserve">    Quantity (GWH)</v>
          </cell>
          <cell r="B1020" t="str">
            <v>.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22.4</v>
          </cell>
          <cell r="O1020">
            <v>22</v>
          </cell>
        </row>
        <row r="1021">
          <cell r="A1021" t="str">
            <v xml:space="preserve">    Cost Rate (Mills/KWH)</v>
          </cell>
          <cell r="C1021">
            <v>30.48</v>
          </cell>
          <cell r="D1021">
            <v>30.42</v>
          </cell>
          <cell r="E1021">
            <v>26.39</v>
          </cell>
          <cell r="F1021">
            <v>25.51</v>
          </cell>
          <cell r="G1021">
            <v>28.46</v>
          </cell>
          <cell r="H1021">
            <v>40.369999999999997</v>
          </cell>
          <cell r="I1021">
            <v>63.94</v>
          </cell>
          <cell r="J1021">
            <v>63.86</v>
          </cell>
          <cell r="K1021">
            <v>32.409999999999997</v>
          </cell>
          <cell r="L1021">
            <v>25.92</v>
          </cell>
          <cell r="M1021">
            <v>25.95</v>
          </cell>
          <cell r="N1021">
            <v>26.51</v>
          </cell>
          <cell r="O1021">
            <v>26.99</v>
          </cell>
        </row>
        <row r="1022">
          <cell r="A1022" t="str">
            <v xml:space="preserve">    Cost of Purchases ($1000)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593.79999999999995</v>
          </cell>
          <cell r="O1022">
            <v>593.79999999999995</v>
          </cell>
        </row>
        <row r="1024">
          <cell r="A1024" t="str">
            <v xml:space="preserve">  COMBUSTION TURBINES &amp; DIESELS</v>
          </cell>
        </row>
        <row r="1026">
          <cell r="A1026" t="str">
            <v xml:space="preserve">    Output Interchanged (GWH)</v>
          </cell>
          <cell r="B1026" t="str">
            <v>.</v>
          </cell>
          <cell r="C1026">
            <v>0.4</v>
          </cell>
          <cell r="D1026">
            <v>0.9</v>
          </cell>
          <cell r="E1026">
            <v>0.1</v>
          </cell>
          <cell r="F1026">
            <v>0</v>
          </cell>
          <cell r="G1026">
            <v>0.5</v>
          </cell>
          <cell r="H1026">
            <v>0.5</v>
          </cell>
          <cell r="I1026">
            <v>2</v>
          </cell>
          <cell r="J1026">
            <v>1.6</v>
          </cell>
          <cell r="K1026">
            <v>2.4</v>
          </cell>
          <cell r="L1026">
            <v>0.2</v>
          </cell>
          <cell r="M1026">
            <v>0.1</v>
          </cell>
          <cell r="N1026">
            <v>0.2</v>
          </cell>
          <cell r="O1026">
            <v>9</v>
          </cell>
        </row>
        <row r="1027">
          <cell r="A1027" t="str">
            <v xml:space="preserve">    Dispatch Fuel Cost (Mills/KWH)</v>
          </cell>
          <cell r="C1027">
            <v>64.816050000000004</v>
          </cell>
          <cell r="D1027">
            <v>89.778509999999997</v>
          </cell>
          <cell r="E1027">
            <v>88.844319999999996</v>
          </cell>
          <cell r="F1027">
            <v>92.622380000000007</v>
          </cell>
          <cell r="G1027">
            <v>29.760200000000001</v>
          </cell>
          <cell r="H1027">
            <v>24.246569999999998</v>
          </cell>
          <cell r="I1027">
            <v>41.568109999999997</v>
          </cell>
          <cell r="J1027">
            <v>78.268299999999996</v>
          </cell>
          <cell r="K1027">
            <v>43.312609999999999</v>
          </cell>
          <cell r="L1027">
            <v>49.338380000000001</v>
          </cell>
          <cell r="M1027">
            <v>49.984749999999998</v>
          </cell>
          <cell r="N1027">
            <v>78.934569999999994</v>
          </cell>
          <cell r="O1027">
            <v>53.96</v>
          </cell>
        </row>
        <row r="1028">
          <cell r="A1028" t="str">
            <v xml:space="preserve">    Cost ($1000)</v>
          </cell>
          <cell r="C1028">
            <v>25.9</v>
          </cell>
          <cell r="D1028">
            <v>80.8</v>
          </cell>
          <cell r="E1028">
            <v>8.9</v>
          </cell>
          <cell r="F1028">
            <v>0</v>
          </cell>
          <cell r="G1028">
            <v>14.9</v>
          </cell>
          <cell r="H1028">
            <v>12.1</v>
          </cell>
          <cell r="I1028">
            <v>83.1</v>
          </cell>
          <cell r="J1028">
            <v>125.2</v>
          </cell>
          <cell r="K1028">
            <v>104</v>
          </cell>
          <cell r="L1028">
            <v>9.9</v>
          </cell>
          <cell r="M1028">
            <v>5</v>
          </cell>
          <cell r="N1028">
            <v>15.8</v>
          </cell>
          <cell r="O1028">
            <v>485.59999999999997</v>
          </cell>
        </row>
        <row r="1030">
          <cell r="A1030" t="str">
            <v xml:space="preserve">  COST OF PJM SALES</v>
          </cell>
        </row>
        <row r="1032">
          <cell r="A1032" t="str">
            <v xml:space="preserve">    Output For Interchange Sales (GWH)</v>
          </cell>
          <cell r="C1032">
            <v>883.4</v>
          </cell>
          <cell r="D1032">
            <v>835.9</v>
          </cell>
          <cell r="E1032">
            <v>421.4</v>
          </cell>
          <cell r="F1032">
            <v>0.6</v>
          </cell>
          <cell r="G1032">
            <v>507.3</v>
          </cell>
          <cell r="H1032">
            <v>1564.4</v>
          </cell>
          <cell r="I1032">
            <v>1618.9</v>
          </cell>
          <cell r="J1032">
            <v>1626</v>
          </cell>
          <cell r="K1032">
            <v>1006</v>
          </cell>
          <cell r="L1032">
            <v>856</v>
          </cell>
          <cell r="M1032">
            <v>677.1</v>
          </cell>
          <cell r="N1032">
            <v>844.8</v>
          </cell>
          <cell r="O1032">
            <v>10842</v>
          </cell>
        </row>
        <row r="1033">
          <cell r="A1033" t="str">
            <v xml:space="preserve">    Cost Rate (Mills/KWH)</v>
          </cell>
          <cell r="C1033">
            <v>15</v>
          </cell>
          <cell r="D1033">
            <v>14.7</v>
          </cell>
          <cell r="E1033">
            <v>14.3</v>
          </cell>
          <cell r="F1033">
            <v>15</v>
          </cell>
          <cell r="G1033">
            <v>15.27</v>
          </cell>
          <cell r="H1033">
            <v>15.16</v>
          </cell>
          <cell r="I1033">
            <v>14.8</v>
          </cell>
          <cell r="J1033">
            <v>15.28</v>
          </cell>
          <cell r="K1033">
            <v>15.12</v>
          </cell>
          <cell r="L1033">
            <v>14.86</v>
          </cell>
          <cell r="M1033">
            <v>15.21</v>
          </cell>
          <cell r="N1033">
            <v>15.17</v>
          </cell>
          <cell r="O1033">
            <v>15.03</v>
          </cell>
        </row>
        <row r="1034">
          <cell r="A1034" t="str">
            <v xml:space="preserve">    Cost of Interchange ($1000)</v>
          </cell>
          <cell r="C1034">
            <v>13251.7</v>
          </cell>
          <cell r="D1034">
            <v>12288.4</v>
          </cell>
          <cell r="E1034">
            <v>6027.9</v>
          </cell>
          <cell r="F1034">
            <v>9</v>
          </cell>
          <cell r="G1034">
            <v>7744.2</v>
          </cell>
          <cell r="H1034">
            <v>23709.5</v>
          </cell>
          <cell r="I1034">
            <v>23964.7</v>
          </cell>
          <cell r="J1034">
            <v>24852.799999999999</v>
          </cell>
          <cell r="K1034">
            <v>15215.6</v>
          </cell>
          <cell r="L1034">
            <v>12723.4</v>
          </cell>
          <cell r="M1034">
            <v>10301.5</v>
          </cell>
          <cell r="N1034">
            <v>12818</v>
          </cell>
          <cell r="O1034">
            <v>162906.70000000001</v>
          </cell>
        </row>
        <row r="1039">
          <cell r="F1039" t="str">
            <v xml:space="preserve">                                SALES TO BG&amp;E BY UNIT</v>
          </cell>
          <cell r="L1039" t="str">
            <v>CASE:2001 FORECAST</v>
          </cell>
          <cell r="P1039" t="str">
            <v>20</v>
          </cell>
        </row>
        <row r="1040">
          <cell r="F1040" t="str">
            <v xml:space="preserve">                 </v>
          </cell>
          <cell r="L1040">
            <v>36851</v>
          </cell>
        </row>
        <row r="1041">
          <cell r="F1041" t="str">
            <v xml:space="preserve">                                  (Millions of KWH)</v>
          </cell>
        </row>
        <row r="1043">
          <cell r="A1043" t="str">
            <v xml:space="preserve">BG&amp;E ENTITLEMENT (Sales after </v>
          </cell>
          <cell r="B1043" t="str">
            <v>% SHARE</v>
          </cell>
          <cell r="C1043" t="str">
            <v>JANUARY</v>
          </cell>
          <cell r="D1043" t="str">
            <v>FEBRUARY</v>
          </cell>
          <cell r="E1043" t="str">
            <v>MARCH</v>
          </cell>
          <cell r="F1043" t="str">
            <v>APRIL</v>
          </cell>
          <cell r="G1043" t="str">
            <v>MAY</v>
          </cell>
          <cell r="H1043" t="str">
            <v>JUNE</v>
          </cell>
          <cell r="I1043" t="str">
            <v>JULY</v>
          </cell>
          <cell r="J1043" t="str">
            <v>AUGUST</v>
          </cell>
          <cell r="K1043" t="str">
            <v>SEPTEMBER</v>
          </cell>
          <cell r="L1043" t="str">
            <v>OCTOBER</v>
          </cell>
          <cell r="M1043" t="str">
            <v>NOVEMBER</v>
          </cell>
          <cell r="N1043" t="str">
            <v>DECEMBER</v>
          </cell>
          <cell r="O1043" t="str">
            <v>TOTAL</v>
          </cell>
        </row>
        <row r="1044">
          <cell r="A1044" t="str">
            <v xml:space="preserve">            loss adjustment)</v>
          </cell>
        </row>
        <row r="1045">
          <cell r="A1045" t="str">
            <v xml:space="preserve">     Susquehanna #1</v>
          </cell>
          <cell r="C1045">
            <v>46.3</v>
          </cell>
          <cell r="D1045">
            <v>41.8</v>
          </cell>
          <cell r="E1045">
            <v>46.3</v>
          </cell>
          <cell r="F1045">
            <v>44.7</v>
          </cell>
          <cell r="G1045">
            <v>29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208</v>
          </cell>
        </row>
        <row r="1046">
          <cell r="A1046" t="str">
            <v xml:space="preserve">     Susquehanna #2</v>
          </cell>
          <cell r="C1046">
            <v>46.4</v>
          </cell>
          <cell r="D1046">
            <v>41.3</v>
          </cell>
          <cell r="E1046">
            <v>11.4</v>
          </cell>
          <cell r="F1046">
            <v>2.7</v>
          </cell>
          <cell r="G1046">
            <v>46.1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148</v>
          </cell>
        </row>
        <row r="1048">
          <cell r="A1048" t="str">
            <v xml:space="preserve"> TOTAL</v>
          </cell>
          <cell r="C1048">
            <v>92.699999999999989</v>
          </cell>
          <cell r="D1048">
            <v>83.1</v>
          </cell>
          <cell r="E1048">
            <v>57.699999999999996</v>
          </cell>
          <cell r="F1048">
            <v>47.400000000000006</v>
          </cell>
          <cell r="G1048">
            <v>75.099999999999994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356</v>
          </cell>
        </row>
        <row r="1054">
          <cell r="G1054" t="str">
            <v xml:space="preserve">BG&amp;E LOSSES              </v>
          </cell>
        </row>
        <row r="1055">
          <cell r="F1055" t="str">
            <v xml:space="preserve">                                 SALES TO ACE BY UNIT</v>
          </cell>
          <cell r="L1055" t="str">
            <v xml:space="preserve">                         </v>
          </cell>
        </row>
        <row r="1056">
          <cell r="F1056" t="str">
            <v xml:space="preserve">                 </v>
          </cell>
          <cell r="L1056" t="str">
            <v xml:space="preserve">                        </v>
          </cell>
        </row>
        <row r="1057">
          <cell r="F1057" t="str">
            <v xml:space="preserve">                                  (Millions of KWH)</v>
          </cell>
        </row>
        <row r="1059">
          <cell r="A1059" t="str">
            <v>BG&amp;E LOSSES (1.7% of 6.6%)</v>
          </cell>
          <cell r="B1059" t="str">
            <v>LOSS %</v>
          </cell>
          <cell r="C1059" t="str">
            <v>JANUARY</v>
          </cell>
          <cell r="D1059" t="str">
            <v>FEBRUARY</v>
          </cell>
          <cell r="E1059" t="str">
            <v>MARCH</v>
          </cell>
          <cell r="F1059" t="str">
            <v>APRIL</v>
          </cell>
          <cell r="G1059" t="str">
            <v>MAY</v>
          </cell>
          <cell r="H1059" t="str">
            <v>JUNE</v>
          </cell>
          <cell r="I1059" t="str">
            <v>JULY</v>
          </cell>
          <cell r="J1059" t="str">
            <v>AUGUST</v>
          </cell>
          <cell r="K1059" t="str">
            <v>SEPTEMBER</v>
          </cell>
          <cell r="L1059" t="str">
            <v>OCTOBER</v>
          </cell>
          <cell r="M1059" t="str">
            <v>NOVEMBER</v>
          </cell>
          <cell r="N1059" t="str">
            <v>DECEMBER</v>
          </cell>
          <cell r="O1059" t="str">
            <v>TOTAL</v>
          </cell>
        </row>
        <row r="1061">
          <cell r="A1061" t="str">
            <v xml:space="preserve">     Susquehanna #1</v>
          </cell>
          <cell r="B1061">
            <v>1.7000000000000001E-2</v>
          </cell>
          <cell r="C1061">
            <v>0.8</v>
          </cell>
          <cell r="D1061">
            <v>0.7</v>
          </cell>
          <cell r="E1061">
            <v>0.8</v>
          </cell>
          <cell r="F1061">
            <v>0.8</v>
          </cell>
          <cell r="G1061">
            <v>0.5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4</v>
          </cell>
        </row>
        <row r="1062">
          <cell r="A1062" t="str">
            <v xml:space="preserve">     Susquehanna #2</v>
          </cell>
          <cell r="B1062">
            <v>1.7000000000000001E-2</v>
          </cell>
          <cell r="C1062">
            <v>0.8</v>
          </cell>
          <cell r="D1062">
            <v>0.7</v>
          </cell>
          <cell r="E1062">
            <v>0.2</v>
          </cell>
          <cell r="F1062">
            <v>0</v>
          </cell>
          <cell r="G1062">
            <v>0.8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3</v>
          </cell>
        </row>
        <row r="1064">
          <cell r="A1064" t="str">
            <v xml:space="preserve"> TOTAL</v>
          </cell>
          <cell r="C1064">
            <v>1.6</v>
          </cell>
          <cell r="D1064">
            <v>1.4</v>
          </cell>
          <cell r="E1064">
            <v>1</v>
          </cell>
          <cell r="F1064">
            <v>0.8</v>
          </cell>
          <cell r="G1064">
            <v>1.3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6</v>
          </cell>
        </row>
        <row r="1073">
          <cell r="F1073" t="str">
            <v xml:space="preserve">                          FUEL COST OF SALES TO BG&amp;E BY UNIT</v>
          </cell>
        </row>
        <row r="1074">
          <cell r="F1074" t="str">
            <v xml:space="preserve">                   </v>
          </cell>
        </row>
        <row r="1075">
          <cell r="F1075" t="str">
            <v xml:space="preserve">                                (Thousands of Dollars)</v>
          </cell>
        </row>
        <row r="1077">
          <cell r="A1077" t="str">
            <v>BG&amp;E ENTITLEMENT</v>
          </cell>
          <cell r="B1077" t="str">
            <v>% SHARE</v>
          </cell>
          <cell r="C1077" t="str">
            <v>JANUARY</v>
          </cell>
          <cell r="D1077" t="str">
            <v>FEBRUARY</v>
          </cell>
          <cell r="E1077" t="str">
            <v>MARCH</v>
          </cell>
          <cell r="F1077" t="str">
            <v>APRIL</v>
          </cell>
          <cell r="G1077" t="str">
            <v>MAY</v>
          </cell>
          <cell r="H1077" t="str">
            <v>JUNE</v>
          </cell>
          <cell r="I1077" t="str">
            <v>JULY</v>
          </cell>
          <cell r="J1077" t="str">
            <v>AUGUST</v>
          </cell>
          <cell r="K1077" t="str">
            <v>SEPTEMBER</v>
          </cell>
          <cell r="L1077" t="str">
            <v>OCTOBER</v>
          </cell>
          <cell r="M1077" t="str">
            <v>NOVEMBER</v>
          </cell>
          <cell r="N1077" t="str">
            <v>DECEMBER</v>
          </cell>
          <cell r="O1077" t="str">
            <v>TOTAL</v>
          </cell>
        </row>
        <row r="1079">
          <cell r="A1079" t="str">
            <v xml:space="preserve">     Susquehanna #1</v>
          </cell>
          <cell r="B1079">
            <v>6.6000000000000003E-2</v>
          </cell>
          <cell r="C1079">
            <v>170.4</v>
          </cell>
          <cell r="D1079">
            <v>153.9</v>
          </cell>
          <cell r="E1079">
            <v>170.4</v>
          </cell>
          <cell r="F1079">
            <v>164.9</v>
          </cell>
          <cell r="G1079">
            <v>106.8</v>
          </cell>
          <cell r="H1079">
            <v>164.9</v>
          </cell>
          <cell r="I1079">
            <v>170.4</v>
          </cell>
          <cell r="J1079">
            <v>170.4</v>
          </cell>
          <cell r="K1079">
            <v>164.9</v>
          </cell>
          <cell r="L1079">
            <v>170.4</v>
          </cell>
          <cell r="M1079">
            <v>164.9</v>
          </cell>
          <cell r="N1079">
            <v>170.4</v>
          </cell>
          <cell r="O1079">
            <v>1943</v>
          </cell>
        </row>
        <row r="1080">
          <cell r="A1080" t="str">
            <v xml:space="preserve">     Susquehanna #2</v>
          </cell>
          <cell r="B1080">
            <v>6.6000000000000003E-2</v>
          </cell>
          <cell r="C1080">
            <v>178.4</v>
          </cell>
          <cell r="D1080">
            <v>158.9</v>
          </cell>
          <cell r="E1080">
            <v>44</v>
          </cell>
          <cell r="F1080">
            <v>9.8000000000000007</v>
          </cell>
          <cell r="G1080">
            <v>168.4</v>
          </cell>
          <cell r="H1080">
            <v>165.6</v>
          </cell>
          <cell r="I1080">
            <v>171.1</v>
          </cell>
          <cell r="J1080">
            <v>171.1</v>
          </cell>
          <cell r="K1080">
            <v>165.6</v>
          </cell>
          <cell r="L1080">
            <v>171.1</v>
          </cell>
          <cell r="M1080">
            <v>165.6</v>
          </cell>
          <cell r="N1080">
            <v>171.1</v>
          </cell>
          <cell r="O1080">
            <v>1741</v>
          </cell>
        </row>
        <row r="1081">
          <cell r="A1081" t="str">
            <v xml:space="preserve">     Susquehanna #1 (Spent Fuel)</v>
          </cell>
          <cell r="B1081">
            <v>6.6000000000000003E-2</v>
          </cell>
          <cell r="C1081">
            <v>44.7</v>
          </cell>
          <cell r="D1081">
            <v>40.4</v>
          </cell>
          <cell r="E1081">
            <v>44.7</v>
          </cell>
          <cell r="F1081">
            <v>43.3</v>
          </cell>
          <cell r="G1081">
            <v>28</v>
          </cell>
          <cell r="H1081">
            <v>43.3</v>
          </cell>
          <cell r="I1081">
            <v>44.7</v>
          </cell>
          <cell r="J1081">
            <v>44.7</v>
          </cell>
          <cell r="K1081">
            <v>43.3</v>
          </cell>
          <cell r="L1081">
            <v>44.7</v>
          </cell>
          <cell r="M1081">
            <v>43.3</v>
          </cell>
          <cell r="N1081">
            <v>44.7</v>
          </cell>
          <cell r="O1081">
            <v>510</v>
          </cell>
        </row>
        <row r="1082">
          <cell r="A1082" t="str">
            <v xml:space="preserve">     Susquehanna #2 (Spent Fuel)</v>
          </cell>
          <cell r="B1082">
            <v>6.6000000000000003E-2</v>
          </cell>
          <cell r="C1082">
            <v>44.8</v>
          </cell>
          <cell r="D1082">
            <v>39.9</v>
          </cell>
          <cell r="E1082">
            <v>11</v>
          </cell>
          <cell r="F1082">
            <v>2.6</v>
          </cell>
          <cell r="G1082">
            <v>44.6</v>
          </cell>
          <cell r="H1082">
            <v>43.8</v>
          </cell>
          <cell r="I1082">
            <v>45.3</v>
          </cell>
          <cell r="J1082">
            <v>45.3</v>
          </cell>
          <cell r="K1082">
            <v>43.8</v>
          </cell>
          <cell r="L1082">
            <v>45.3</v>
          </cell>
          <cell r="M1082">
            <v>43.8</v>
          </cell>
          <cell r="N1082">
            <v>45.3</v>
          </cell>
          <cell r="O1082">
            <v>456</v>
          </cell>
        </row>
        <row r="1083">
          <cell r="A1083" t="str">
            <v xml:space="preserve">     D&amp;D Expense</v>
          </cell>
          <cell r="B1083">
            <v>6.6000000000000003E-2</v>
          </cell>
          <cell r="C1083">
            <v>13.8</v>
          </cell>
          <cell r="D1083">
            <v>13.8</v>
          </cell>
          <cell r="E1083">
            <v>13.8</v>
          </cell>
          <cell r="F1083">
            <v>13.8</v>
          </cell>
          <cell r="G1083">
            <v>13.8</v>
          </cell>
          <cell r="H1083">
            <v>13.9</v>
          </cell>
          <cell r="I1083">
            <v>13.9</v>
          </cell>
          <cell r="J1083">
            <v>13.9</v>
          </cell>
          <cell r="K1083">
            <v>13.9</v>
          </cell>
          <cell r="L1083">
            <v>13.9</v>
          </cell>
          <cell r="M1083">
            <v>13.9</v>
          </cell>
          <cell r="N1083">
            <v>13.9</v>
          </cell>
          <cell r="O1083">
            <v>166</v>
          </cell>
        </row>
        <row r="1085">
          <cell r="A1085" t="str">
            <v xml:space="preserve"> TOTAL</v>
          </cell>
          <cell r="C1085">
            <v>452.1</v>
          </cell>
          <cell r="D1085">
            <v>406.9</v>
          </cell>
          <cell r="E1085">
            <v>283.90000000000003</v>
          </cell>
          <cell r="F1085">
            <v>234.4</v>
          </cell>
          <cell r="G1085">
            <v>361.6</v>
          </cell>
          <cell r="H1085">
            <v>431.5</v>
          </cell>
          <cell r="I1085">
            <v>445.4</v>
          </cell>
          <cell r="J1085">
            <v>445.4</v>
          </cell>
          <cell r="K1085">
            <v>431.5</v>
          </cell>
          <cell r="L1085">
            <v>445.4</v>
          </cell>
          <cell r="M1085">
            <v>431.5</v>
          </cell>
          <cell r="N1085">
            <v>445.4</v>
          </cell>
          <cell r="O1085">
            <v>4815</v>
          </cell>
        </row>
        <row r="1087">
          <cell r="A1087" t="str">
            <v>* BG&amp;E gets 5.84% of 100% Susq.  This equates to 6.6% of 90% Susq.</v>
          </cell>
        </row>
        <row r="1091">
          <cell r="F1091" t="str">
            <v xml:space="preserve">                              COAL SALES TO ACE BY UNIT</v>
          </cell>
          <cell r="L1091" t="str">
            <v>CASE:2001 FORECAST</v>
          </cell>
          <cell r="P1091" t="str">
            <v>21</v>
          </cell>
        </row>
        <row r="1092">
          <cell r="F1092" t="str">
            <v xml:space="preserve">                </v>
          </cell>
          <cell r="L1092">
            <v>36851</v>
          </cell>
        </row>
        <row r="1093">
          <cell r="F1093" t="str">
            <v xml:space="preserve">                                  (Millions of KWH)</v>
          </cell>
        </row>
        <row r="1095">
          <cell r="A1095" t="str">
            <v>ACE ENTITLEMENT (Sales after</v>
          </cell>
          <cell r="C1095" t="str">
            <v>JANUARY</v>
          </cell>
          <cell r="D1095" t="str">
            <v>FEBRUARY</v>
          </cell>
          <cell r="E1095" t="str">
            <v>MARCH</v>
          </cell>
          <cell r="F1095" t="str">
            <v>APRIL</v>
          </cell>
          <cell r="G1095" t="str">
            <v>MAY</v>
          </cell>
          <cell r="H1095" t="str">
            <v>JUNE</v>
          </cell>
          <cell r="I1095" t="str">
            <v>JULY</v>
          </cell>
          <cell r="J1095" t="str">
            <v>AUGUST</v>
          </cell>
          <cell r="K1095" t="str">
            <v>SEPTEMBER</v>
          </cell>
          <cell r="L1095" t="str">
            <v>OCTOBER</v>
          </cell>
          <cell r="M1095" t="str">
            <v>NOVEMBER</v>
          </cell>
          <cell r="N1095" t="str">
            <v>DECEMBER</v>
          </cell>
          <cell r="O1095" t="str">
            <v>TOTAL</v>
          </cell>
        </row>
        <row r="1096">
          <cell r="A1096" t="str">
            <v xml:space="preserve">            loss adjustment)</v>
          </cell>
          <cell r="B1096">
            <v>0</v>
          </cell>
        </row>
        <row r="1097">
          <cell r="A1097" t="str">
            <v xml:space="preserve">    Brunner Is. #1</v>
          </cell>
          <cell r="B1097">
            <v>0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</row>
        <row r="1098">
          <cell r="A1098" t="str">
            <v xml:space="preserve">    Brunner Is. #2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</row>
        <row r="1099">
          <cell r="A1099" t="str">
            <v xml:space="preserve">    Brunner Is. #3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</row>
        <row r="1101">
          <cell r="A1101" t="str">
            <v xml:space="preserve">        TOTAL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</row>
        <row r="1103">
          <cell r="A1103" t="str">
            <v xml:space="preserve">    Martins Creek #1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</row>
        <row r="1104">
          <cell r="A1104" t="str">
            <v xml:space="preserve">    Martins Creek #2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</row>
        <row r="1106">
          <cell r="A1106" t="str">
            <v xml:space="preserve">        TOTAL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</row>
        <row r="1108">
          <cell r="A1108" t="str">
            <v xml:space="preserve">    Sunbury #1-2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</row>
        <row r="1109">
          <cell r="A1109" t="str">
            <v xml:space="preserve">    Sunbury #3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</row>
        <row r="1110">
          <cell r="A1110" t="str">
            <v xml:space="preserve">    Sunbury #4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</row>
        <row r="1112">
          <cell r="A1112" t="str">
            <v xml:space="preserve">        TOTAL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</row>
        <row r="1114">
          <cell r="A1114" t="str">
            <v xml:space="preserve">    Holtwood #17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</row>
        <row r="1116">
          <cell r="A1116" t="str">
            <v xml:space="preserve">    Montour #1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</row>
        <row r="1117">
          <cell r="A1117" t="str">
            <v xml:space="preserve">    Montour #2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</row>
        <row r="1119">
          <cell r="A1119" t="str">
            <v xml:space="preserve">        TOTAL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</row>
        <row r="1120">
          <cell r="C1120" t="str">
            <v xml:space="preserve"> =========</v>
          </cell>
          <cell r="D1120" t="str">
            <v xml:space="preserve"> =========</v>
          </cell>
          <cell r="E1120" t="str">
            <v xml:space="preserve"> =========</v>
          </cell>
          <cell r="F1120" t="str">
            <v xml:space="preserve"> =========</v>
          </cell>
          <cell r="G1120" t="str">
            <v xml:space="preserve"> =========</v>
          </cell>
          <cell r="H1120" t="str">
            <v xml:space="preserve"> =========</v>
          </cell>
          <cell r="I1120" t="str">
            <v xml:space="preserve"> =========</v>
          </cell>
          <cell r="J1120" t="str">
            <v xml:space="preserve"> =========</v>
          </cell>
          <cell r="K1120" t="str">
            <v xml:space="preserve"> =========</v>
          </cell>
          <cell r="L1120" t="str">
            <v xml:space="preserve"> =========</v>
          </cell>
          <cell r="M1120" t="str">
            <v xml:space="preserve"> =========</v>
          </cell>
          <cell r="N1120" t="str">
            <v xml:space="preserve"> =========</v>
          </cell>
          <cell r="O1120" t="str">
            <v xml:space="preserve"> =========</v>
          </cell>
        </row>
        <row r="1121">
          <cell r="A1121" t="str">
            <v xml:space="preserve"> TOTAL COAL FIRED SALES TO ACE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</row>
        <row r="1123">
          <cell r="F1123" t="str">
            <v xml:space="preserve">                 ACE LOSSES              </v>
          </cell>
        </row>
        <row r="1124">
          <cell r="F1124" t="str">
            <v xml:space="preserve">                                 SALES TO ACE BY UNIT</v>
          </cell>
          <cell r="L1124" t="str">
            <v xml:space="preserve">                         </v>
          </cell>
        </row>
        <row r="1125">
          <cell r="F1125" t="str">
            <v xml:space="preserve">                 </v>
          </cell>
          <cell r="L1125" t="str">
            <v xml:space="preserve">                        </v>
          </cell>
        </row>
        <row r="1126">
          <cell r="F1126" t="str">
            <v xml:space="preserve">                                  (Millions of KWH)</v>
          </cell>
        </row>
        <row r="1128">
          <cell r="B1128" t="str">
            <v>LOSS %</v>
          </cell>
          <cell r="C1128" t="str">
            <v>JANUARY</v>
          </cell>
          <cell r="D1128" t="str">
            <v>FEBRUARY</v>
          </cell>
          <cell r="E1128" t="str">
            <v>MARCH</v>
          </cell>
          <cell r="F1128" t="str">
            <v>APRIL</v>
          </cell>
          <cell r="G1128" t="str">
            <v>MAY</v>
          </cell>
          <cell r="H1128" t="str">
            <v>JUNE</v>
          </cell>
          <cell r="I1128" t="str">
            <v>JULY</v>
          </cell>
          <cell r="J1128" t="str">
            <v>AUGUST</v>
          </cell>
          <cell r="K1128" t="str">
            <v>SEPTEMBER</v>
          </cell>
          <cell r="L1128" t="str">
            <v>OCTOBER</v>
          </cell>
          <cell r="M1128" t="str">
            <v>NOVEMBER</v>
          </cell>
          <cell r="N1128" t="str">
            <v>DECEMBER</v>
          </cell>
          <cell r="O1128" t="str">
            <v>TOTAL</v>
          </cell>
        </row>
        <row r="1130">
          <cell r="A1130" t="str">
            <v>ACE LOSSES (1.7% of 3.42%)</v>
          </cell>
          <cell r="B1130">
            <v>1.7000000000000001E-2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</row>
        <row r="1132">
          <cell r="F1132" t="str">
            <v xml:space="preserve">                             COST FOR COAL SALES TO ACE</v>
          </cell>
        </row>
        <row r="1133">
          <cell r="F1133" t="str">
            <v xml:space="preserve">                    </v>
          </cell>
        </row>
        <row r="1134">
          <cell r="F1134" t="str">
            <v xml:space="preserve">                               (Thousands of Dollars)     </v>
          </cell>
        </row>
        <row r="1136">
          <cell r="A1136" t="str">
            <v>ACE FUEL EXPENSE</v>
          </cell>
          <cell r="B1136" t="str">
            <v>% SHARE</v>
          </cell>
          <cell r="C1136" t="str">
            <v>JANUARY</v>
          </cell>
          <cell r="D1136" t="str">
            <v>FEBRUARY</v>
          </cell>
          <cell r="E1136" t="str">
            <v>MARCH</v>
          </cell>
          <cell r="F1136" t="str">
            <v>APRIL</v>
          </cell>
          <cell r="G1136" t="str">
            <v>MAY</v>
          </cell>
          <cell r="H1136" t="str">
            <v>JUNE</v>
          </cell>
          <cell r="I1136" t="str">
            <v>JULY</v>
          </cell>
          <cell r="J1136" t="str">
            <v>AUGUST</v>
          </cell>
          <cell r="K1136" t="str">
            <v>SEPTEMBER</v>
          </cell>
          <cell r="L1136" t="str">
            <v>OCTOBER</v>
          </cell>
          <cell r="M1136" t="str">
            <v>NOVEMBER</v>
          </cell>
          <cell r="N1136" t="str">
            <v>DECEMBER</v>
          </cell>
          <cell r="O1136" t="str">
            <v>TOTAL</v>
          </cell>
        </row>
        <row r="1137">
          <cell r="A1137" t="str">
            <v xml:space="preserve">                 </v>
          </cell>
          <cell r="B1137">
            <v>0</v>
          </cell>
        </row>
        <row r="1138">
          <cell r="A1138" t="str">
            <v xml:space="preserve">    Brunner Island</v>
          </cell>
          <cell r="B1138">
            <v>0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</row>
        <row r="1139">
          <cell r="A1139" t="str">
            <v xml:space="preserve">    Martins Creek 1-2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</row>
        <row r="1140">
          <cell r="A1140" t="str">
            <v xml:space="preserve">    Sunbury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</row>
        <row r="1141">
          <cell r="A1141" t="str">
            <v xml:space="preserve">    Holtwood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</row>
        <row r="1142">
          <cell r="A1142" t="str">
            <v xml:space="preserve">    Montour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</row>
        <row r="1143">
          <cell r="A1143" t="str">
            <v xml:space="preserve">    Retired Miner's Health Care Costs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</row>
        <row r="1144">
          <cell r="A1144" t="str">
            <v xml:space="preserve">    Conemaugh Scrubber Cost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</row>
        <row r="1145">
          <cell r="C1145" t="str">
            <v xml:space="preserve"> ========</v>
          </cell>
          <cell r="D1145" t="str">
            <v xml:space="preserve"> ========</v>
          </cell>
          <cell r="E1145" t="str">
            <v xml:space="preserve"> ========</v>
          </cell>
          <cell r="F1145" t="str">
            <v xml:space="preserve"> ========</v>
          </cell>
          <cell r="G1145" t="str">
            <v xml:space="preserve"> ========</v>
          </cell>
          <cell r="H1145" t="str">
            <v xml:space="preserve"> ========</v>
          </cell>
          <cell r="I1145" t="str">
            <v xml:space="preserve"> ========</v>
          </cell>
          <cell r="J1145" t="str">
            <v xml:space="preserve"> ========</v>
          </cell>
          <cell r="K1145" t="str">
            <v xml:space="preserve"> ========</v>
          </cell>
          <cell r="L1145" t="str">
            <v xml:space="preserve"> ========</v>
          </cell>
          <cell r="M1145" t="str">
            <v xml:space="preserve"> ========</v>
          </cell>
          <cell r="N1145" t="str">
            <v xml:space="preserve"> ========</v>
          </cell>
          <cell r="O1145" t="str">
            <v xml:space="preserve"> ========</v>
          </cell>
        </row>
        <row r="1146">
          <cell r="A1146" t="str">
            <v xml:space="preserve"> TOTAL COAL EXPENSE FOR ACE SALE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</row>
        <row r="1148">
          <cell r="C1148" t="str">
            <v xml:space="preserve">                   </v>
          </cell>
          <cell r="F1148" t="str">
            <v xml:space="preserve">   CAPACITY FACTORS - %</v>
          </cell>
          <cell r="L1148" t="str">
            <v>CASE:2001 FORECAST</v>
          </cell>
          <cell r="P1148" t="str">
            <v>22</v>
          </cell>
        </row>
        <row r="1149">
          <cell r="C1149" t="str">
            <v xml:space="preserve">                 </v>
          </cell>
          <cell r="L1149">
            <v>36851</v>
          </cell>
        </row>
        <row r="1150">
          <cell r="B1150" t="str">
            <v>Winter</v>
          </cell>
        </row>
        <row r="1151">
          <cell r="B1151" t="str">
            <v>Rating</v>
          </cell>
        </row>
        <row r="1152">
          <cell r="A1152" t="str">
            <v>PP&amp;L GENERATING UNITS</v>
          </cell>
          <cell r="B1152" t="str">
            <v>(MW)</v>
          </cell>
          <cell r="C1152" t="str">
            <v>JANUARY</v>
          </cell>
          <cell r="D1152" t="str">
            <v>FEBRUARY</v>
          </cell>
          <cell r="E1152" t="str">
            <v>MARCH</v>
          </cell>
          <cell r="F1152" t="str">
            <v>APRIL</v>
          </cell>
          <cell r="G1152" t="str">
            <v>MAY</v>
          </cell>
          <cell r="H1152" t="str">
            <v>JUNE</v>
          </cell>
          <cell r="I1152" t="str">
            <v>JULY</v>
          </cell>
          <cell r="J1152" t="str">
            <v>AUGUST</v>
          </cell>
          <cell r="K1152" t="str">
            <v>SEPTEMBER</v>
          </cell>
          <cell r="L1152" t="str">
            <v>OCTOBER</v>
          </cell>
          <cell r="M1152" t="str">
            <v>NOVEMBER</v>
          </cell>
          <cell r="N1152" t="str">
            <v>DECEMBER</v>
          </cell>
          <cell r="O1152" t="str">
            <v>TOTAL</v>
          </cell>
        </row>
        <row r="1154">
          <cell r="A1154" t="str">
            <v xml:space="preserve">    Brunner Is. #1</v>
          </cell>
          <cell r="B1154">
            <v>334</v>
          </cell>
          <cell r="C1154">
            <v>74.44787843667504</v>
          </cell>
          <cell r="D1154">
            <v>75.741374394068998</v>
          </cell>
          <cell r="E1154">
            <v>72.435773614062199</v>
          </cell>
          <cell r="F1154">
            <v>66.533599467731207</v>
          </cell>
          <cell r="G1154">
            <v>51.50988345888868</v>
          </cell>
          <cell r="H1154">
            <v>69.860279441117768</v>
          </cell>
          <cell r="I1154">
            <v>74.44787843667504</v>
          </cell>
          <cell r="J1154">
            <v>76.459983259287881</v>
          </cell>
          <cell r="K1154">
            <v>64.87025948103792</v>
          </cell>
          <cell r="L1154">
            <v>73.119889253750557</v>
          </cell>
          <cell r="M1154">
            <v>40.460745176314035</v>
          </cell>
          <cell r="N1154">
            <v>66.359217049771431</v>
          </cell>
          <cell r="O1154">
            <v>67.19437836655456</v>
          </cell>
        </row>
        <row r="1155">
          <cell r="A1155" t="str">
            <v xml:space="preserve">    Brunner Is. #2</v>
          </cell>
          <cell r="B1155">
            <v>390</v>
          </cell>
          <cell r="C1155">
            <v>75.475599669148068</v>
          </cell>
          <cell r="D1155">
            <v>76.312576312576311</v>
          </cell>
          <cell r="E1155">
            <v>68.927488282326991</v>
          </cell>
          <cell r="F1155">
            <v>60.541310541310537</v>
          </cell>
          <cell r="G1155">
            <v>41.011855527984558</v>
          </cell>
          <cell r="H1155">
            <v>66.239316239316238</v>
          </cell>
          <cell r="I1155">
            <v>72.718500137854988</v>
          </cell>
          <cell r="J1155">
            <v>75.820237110559688</v>
          </cell>
          <cell r="K1155">
            <v>13.817663817663815</v>
          </cell>
          <cell r="L1155">
            <v>5.8933002481389583</v>
          </cell>
          <cell r="M1155">
            <v>57.90598290598291</v>
          </cell>
          <cell r="N1155">
            <v>66.066997518610421</v>
          </cell>
          <cell r="O1155">
            <v>56.638566912539517</v>
          </cell>
        </row>
        <row r="1156">
          <cell r="A1156" t="str">
            <v xml:space="preserve">    Brunner Is. #3</v>
          </cell>
          <cell r="B1156">
            <v>745</v>
          </cell>
          <cell r="C1156">
            <v>73.969834740564337</v>
          </cell>
          <cell r="D1156">
            <v>79.897730904442312</v>
          </cell>
          <cell r="E1156">
            <v>82.99054629429169</v>
          </cell>
          <cell r="F1156">
            <v>39.149888143176739</v>
          </cell>
          <cell r="G1156">
            <v>55.928411633109619</v>
          </cell>
          <cell r="H1156">
            <v>76.435495898583142</v>
          </cell>
          <cell r="I1156">
            <v>77.578119362055276</v>
          </cell>
          <cell r="J1156">
            <v>75.773977051309814</v>
          </cell>
          <cell r="K1156">
            <v>61.521252796420583</v>
          </cell>
          <cell r="L1156">
            <v>58.526376560583095</v>
          </cell>
          <cell r="M1156">
            <v>44.239373601789708</v>
          </cell>
          <cell r="N1156">
            <v>70.560005773255398</v>
          </cell>
          <cell r="O1156">
            <v>66.393919892127116</v>
          </cell>
        </row>
        <row r="1158">
          <cell r="A1158" t="str">
            <v xml:space="preserve">        TOTAL</v>
          </cell>
          <cell r="B1158">
            <v>1469</v>
          </cell>
          <cell r="C1158">
            <v>74.478286011257751</v>
          </cell>
          <cell r="D1158">
            <v>78.000907646925342</v>
          </cell>
          <cell r="E1158">
            <v>76.857199323656644</v>
          </cell>
          <cell r="F1158">
            <v>51.05513955071477</v>
          </cell>
          <cell r="G1158">
            <v>50.963642884853279</v>
          </cell>
          <cell r="H1158">
            <v>72.233567808789047</v>
          </cell>
          <cell r="I1158">
            <v>75.576246001595706</v>
          </cell>
          <cell r="J1158">
            <v>75.942232665041686</v>
          </cell>
          <cell r="K1158">
            <v>49.61803191891687</v>
          </cell>
          <cell r="L1158">
            <v>47.871055578734705</v>
          </cell>
          <cell r="M1158">
            <v>47.008547008547005</v>
          </cell>
          <cell r="N1158">
            <v>68.412057064640564</v>
          </cell>
          <cell r="O1158">
            <v>63.985999857014534</v>
          </cell>
        </row>
        <row r="1160">
          <cell r="A1160" t="str">
            <v xml:space="preserve">    Martins Creek #1</v>
          </cell>
          <cell r="B1160">
            <v>150</v>
          </cell>
          <cell r="C1160">
            <v>358.2437275985663</v>
          </cell>
          <cell r="D1160">
            <v>378.67063492063488</v>
          </cell>
          <cell r="E1160">
            <v>344.98207885304657</v>
          </cell>
          <cell r="F1160">
            <v>0</v>
          </cell>
          <cell r="G1160">
            <v>108.42293906810035</v>
          </cell>
          <cell r="H1160">
            <v>398.14814814814815</v>
          </cell>
          <cell r="I1160">
            <v>418.27956989247309</v>
          </cell>
          <cell r="J1160">
            <v>409.31899641577064</v>
          </cell>
          <cell r="K1160">
            <v>356.7592592592593</v>
          </cell>
          <cell r="L1160">
            <v>347.67025089605738</v>
          </cell>
          <cell r="M1160">
            <v>267.40740740740745</v>
          </cell>
          <cell r="N1160">
            <v>345.34050179211471</v>
          </cell>
          <cell r="O1160">
            <v>311.18721461187215</v>
          </cell>
        </row>
        <row r="1161">
          <cell r="A1161" t="str">
            <v xml:space="preserve">    Martins Creek #2</v>
          </cell>
          <cell r="B1161">
            <v>150</v>
          </cell>
          <cell r="C1161">
            <v>372.93906810035844</v>
          </cell>
          <cell r="D1161">
            <v>381.94444444444446</v>
          </cell>
          <cell r="E1161">
            <v>272.40143369175627</v>
          </cell>
          <cell r="F1161">
            <v>365.74074074074076</v>
          </cell>
          <cell r="G1161">
            <v>336.02150537634407</v>
          </cell>
          <cell r="H1161">
            <v>398.14814814814815</v>
          </cell>
          <cell r="I1161">
            <v>421.86379928315415</v>
          </cell>
          <cell r="J1161">
            <v>411.82795698924735</v>
          </cell>
          <cell r="K1161">
            <v>359.16666666666669</v>
          </cell>
          <cell r="L1161">
            <v>267.02508960573476</v>
          </cell>
          <cell r="M1161">
            <v>356.48148148148147</v>
          </cell>
          <cell r="N1161">
            <v>362.45519713261649</v>
          </cell>
          <cell r="O1161">
            <v>358.52359208523592</v>
          </cell>
        </row>
        <row r="1163">
          <cell r="A1163" t="str">
            <v xml:space="preserve">        TOTAL</v>
          </cell>
          <cell r="B1163">
            <v>300</v>
          </cell>
          <cell r="C1163">
            <v>55.555555555555557</v>
          </cell>
          <cell r="D1163">
            <v>58.035714285714285</v>
          </cell>
          <cell r="E1163">
            <v>41.666666666666671</v>
          </cell>
          <cell r="F1163">
            <v>45.370370370370374</v>
          </cell>
          <cell r="G1163">
            <v>27.598566308243729</v>
          </cell>
          <cell r="H1163">
            <v>40.833333333333336</v>
          </cell>
          <cell r="I1163">
            <v>40.90501792114695</v>
          </cell>
          <cell r="J1163">
            <v>44.220430107526887</v>
          </cell>
          <cell r="K1163">
            <v>16.168981481481481</v>
          </cell>
          <cell r="L1163">
            <v>60.08064516129032</v>
          </cell>
          <cell r="M1163">
            <v>34.768518518518512</v>
          </cell>
          <cell r="N1163">
            <v>42.11469534050179</v>
          </cell>
          <cell r="O1163">
            <v>334.85540334855403</v>
          </cell>
        </row>
        <row r="1165">
          <cell r="A1165" t="str">
            <v xml:space="preserve">    Sunbury #1,2,&amp;3</v>
          </cell>
          <cell r="B1165">
            <v>264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</row>
        <row r="1166">
          <cell r="A1166" t="str">
            <v xml:space="preserve">    Sunbury #4</v>
          </cell>
          <cell r="B1166">
            <v>134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</row>
        <row r="1168">
          <cell r="A1168" t="str">
            <v xml:space="preserve">        TOTAL</v>
          </cell>
          <cell r="B1168">
            <v>398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</row>
        <row r="1170">
          <cell r="A1170" t="str">
            <v xml:space="preserve">    Holtwood #17</v>
          </cell>
          <cell r="B1170">
            <v>73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</row>
        <row r="1172">
          <cell r="A1172" t="str">
            <v xml:space="preserve">    Keystone #1 (PL Share)</v>
          </cell>
          <cell r="B1172">
            <v>105</v>
          </cell>
          <cell r="C1172">
            <v>88.325652841781874</v>
          </cell>
          <cell r="D1172">
            <v>90.702947845804999</v>
          </cell>
          <cell r="E1172">
            <v>88.325652841781874</v>
          </cell>
          <cell r="F1172">
            <v>87.301587301587304</v>
          </cell>
          <cell r="G1172">
            <v>88.325652841781874</v>
          </cell>
          <cell r="H1172">
            <v>87.301587301587304</v>
          </cell>
          <cell r="I1172">
            <v>88.325652841781874</v>
          </cell>
          <cell r="J1172">
            <v>88.325652841781874</v>
          </cell>
          <cell r="K1172">
            <v>87.301587301587304</v>
          </cell>
          <cell r="L1172">
            <v>88.325652841781874</v>
          </cell>
          <cell r="M1172">
            <v>87.301587301587304</v>
          </cell>
          <cell r="N1172">
            <v>88.325652841781874</v>
          </cell>
          <cell r="O1172">
            <v>88.171341595999124</v>
          </cell>
        </row>
        <row r="1173">
          <cell r="A1173" t="str">
            <v xml:space="preserve">    Keystone #2 (PL Share)</v>
          </cell>
          <cell r="B1173">
            <v>105</v>
          </cell>
          <cell r="C1173">
            <v>88.325652841781874</v>
          </cell>
          <cell r="D1173">
            <v>90.702947845804999</v>
          </cell>
          <cell r="E1173">
            <v>88.325652841781874</v>
          </cell>
          <cell r="F1173">
            <v>64.417989417989418</v>
          </cell>
          <cell r="G1173">
            <v>0</v>
          </cell>
          <cell r="H1173">
            <v>87.301587301587304</v>
          </cell>
          <cell r="I1173">
            <v>88.325652841781874</v>
          </cell>
          <cell r="J1173">
            <v>88.325652841781874</v>
          </cell>
          <cell r="K1173">
            <v>87.301587301587304</v>
          </cell>
          <cell r="L1173">
            <v>88.325652841781874</v>
          </cell>
          <cell r="M1173">
            <v>87.301587301587304</v>
          </cell>
          <cell r="N1173">
            <v>88.325652841781874</v>
          </cell>
          <cell r="O1173">
            <v>78.821482931071969</v>
          </cell>
        </row>
        <row r="1175">
          <cell r="A1175" t="str">
            <v xml:space="preserve">        TOTAL</v>
          </cell>
          <cell r="B1175">
            <v>210</v>
          </cell>
          <cell r="C1175">
            <v>88.325652841781874</v>
          </cell>
          <cell r="D1175">
            <v>90.702947845804999</v>
          </cell>
          <cell r="E1175">
            <v>88.325652841781874</v>
          </cell>
          <cell r="F1175">
            <v>75.859788359788368</v>
          </cell>
          <cell r="G1175">
            <v>44.162826420890937</v>
          </cell>
          <cell r="H1175">
            <v>87.301587301587304</v>
          </cell>
          <cell r="I1175">
            <v>88.325652841781874</v>
          </cell>
          <cell r="J1175">
            <v>88.325652841781874</v>
          </cell>
          <cell r="K1175">
            <v>87.301587301587304</v>
          </cell>
          <cell r="L1175">
            <v>88.325652841781874</v>
          </cell>
          <cell r="M1175">
            <v>87.301587301587304</v>
          </cell>
          <cell r="N1175">
            <v>88.325652841781874</v>
          </cell>
          <cell r="O1175">
            <v>83.496412263535547</v>
          </cell>
        </row>
        <row r="1177">
          <cell r="A1177" t="str">
            <v xml:space="preserve">    Conemaugh #1 (PL Share)</v>
          </cell>
          <cell r="B1177">
            <v>97</v>
          </cell>
          <cell r="C1177">
            <v>116.94934042789048</v>
          </cell>
          <cell r="D1177">
            <v>121.0419734904271</v>
          </cell>
          <cell r="E1177">
            <v>116.94934042789048</v>
          </cell>
          <cell r="F1177">
            <v>116.83848797250859</v>
          </cell>
          <cell r="G1177">
            <v>116.94934042789048</v>
          </cell>
          <cell r="H1177">
            <v>116.83848797250859</v>
          </cell>
          <cell r="I1177">
            <v>116.94934042789048</v>
          </cell>
          <cell r="J1177">
            <v>116.94934042789048</v>
          </cell>
          <cell r="K1177">
            <v>31.214203894616265</v>
          </cell>
          <cell r="L1177">
            <v>0</v>
          </cell>
          <cell r="M1177">
            <v>38.946162657502867</v>
          </cell>
          <cell r="N1177">
            <v>116.94934042789048</v>
          </cell>
          <cell r="O1177">
            <v>93.913289083462786</v>
          </cell>
        </row>
        <row r="1178">
          <cell r="A1178" t="str">
            <v xml:space="preserve">    Conemaugh #2 (PL Share)</v>
          </cell>
          <cell r="B1178">
            <v>97</v>
          </cell>
          <cell r="C1178">
            <v>116.53364372020839</v>
          </cell>
          <cell r="D1178">
            <v>121.0419734904271</v>
          </cell>
          <cell r="E1178">
            <v>116.94934042789048</v>
          </cell>
          <cell r="F1178">
            <v>116.83848797250859</v>
          </cell>
          <cell r="G1178">
            <v>116.94934042789048</v>
          </cell>
          <cell r="H1178">
            <v>116.83848797250859</v>
          </cell>
          <cell r="I1178">
            <v>116.94934042789048</v>
          </cell>
          <cell r="J1178">
            <v>116.94934042789048</v>
          </cell>
          <cell r="K1178">
            <v>116.83848797250859</v>
          </cell>
          <cell r="L1178">
            <v>116.94934042789048</v>
          </cell>
          <cell r="M1178">
            <v>116.83848797250859</v>
          </cell>
          <cell r="N1178">
            <v>89.374792151646162</v>
          </cell>
          <cell r="O1178">
            <v>114.86136609706726</v>
          </cell>
        </row>
        <row r="1179">
          <cell r="B1179" t="str">
            <v xml:space="preserve"> --------</v>
          </cell>
          <cell r="C1179" t="str">
            <v xml:space="preserve"> --------</v>
          </cell>
          <cell r="D1179" t="str">
            <v xml:space="preserve"> --------</v>
          </cell>
          <cell r="E1179" t="str">
            <v xml:space="preserve"> --------</v>
          </cell>
          <cell r="F1179" t="str">
            <v xml:space="preserve"> --------</v>
          </cell>
          <cell r="G1179" t="str">
            <v xml:space="preserve"> --------</v>
          </cell>
          <cell r="H1179" t="str">
            <v xml:space="preserve"> --------</v>
          </cell>
          <cell r="I1179" t="str">
            <v xml:space="preserve"> --------</v>
          </cell>
          <cell r="J1179" t="str">
            <v xml:space="preserve"> --------</v>
          </cell>
          <cell r="K1179" t="str">
            <v xml:space="preserve"> --------</v>
          </cell>
          <cell r="L1179" t="str">
            <v xml:space="preserve"> --------</v>
          </cell>
          <cell r="M1179" t="str">
            <v xml:space="preserve"> --------</v>
          </cell>
          <cell r="N1179" t="str">
            <v xml:space="preserve"> --------</v>
          </cell>
          <cell r="O1179" t="str">
            <v xml:space="preserve">  --------</v>
          </cell>
        </row>
        <row r="1180">
          <cell r="A1180" t="str">
            <v xml:space="preserve">        TOTAL</v>
          </cell>
          <cell r="B1180">
            <v>194</v>
          </cell>
          <cell r="C1180">
            <v>116.74149207404943</v>
          </cell>
          <cell r="D1180">
            <v>121.0419734904271</v>
          </cell>
          <cell r="E1180">
            <v>116.94934042789048</v>
          </cell>
          <cell r="F1180">
            <v>116.83848797250859</v>
          </cell>
          <cell r="G1180">
            <v>116.94934042789048</v>
          </cell>
          <cell r="H1180">
            <v>116.83848797250859</v>
          </cell>
          <cell r="I1180">
            <v>116.94934042789048</v>
          </cell>
          <cell r="J1180">
            <v>116.94934042789048</v>
          </cell>
          <cell r="K1180">
            <v>74.026345933562425</v>
          </cell>
          <cell r="L1180">
            <v>58.474670213945238</v>
          </cell>
          <cell r="M1180">
            <v>77.892325315005735</v>
          </cell>
          <cell r="N1180">
            <v>103.16206628976832</v>
          </cell>
          <cell r="O1180">
            <v>104.38732759026502</v>
          </cell>
        </row>
        <row r="1182">
          <cell r="A1182" t="str">
            <v xml:space="preserve">    Montour #1</v>
          </cell>
          <cell r="B1182">
            <v>770</v>
          </cell>
          <cell r="C1182">
            <v>69.787739142577863</v>
          </cell>
          <cell r="D1182">
            <v>73.767006802721085</v>
          </cell>
          <cell r="E1182">
            <v>67.204301075268816</v>
          </cell>
          <cell r="F1182">
            <v>0</v>
          </cell>
          <cell r="G1182">
            <v>21.121351766513058</v>
          </cell>
          <cell r="H1182">
            <v>77.561327561327573</v>
          </cell>
          <cell r="I1182">
            <v>81.483033095936321</v>
          </cell>
          <cell r="J1182">
            <v>79.737466834241033</v>
          </cell>
          <cell r="K1182">
            <v>69.498556998556992</v>
          </cell>
          <cell r="L1182">
            <v>67.727970953777401</v>
          </cell>
          <cell r="M1182">
            <v>52.092352092352094</v>
          </cell>
          <cell r="N1182">
            <v>67.274123725736629</v>
          </cell>
          <cell r="O1182">
            <v>60.620885963351718</v>
          </cell>
        </row>
        <row r="1183">
          <cell r="A1183" t="str">
            <v xml:space="preserve">    Montour #2</v>
          </cell>
          <cell r="B1183">
            <v>755</v>
          </cell>
          <cell r="C1183">
            <v>74.093854589475185</v>
          </cell>
          <cell r="D1183">
            <v>75.883002207505513</v>
          </cell>
          <cell r="E1183">
            <v>54.119490137435022</v>
          </cell>
          <cell r="F1183">
            <v>72.663723325974985</v>
          </cell>
          <cell r="G1183">
            <v>66.759239478743865</v>
          </cell>
          <cell r="H1183">
            <v>79.102281089036055</v>
          </cell>
          <cell r="I1183">
            <v>83.813999857580285</v>
          </cell>
          <cell r="J1183">
            <v>81.820123905148478</v>
          </cell>
          <cell r="K1183">
            <v>71.357615894039739</v>
          </cell>
          <cell r="L1183">
            <v>53.051342305775123</v>
          </cell>
          <cell r="M1183">
            <v>70.824135393671824</v>
          </cell>
          <cell r="N1183">
            <v>72.010966317738379</v>
          </cell>
          <cell r="O1183">
            <v>71.229852732166066</v>
          </cell>
        </row>
        <row r="1184">
          <cell r="B1184" t="str">
            <v xml:space="preserve"> --------</v>
          </cell>
          <cell r="C1184" t="str">
            <v xml:space="preserve"> --------</v>
          </cell>
          <cell r="D1184" t="str">
            <v xml:space="preserve"> --------</v>
          </cell>
          <cell r="E1184" t="str">
            <v xml:space="preserve"> --------</v>
          </cell>
          <cell r="F1184" t="str">
            <v xml:space="preserve"> --------</v>
          </cell>
          <cell r="G1184" t="str">
            <v xml:space="preserve"> --------</v>
          </cell>
          <cell r="H1184" t="str">
            <v xml:space="preserve"> --------</v>
          </cell>
          <cell r="I1184" t="str">
            <v xml:space="preserve"> --------</v>
          </cell>
          <cell r="J1184" t="str">
            <v xml:space="preserve"> --------</v>
          </cell>
          <cell r="K1184" t="str">
            <v xml:space="preserve"> --------</v>
          </cell>
          <cell r="L1184" t="str">
            <v xml:space="preserve"> --------</v>
          </cell>
          <cell r="M1184" t="str">
            <v xml:space="preserve"> --------</v>
          </cell>
          <cell r="N1184" t="str">
            <v xml:space="preserve"> --------</v>
          </cell>
          <cell r="O1184" t="str">
            <v xml:space="preserve">  --------</v>
          </cell>
        </row>
        <row r="1185">
          <cell r="A1185" t="str">
            <v xml:space="preserve">        TOTAL</v>
          </cell>
          <cell r="B1185">
            <v>1525</v>
          </cell>
          <cell r="C1185">
            <v>71.919619249074557</v>
          </cell>
          <cell r="D1185">
            <v>74.814597970335683</v>
          </cell>
          <cell r="E1185">
            <v>60.726247135554381</v>
          </cell>
          <cell r="F1185">
            <v>35.974499089253186</v>
          </cell>
          <cell r="G1185">
            <v>43.715846994535518</v>
          </cell>
          <cell r="H1185">
            <v>78.32422586520947</v>
          </cell>
          <cell r="I1185">
            <v>82.637052705799405</v>
          </cell>
          <cell r="J1185">
            <v>80.768552793936195</v>
          </cell>
          <cell r="K1185">
            <v>70.418943533697629</v>
          </cell>
          <cell r="L1185">
            <v>60.461836770668079</v>
          </cell>
          <cell r="M1185">
            <v>61.366120218579233</v>
          </cell>
          <cell r="N1185">
            <v>69.619249074563726</v>
          </cell>
          <cell r="O1185">
            <v>65.873194101354898</v>
          </cell>
        </row>
        <row r="1186">
          <cell r="B1186" t="str">
            <v xml:space="preserve"> =========</v>
          </cell>
          <cell r="C1186" t="str">
            <v xml:space="preserve"> =========</v>
          </cell>
          <cell r="D1186" t="str">
            <v xml:space="preserve"> =========</v>
          </cell>
          <cell r="E1186" t="str">
            <v xml:space="preserve"> =========</v>
          </cell>
          <cell r="F1186" t="str">
            <v xml:space="preserve"> =========</v>
          </cell>
          <cell r="G1186" t="str">
            <v xml:space="preserve"> =========</v>
          </cell>
          <cell r="H1186" t="str">
            <v xml:space="preserve"> =========</v>
          </cell>
          <cell r="I1186" t="str">
            <v xml:space="preserve"> =========</v>
          </cell>
          <cell r="J1186" t="str">
            <v xml:space="preserve"> =========</v>
          </cell>
          <cell r="K1186" t="str">
            <v xml:space="preserve"> =========</v>
          </cell>
          <cell r="L1186" t="str">
            <v xml:space="preserve"> =========</v>
          </cell>
          <cell r="M1186" t="str">
            <v xml:space="preserve"> =========</v>
          </cell>
          <cell r="N1186" t="str">
            <v xml:space="preserve"> =========</v>
          </cell>
          <cell r="O1186" t="str">
            <v xml:space="preserve"> =========</v>
          </cell>
        </row>
        <row r="1187">
          <cell r="A1187" t="str">
            <v xml:space="preserve"> TOTAL COAL FIRED</v>
          </cell>
          <cell r="B1187">
            <v>4169</v>
          </cell>
          <cell r="C1187">
            <v>66.430540832617609</v>
          </cell>
          <cell r="D1187">
            <v>69.229088853099398</v>
          </cell>
          <cell r="E1187">
            <v>62.184531501069081</v>
          </cell>
          <cell r="F1187">
            <v>43.672210228938468</v>
          </cell>
          <cell r="G1187">
            <v>43.601389673395808</v>
          </cell>
          <cell r="H1187">
            <v>66.875882838943525</v>
          </cell>
          <cell r="I1187">
            <v>69.693229855796872</v>
          </cell>
          <cell r="J1187">
            <v>69.377277756714307</v>
          </cell>
          <cell r="K1187">
            <v>52.247408118120518</v>
          </cell>
          <cell r="L1187">
            <v>50.478183829958454</v>
          </cell>
          <cell r="M1187">
            <v>49.535593401028756</v>
          </cell>
          <cell r="N1187">
            <v>61.852459396931273</v>
          </cell>
          <cell r="O1187">
            <v>79.801886286145503</v>
          </cell>
        </row>
        <row r="1189">
          <cell r="A1189" t="str">
            <v xml:space="preserve">    Martins Creek #3</v>
          </cell>
          <cell r="B1189">
            <v>820</v>
          </cell>
          <cell r="C1189">
            <v>7.8514293207448205</v>
          </cell>
          <cell r="D1189">
            <v>8.6926538908246229</v>
          </cell>
          <cell r="E1189">
            <v>2.8520849724626274</v>
          </cell>
          <cell r="F1189">
            <v>2.0155826558265586</v>
          </cell>
          <cell r="G1189">
            <v>5.9992132179386308</v>
          </cell>
          <cell r="H1189">
            <v>21.189024390243901</v>
          </cell>
          <cell r="I1189">
            <v>32.815368476265405</v>
          </cell>
          <cell r="J1189">
            <v>32.815368476265405</v>
          </cell>
          <cell r="K1189">
            <v>12.398373983739839</v>
          </cell>
          <cell r="L1189">
            <v>0</v>
          </cell>
          <cell r="M1189">
            <v>2.9471544715447151</v>
          </cell>
          <cell r="N1189">
            <v>6.6056910569105689</v>
          </cell>
          <cell r="O1189">
            <v>11.387682369974385</v>
          </cell>
        </row>
        <row r="1190">
          <cell r="A1190" t="str">
            <v xml:space="preserve">    Martins Creek #4</v>
          </cell>
          <cell r="B1190">
            <v>820</v>
          </cell>
          <cell r="C1190">
            <v>7.8514293207448205</v>
          </cell>
          <cell r="D1190">
            <v>8.6926538908246229</v>
          </cell>
          <cell r="E1190">
            <v>2.8520849724626274</v>
          </cell>
          <cell r="F1190">
            <v>2.0155826558265586</v>
          </cell>
          <cell r="G1190">
            <v>5.9992132179386308</v>
          </cell>
          <cell r="H1190">
            <v>21.189024390243901</v>
          </cell>
          <cell r="I1190">
            <v>32.815368476265405</v>
          </cell>
          <cell r="J1190">
            <v>32.815368476265405</v>
          </cell>
          <cell r="K1190">
            <v>12.398373983739839</v>
          </cell>
          <cell r="L1190">
            <v>5.2943876212955674</v>
          </cell>
          <cell r="M1190">
            <v>2.9471544715447151</v>
          </cell>
          <cell r="N1190">
            <v>6.6056910569105689</v>
          </cell>
          <cell r="O1190">
            <v>11.833166276868248</v>
          </cell>
        </row>
        <row r="1191">
          <cell r="B1191" t="str">
            <v xml:space="preserve"> --------</v>
          </cell>
          <cell r="C1191" t="str">
            <v xml:space="preserve"> --------</v>
          </cell>
          <cell r="D1191" t="str">
            <v xml:space="preserve"> --------</v>
          </cell>
          <cell r="E1191" t="str">
            <v xml:space="preserve"> --------</v>
          </cell>
          <cell r="F1191" t="str">
            <v xml:space="preserve"> --------</v>
          </cell>
          <cell r="G1191" t="str">
            <v xml:space="preserve"> --------</v>
          </cell>
          <cell r="H1191" t="str">
            <v xml:space="preserve"> --------</v>
          </cell>
          <cell r="I1191" t="str">
            <v xml:space="preserve"> --------</v>
          </cell>
          <cell r="J1191" t="str">
            <v xml:space="preserve"> --------</v>
          </cell>
          <cell r="K1191" t="str">
            <v xml:space="preserve"> --------</v>
          </cell>
          <cell r="L1191" t="str">
            <v xml:space="preserve"> --------</v>
          </cell>
          <cell r="M1191" t="str">
            <v xml:space="preserve"> --------</v>
          </cell>
          <cell r="N1191" t="str">
            <v xml:space="preserve"> --------</v>
          </cell>
          <cell r="O1191" t="str">
            <v xml:space="preserve">  --------</v>
          </cell>
        </row>
        <row r="1192">
          <cell r="A1192" t="str">
            <v xml:space="preserve"> TOTAL HEAVY OIL FIRED</v>
          </cell>
          <cell r="B1192">
            <v>1640</v>
          </cell>
          <cell r="C1192">
            <v>7.8514293207448205</v>
          </cell>
          <cell r="D1192">
            <v>8.6926538908246229</v>
          </cell>
          <cell r="E1192">
            <v>2.8520849724626274</v>
          </cell>
          <cell r="F1192">
            <v>2.0155826558265586</v>
          </cell>
          <cell r="G1192">
            <v>5.9992132179386308</v>
          </cell>
          <cell r="H1192">
            <v>21.189024390243901</v>
          </cell>
          <cell r="I1192">
            <v>32.815368476265405</v>
          </cell>
          <cell r="J1192">
            <v>32.815368476265405</v>
          </cell>
          <cell r="K1192">
            <v>12.398373983739839</v>
          </cell>
          <cell r="L1192">
            <v>2.6471938106477837</v>
          </cell>
          <cell r="M1192">
            <v>2.9471544715447151</v>
          </cell>
          <cell r="N1192">
            <v>6.6056910569105689</v>
          </cell>
          <cell r="O1192">
            <v>11.610424323421316</v>
          </cell>
        </row>
        <row r="1193">
          <cell r="B1193">
            <v>990</v>
          </cell>
        </row>
        <row r="1194">
          <cell r="A1194" t="str">
            <v xml:space="preserve">    Susquehanna #1 (PL Share)</v>
          </cell>
          <cell r="B1194">
            <v>990</v>
          </cell>
          <cell r="C1194">
            <v>96.814923427826656</v>
          </cell>
          <cell r="D1194">
            <v>87.447051156728591</v>
          </cell>
          <cell r="E1194">
            <v>96.814923427826656</v>
          </cell>
          <cell r="F1194">
            <v>93.692299337460625</v>
          </cell>
          <cell r="G1194">
            <v>60.714673617899422</v>
          </cell>
          <cell r="H1194">
            <v>96.815375982042653</v>
          </cell>
          <cell r="I1194">
            <v>96.814923427826656</v>
          </cell>
          <cell r="J1194">
            <v>96.814923427826656</v>
          </cell>
          <cell r="K1194">
            <v>96.815375982042653</v>
          </cell>
          <cell r="L1194">
            <v>96.814923427826656</v>
          </cell>
          <cell r="M1194">
            <v>96.815375982042653</v>
          </cell>
          <cell r="N1194">
            <v>96.814923427826656</v>
          </cell>
          <cell r="O1194">
            <v>93.745675937456767</v>
          </cell>
        </row>
        <row r="1195">
          <cell r="A1195" t="str">
            <v xml:space="preserve">    Susquehanna #2 (PL Share)</v>
          </cell>
          <cell r="B1195">
            <v>990</v>
          </cell>
          <cell r="C1195">
            <v>97.072879330943849</v>
          </cell>
          <cell r="D1195">
            <v>95.719095719095719</v>
          </cell>
          <cell r="E1195">
            <v>23.922015857499726</v>
          </cell>
          <cell r="F1195">
            <v>5.808080808080808</v>
          </cell>
          <cell r="G1195">
            <v>96.516237645269896</v>
          </cell>
          <cell r="H1195">
            <v>98.035914702581366</v>
          </cell>
          <cell r="I1195">
            <v>98.036819811013373</v>
          </cell>
          <cell r="J1195">
            <v>98.036819811013373</v>
          </cell>
          <cell r="K1195">
            <v>98.035914702581366</v>
          </cell>
          <cell r="L1195">
            <v>98.036819811013373</v>
          </cell>
          <cell r="M1195">
            <v>98.035914702581366</v>
          </cell>
          <cell r="N1195">
            <v>98.036819811013373</v>
          </cell>
          <cell r="O1195">
            <v>83.771505004381709</v>
          </cell>
        </row>
        <row r="1196">
          <cell r="B1196" t="str">
            <v xml:space="preserve"> --------</v>
          </cell>
          <cell r="C1196" t="str">
            <v xml:space="preserve"> --------</v>
          </cell>
          <cell r="D1196" t="str">
            <v xml:space="preserve"> --------</v>
          </cell>
          <cell r="E1196" t="str">
            <v xml:space="preserve"> --------</v>
          </cell>
          <cell r="F1196" t="str">
            <v xml:space="preserve"> --------</v>
          </cell>
          <cell r="G1196" t="str">
            <v xml:space="preserve"> --------</v>
          </cell>
          <cell r="H1196" t="str">
            <v xml:space="preserve"> --------</v>
          </cell>
          <cell r="I1196" t="str">
            <v xml:space="preserve"> --------</v>
          </cell>
          <cell r="J1196" t="str">
            <v xml:space="preserve"> --------</v>
          </cell>
          <cell r="K1196" t="str">
            <v xml:space="preserve"> --------</v>
          </cell>
          <cell r="L1196" t="str">
            <v xml:space="preserve"> --------</v>
          </cell>
          <cell r="M1196" t="str">
            <v xml:space="preserve"> --------</v>
          </cell>
          <cell r="N1196" t="str">
            <v xml:space="preserve"> --------</v>
          </cell>
          <cell r="O1196" t="str">
            <v xml:space="preserve">  --------</v>
          </cell>
        </row>
        <row r="1197">
          <cell r="A1197" t="str">
            <v xml:space="preserve"> TOTAL PL SHARE NUCLEAR</v>
          </cell>
          <cell r="B1197">
            <v>1980</v>
          </cell>
          <cell r="C1197">
            <v>96.943901379385238</v>
          </cell>
          <cell r="D1197">
            <v>96.267736892736906</v>
          </cell>
          <cell r="E1197">
            <v>60.368469642663193</v>
          </cell>
          <cell r="F1197">
            <v>51.311728395061728</v>
          </cell>
          <cell r="G1197">
            <v>78.615455631584652</v>
          </cell>
          <cell r="H1197">
            <v>97.425645342312023</v>
          </cell>
          <cell r="I1197">
            <v>97.425871619420008</v>
          </cell>
          <cell r="J1197">
            <v>97.425871619420008</v>
          </cell>
          <cell r="K1197">
            <v>97.425645342312023</v>
          </cell>
          <cell r="L1197">
            <v>97.425871619420008</v>
          </cell>
          <cell r="M1197">
            <v>97.425645342312023</v>
          </cell>
          <cell r="N1197">
            <v>97.425871619420008</v>
          </cell>
          <cell r="O1197">
            <v>88.758590470919245</v>
          </cell>
        </row>
        <row r="1199">
          <cell r="A1199" t="str">
            <v xml:space="preserve"> COMBUSTION TURBINES</v>
          </cell>
          <cell r="B1199">
            <v>486</v>
          </cell>
          <cell r="C1199">
            <v>0.13828045488738439</v>
          </cell>
          <cell r="D1199">
            <v>0.27557319223985893</v>
          </cell>
          <cell r="E1199">
            <v>2.7656090977476882E-2</v>
          </cell>
          <cell r="F1199">
            <v>5.7155921353452217E-2</v>
          </cell>
          <cell r="G1199">
            <v>0.13828045488738439</v>
          </cell>
          <cell r="H1199">
            <v>0.14288980338363055</v>
          </cell>
          <cell r="I1199">
            <v>1.3828045488738439</v>
          </cell>
          <cell r="J1199">
            <v>0.44249745563963011</v>
          </cell>
          <cell r="K1199">
            <v>0.68587105624142664</v>
          </cell>
          <cell r="L1199">
            <v>5.5312181954953764E-2</v>
          </cell>
          <cell r="M1199">
            <v>5.7155921353452217E-2</v>
          </cell>
          <cell r="N1199">
            <v>5.5312181954953764E-2</v>
          </cell>
          <cell r="O1199">
            <v>0.28186481763346299</v>
          </cell>
        </row>
        <row r="1200">
          <cell r="A1200" t="str">
            <v xml:space="preserve"> </v>
          </cell>
        </row>
        <row r="1201">
          <cell r="A1201" t="str">
            <v xml:space="preserve"> DIESELS</v>
          </cell>
          <cell r="B1201">
            <v>22</v>
          </cell>
          <cell r="C1201">
            <v>0.6109481915933529</v>
          </cell>
          <cell r="D1201">
            <v>0.67640692640692646</v>
          </cell>
          <cell r="E1201">
            <v>0.6109481915933529</v>
          </cell>
          <cell r="F1201">
            <v>0.63131313131313127</v>
          </cell>
          <cell r="G1201">
            <v>1.2218963831867058</v>
          </cell>
          <cell r="H1201">
            <v>1.2626262626262625</v>
          </cell>
          <cell r="I1201">
            <v>0.6109481915933529</v>
          </cell>
          <cell r="J1201">
            <v>0.6109481915933529</v>
          </cell>
          <cell r="K1201">
            <v>0.63131313131313127</v>
          </cell>
          <cell r="L1201">
            <v>0.6109481915933529</v>
          </cell>
          <cell r="M1201">
            <v>0.63131313131313127</v>
          </cell>
          <cell r="N1201">
            <v>0.6109481915933529</v>
          </cell>
          <cell r="O1201">
            <v>0.51888750518887505</v>
          </cell>
        </row>
        <row r="1203">
          <cell r="A1203" t="str">
            <v xml:space="preserve">    Holtwood Hydro</v>
          </cell>
          <cell r="B1203">
            <v>102</v>
          </cell>
          <cell r="C1203">
            <v>69.839763862534255</v>
          </cell>
          <cell r="D1203">
            <v>75.863678804855283</v>
          </cell>
          <cell r="E1203">
            <v>92.241197554290522</v>
          </cell>
          <cell r="F1203">
            <v>91.230936819172115</v>
          </cell>
          <cell r="G1203">
            <v>85.652540586126918</v>
          </cell>
          <cell r="H1203">
            <v>65.359477124183002</v>
          </cell>
          <cell r="I1203">
            <v>47.438330170777988</v>
          </cell>
          <cell r="J1203">
            <v>36.896479021716218</v>
          </cell>
          <cell r="K1203">
            <v>34.449891067538132</v>
          </cell>
          <cell r="L1203">
            <v>40.849673202614383</v>
          </cell>
          <cell r="M1203">
            <v>61.274509803921568</v>
          </cell>
          <cell r="N1203">
            <v>71.157495256166982</v>
          </cell>
          <cell r="O1203">
            <v>64.240307995344253</v>
          </cell>
        </row>
        <row r="1204">
          <cell r="A1204" t="str">
            <v xml:space="preserve">    Wallenpaupack</v>
          </cell>
          <cell r="B1204">
            <v>44</v>
          </cell>
          <cell r="C1204">
            <v>25.048875855327466</v>
          </cell>
          <cell r="D1204">
            <v>25.027056277056275</v>
          </cell>
          <cell r="E1204">
            <v>22.299608993157378</v>
          </cell>
          <cell r="F1204">
            <v>26.199494949494952</v>
          </cell>
          <cell r="G1204">
            <v>18.939393939393938</v>
          </cell>
          <cell r="H1204">
            <v>21.1489898989899</v>
          </cell>
          <cell r="I1204">
            <v>19.244868035190613</v>
          </cell>
          <cell r="J1204">
            <v>17.412023460410559</v>
          </cell>
          <cell r="K1204">
            <v>18.623737373737374</v>
          </cell>
          <cell r="L1204">
            <v>15.579178885630498</v>
          </cell>
          <cell r="M1204">
            <v>14.835858585858587</v>
          </cell>
          <cell r="N1204">
            <v>20.161290322580644</v>
          </cell>
          <cell r="O1204">
            <v>20.236612702366127</v>
          </cell>
        </row>
        <row r="1205">
          <cell r="B1205" t="str">
            <v xml:space="preserve"> --------</v>
          </cell>
          <cell r="C1205" t="str">
            <v xml:space="preserve"> --------</v>
          </cell>
          <cell r="D1205" t="str">
            <v xml:space="preserve"> --------</v>
          </cell>
          <cell r="E1205" t="str">
            <v xml:space="preserve"> --------</v>
          </cell>
          <cell r="F1205" t="str">
            <v xml:space="preserve"> --------</v>
          </cell>
          <cell r="G1205" t="str">
            <v xml:space="preserve"> --------</v>
          </cell>
          <cell r="H1205" t="str">
            <v xml:space="preserve"> --------</v>
          </cell>
          <cell r="I1205" t="str">
            <v xml:space="preserve"> --------</v>
          </cell>
          <cell r="J1205" t="str">
            <v xml:space="preserve"> --------</v>
          </cell>
          <cell r="K1205" t="str">
            <v xml:space="preserve"> --------</v>
          </cell>
          <cell r="L1205" t="str">
            <v xml:space="preserve"> --------</v>
          </cell>
          <cell r="M1205" t="str">
            <v xml:space="preserve"> --------</v>
          </cell>
          <cell r="N1205" t="str">
            <v xml:space="preserve"> --------</v>
          </cell>
          <cell r="O1205" t="str">
            <v xml:space="preserve">  --------</v>
          </cell>
        </row>
        <row r="1206">
          <cell r="A1206" t="str">
            <v xml:space="preserve"> TOTAL HYDRO</v>
          </cell>
          <cell r="B1206">
            <v>146</v>
          </cell>
          <cell r="C1206">
            <v>56.341140079540438</v>
          </cell>
          <cell r="D1206">
            <v>60.543052837573377</v>
          </cell>
          <cell r="E1206">
            <v>71.162910590661369</v>
          </cell>
          <cell r="F1206">
            <v>71.632420091324192</v>
          </cell>
          <cell r="G1206">
            <v>65.54720871998822</v>
          </cell>
          <cell r="H1206">
            <v>52.035768645357685</v>
          </cell>
          <cell r="I1206">
            <v>38.941670349094117</v>
          </cell>
          <cell r="J1206">
            <v>31.02445131830903</v>
          </cell>
          <cell r="K1206">
            <v>29.680365296803657</v>
          </cell>
          <cell r="L1206">
            <v>33.233907792016495</v>
          </cell>
          <cell r="M1206">
            <v>47.279299847793006</v>
          </cell>
          <cell r="N1206">
            <v>55.788775961113565</v>
          </cell>
          <cell r="O1206">
            <v>50.978920372802897</v>
          </cell>
        </row>
        <row r="1207">
          <cell r="B1207" t="str">
            <v xml:space="preserve"> =========</v>
          </cell>
          <cell r="C1207" t="str">
            <v xml:space="preserve"> =========</v>
          </cell>
          <cell r="D1207" t="str">
            <v xml:space="preserve"> =========</v>
          </cell>
          <cell r="E1207" t="str">
            <v xml:space="preserve"> =========</v>
          </cell>
          <cell r="F1207" t="str">
            <v xml:space="preserve"> =========</v>
          </cell>
          <cell r="G1207" t="str">
            <v xml:space="preserve"> =========</v>
          </cell>
          <cell r="H1207" t="str">
            <v xml:space="preserve"> =========</v>
          </cell>
          <cell r="I1207" t="str">
            <v xml:space="preserve"> =========</v>
          </cell>
          <cell r="J1207" t="str">
            <v xml:space="preserve"> =========</v>
          </cell>
          <cell r="K1207" t="str">
            <v xml:space="preserve"> =========</v>
          </cell>
          <cell r="L1207" t="str">
            <v xml:space="preserve"> =========</v>
          </cell>
          <cell r="M1207" t="str">
            <v xml:space="preserve"> =========</v>
          </cell>
          <cell r="N1207" t="str">
            <v xml:space="preserve"> =========</v>
          </cell>
          <cell r="O1207" t="str">
            <v xml:space="preserve"> =========</v>
          </cell>
        </row>
        <row r="1208">
          <cell r="A1208" t="str">
            <v>TOTAL PP&amp;L GENERATION</v>
          </cell>
          <cell r="B1208">
            <v>8443</v>
          </cell>
          <cell r="C1208">
            <v>58.045794760309164</v>
          </cell>
          <cell r="D1208">
            <v>59.513234406637224</v>
          </cell>
          <cell r="E1208">
            <v>46.650594307939762</v>
          </cell>
          <cell r="F1208">
            <v>35.233000381644224</v>
          </cell>
          <cell r="G1208">
            <v>42.27590712672837</v>
          </cell>
          <cell r="H1208">
            <v>60.896929737981488</v>
          </cell>
          <cell r="I1208">
            <v>64.389727954314765</v>
          </cell>
          <cell r="J1208">
            <v>64.042682173563634</v>
          </cell>
          <cell r="K1208">
            <v>51.609156829457675</v>
          </cell>
          <cell r="L1208">
            <v>48.866593054754269</v>
          </cell>
          <cell r="M1208">
            <v>48.702409622698617</v>
          </cell>
          <cell r="N1208">
            <v>55.641945545014707</v>
          </cell>
          <cell r="O1208">
            <v>63.374214515063954</v>
          </cell>
        </row>
        <row r="1214">
          <cell r="A1214" t="str">
            <v xml:space="preserve">         </v>
          </cell>
          <cell r="B1214" t="str">
            <v xml:space="preserve"> </v>
          </cell>
          <cell r="F1214" t="str">
            <v>QUARTERLY SUMMARY SHEET</v>
          </cell>
          <cell r="L1214" t="str">
            <v>CASE:2001 FORECAST</v>
          </cell>
          <cell r="P1214" t="str">
            <v>1A</v>
          </cell>
        </row>
        <row r="1215">
          <cell r="F1215" t="str">
            <v xml:space="preserve">                                   TOTAL GENERATION</v>
          </cell>
          <cell r="L1215">
            <v>36851</v>
          </cell>
        </row>
        <row r="1216">
          <cell r="F1216" t="str">
            <v xml:space="preserve">                      (OUTPUT &amp; INTERCHANGE - MILLIONS OF KWH)</v>
          </cell>
          <cell r="M1216" t="str">
            <v xml:space="preserve">    </v>
          </cell>
        </row>
        <row r="1217">
          <cell r="L1217" t="str">
            <v xml:space="preserve">        YEAR TO DATE</v>
          </cell>
        </row>
        <row r="1218">
          <cell r="K1218" t="str">
            <v>==================================================</v>
          </cell>
        </row>
        <row r="1219">
          <cell r="A1219" t="str">
            <v>STEAM STATIONS</v>
          </cell>
          <cell r="C1219" t="str">
            <v>1st Qtr</v>
          </cell>
          <cell r="E1219" t="str">
            <v>2nd Qtr</v>
          </cell>
          <cell r="G1219" t="str">
            <v>3rd Qtr</v>
          </cell>
          <cell r="I1219" t="str">
            <v>4th Qtr</v>
          </cell>
          <cell r="K1219" t="str">
            <v>2nd Qtr</v>
          </cell>
          <cell r="M1219" t="str">
            <v>3rd Qtr</v>
          </cell>
          <cell r="O1219" t="str">
            <v>4th Qtr</v>
          </cell>
        </row>
        <row r="1220">
          <cell r="A1220" t="str">
            <v xml:space="preserve">  COAL-FIRED</v>
          </cell>
        </row>
        <row r="1221">
          <cell r="A1221" t="str">
            <v xml:space="preserve">    Brunner Island</v>
          </cell>
          <cell r="C1221">
            <v>2424</v>
          </cell>
          <cell r="E1221">
            <v>1861</v>
          </cell>
          <cell r="G1221">
            <v>2180.8000000000002</v>
          </cell>
          <cell r="I1221">
            <v>1768.1</v>
          </cell>
          <cell r="K1221">
            <v>4285</v>
          </cell>
          <cell r="M1221">
            <v>6465.8</v>
          </cell>
          <cell r="O1221">
            <v>8233.9</v>
          </cell>
        </row>
        <row r="1222">
          <cell r="A1222" t="str">
            <v xml:space="preserve">    Martins Creek 1-2</v>
          </cell>
          <cell r="C1222">
            <v>334</v>
          </cell>
          <cell r="E1222">
            <v>247.8</v>
          </cell>
          <cell r="G1222">
            <v>224.92500000000001</v>
          </cell>
          <cell r="I1222">
            <v>303.2</v>
          </cell>
          <cell r="K1222">
            <v>581.79999999999995</v>
          </cell>
          <cell r="M1222">
            <v>806.72499999999991</v>
          </cell>
          <cell r="O1222">
            <v>1109.925</v>
          </cell>
        </row>
        <row r="1223">
          <cell r="A1223" t="str">
            <v xml:space="preserve">    Sunbury</v>
          </cell>
          <cell r="C1223">
            <v>0</v>
          </cell>
          <cell r="E1223">
            <v>0</v>
          </cell>
          <cell r="G1223">
            <v>0</v>
          </cell>
          <cell r="I1223">
            <v>0</v>
          </cell>
          <cell r="K1223">
            <v>0</v>
          </cell>
          <cell r="M1223">
            <v>0</v>
          </cell>
          <cell r="O1223">
            <v>0</v>
          </cell>
        </row>
        <row r="1224">
          <cell r="A1224" t="str">
            <v xml:space="preserve">    Holtwood</v>
          </cell>
          <cell r="C1224">
            <v>0</v>
          </cell>
          <cell r="E1224">
            <v>0</v>
          </cell>
          <cell r="G1224">
            <v>0</v>
          </cell>
          <cell r="I1224">
            <v>0</v>
          </cell>
          <cell r="K1224">
            <v>0</v>
          </cell>
          <cell r="M1224">
            <v>0</v>
          </cell>
          <cell r="O1224">
            <v>0</v>
          </cell>
        </row>
        <row r="1225">
          <cell r="A1225" t="str">
            <v xml:space="preserve">    Keystone</v>
          </cell>
          <cell r="C1225">
            <v>404</v>
          </cell>
          <cell r="E1225">
            <v>315.7</v>
          </cell>
          <cell r="G1225">
            <v>408</v>
          </cell>
          <cell r="I1225">
            <v>408</v>
          </cell>
          <cell r="K1225">
            <v>719.7</v>
          </cell>
          <cell r="M1225">
            <v>1127.7</v>
          </cell>
          <cell r="O1225">
            <v>1535.7</v>
          </cell>
        </row>
        <row r="1226">
          <cell r="A1226" t="str">
            <v xml:space="preserve">    Conemaugh</v>
          </cell>
          <cell r="C1226">
            <v>495.1</v>
          </cell>
          <cell r="E1226">
            <v>495.2</v>
          </cell>
          <cell r="G1226">
            <v>441</v>
          </cell>
          <cell r="I1226">
            <v>342.1</v>
          </cell>
          <cell r="K1226">
            <v>990.3</v>
          </cell>
          <cell r="M1226">
            <v>1431.3</v>
          </cell>
          <cell r="O1226">
            <v>1773.4</v>
          </cell>
        </row>
        <row r="1227">
          <cell r="A1227" t="str">
            <v xml:space="preserve">    Montour</v>
          </cell>
          <cell r="C1227">
            <v>2271.6999999999998</v>
          </cell>
          <cell r="E1227">
            <v>1751</v>
          </cell>
          <cell r="G1227">
            <v>2627.2</v>
          </cell>
          <cell r="I1227">
            <v>2149.65</v>
          </cell>
          <cell r="K1227">
            <v>4022.7</v>
          </cell>
          <cell r="M1227">
            <v>6649.9</v>
          </cell>
          <cell r="O1227">
            <v>8799.5499999999993</v>
          </cell>
        </row>
        <row r="1228">
          <cell r="A1228" t="str">
            <v xml:space="preserve">    TOTAL COAL FIRED</v>
          </cell>
          <cell r="C1228">
            <v>5928.7999999999993</v>
          </cell>
          <cell r="E1228">
            <v>4670.7</v>
          </cell>
          <cell r="G1228">
            <v>5881.9</v>
          </cell>
          <cell r="I1228">
            <v>4971.0999999999995</v>
          </cell>
          <cell r="K1228">
            <v>10599.5</v>
          </cell>
          <cell r="M1228">
            <v>16481.400000000001</v>
          </cell>
          <cell r="O1228">
            <v>21452.5</v>
          </cell>
        </row>
        <row r="1229">
          <cell r="A1229" t="str">
            <v xml:space="preserve">    Martins Creek 3-4</v>
          </cell>
          <cell r="C1229">
            <v>226.39999999999998</v>
          </cell>
          <cell r="E1229">
            <v>347.2</v>
          </cell>
          <cell r="G1229">
            <v>947.19999999999993</v>
          </cell>
          <cell r="I1229">
            <v>147.69999999999999</v>
          </cell>
          <cell r="K1229">
            <v>573.59999999999991</v>
          </cell>
          <cell r="M1229">
            <v>1520.7999999999997</v>
          </cell>
          <cell r="O1229">
            <v>1668.4999999999998</v>
          </cell>
        </row>
        <row r="1230">
          <cell r="A1230" t="str">
            <v xml:space="preserve">      TOTAL FOSSIL STEAM</v>
          </cell>
          <cell r="C1230">
            <v>6155.2</v>
          </cell>
          <cell r="E1230">
            <v>5017.8999999999996</v>
          </cell>
          <cell r="G1230">
            <v>6829.0999999999995</v>
          </cell>
          <cell r="I1230">
            <v>5118.8</v>
          </cell>
          <cell r="K1230">
            <v>11173.1</v>
          </cell>
          <cell r="M1230">
            <v>18002.2</v>
          </cell>
          <cell r="O1230">
            <v>23121</v>
          </cell>
        </row>
        <row r="1231">
          <cell r="A1231" t="str">
            <v xml:space="preserve">  NUCLEAR</v>
          </cell>
        </row>
        <row r="1232">
          <cell r="A1232" t="str">
            <v xml:space="preserve">    Susquehanna 1 (PL 90% Share)</v>
          </cell>
          <cell r="C1232">
            <v>2070.3000000000002</v>
          </cell>
          <cell r="E1232">
            <v>1827.4</v>
          </cell>
          <cell r="G1232">
            <v>2116.3000000000002</v>
          </cell>
          <cell r="I1232">
            <v>2116.3000000000002</v>
          </cell>
          <cell r="K1232">
            <v>3897.7000000000003</v>
          </cell>
          <cell r="M1232">
            <v>6014</v>
          </cell>
          <cell r="O1232">
            <v>8130.3</v>
          </cell>
        </row>
        <row r="1233">
          <cell r="A1233" t="str">
            <v xml:space="preserve">    Susquehanna 2 (PL 90% Share)</v>
          </cell>
          <cell r="C1233">
            <v>1528</v>
          </cell>
          <cell r="E1233">
            <v>1451.1</v>
          </cell>
          <cell r="G1233">
            <v>2143</v>
          </cell>
          <cell r="I1233">
            <v>2143</v>
          </cell>
          <cell r="K1233">
            <v>2979.1</v>
          </cell>
          <cell r="M1233">
            <v>5122.1000000000004</v>
          </cell>
          <cell r="O1233">
            <v>7265.1</v>
          </cell>
        </row>
        <row r="1234">
          <cell r="A1234" t="str">
            <v xml:space="preserve">    TOTAL NUCLEAR</v>
          </cell>
          <cell r="C1234">
            <v>3598.3</v>
          </cell>
          <cell r="E1234">
            <v>3278.5</v>
          </cell>
          <cell r="G1234">
            <v>4259.3</v>
          </cell>
          <cell r="I1234">
            <v>4259.3</v>
          </cell>
          <cell r="K1234">
            <v>6876.7999999999993</v>
          </cell>
          <cell r="M1234">
            <v>11136.1</v>
          </cell>
          <cell r="O1234">
            <v>15395.400000000001</v>
          </cell>
        </row>
        <row r="1235">
          <cell r="A1235" t="str">
            <v>COMBUSTION TURBINES</v>
          </cell>
          <cell r="C1235">
            <v>1.5</v>
          </cell>
          <cell r="E1235">
            <v>1.2</v>
          </cell>
          <cell r="G1235">
            <v>9</v>
          </cell>
          <cell r="I1235">
            <v>0.60000000000000009</v>
          </cell>
          <cell r="K1235">
            <v>2.7</v>
          </cell>
          <cell r="M1235">
            <v>11.7</v>
          </cell>
          <cell r="O1235">
            <v>12.299999999999999</v>
          </cell>
        </row>
        <row r="1237">
          <cell r="A1237" t="str">
            <v>DIESELS</v>
          </cell>
          <cell r="C1237">
            <v>0.30000000000000004</v>
          </cell>
          <cell r="E1237">
            <v>0.5</v>
          </cell>
          <cell r="G1237">
            <v>0.30000000000000004</v>
          </cell>
          <cell r="I1237">
            <v>0.30000000000000004</v>
          </cell>
          <cell r="K1237">
            <v>0.8</v>
          </cell>
          <cell r="M1237">
            <v>1.1000000000000001</v>
          </cell>
          <cell r="O1237">
            <v>1.4000000000000001</v>
          </cell>
        </row>
        <row r="1239">
          <cell r="A1239" t="str">
            <v>HYDRO STATIONS</v>
          </cell>
        </row>
        <row r="1240">
          <cell r="A1240" t="str">
            <v xml:space="preserve">  Holtwood</v>
          </cell>
          <cell r="C1240">
            <v>175</v>
          </cell>
          <cell r="E1240">
            <v>180</v>
          </cell>
          <cell r="G1240">
            <v>89.3</v>
          </cell>
          <cell r="I1240">
            <v>130</v>
          </cell>
          <cell r="K1240">
            <v>355</v>
          </cell>
          <cell r="M1240">
            <v>444.3</v>
          </cell>
          <cell r="O1240">
            <v>574.29999999999995</v>
          </cell>
        </row>
        <row r="1241">
          <cell r="A1241" t="str">
            <v xml:space="preserve">  Wallenpaupack</v>
          </cell>
          <cell r="C1241">
            <v>22.9</v>
          </cell>
          <cell r="E1241">
            <v>21.2</v>
          </cell>
          <cell r="G1241">
            <v>17.899999999999999</v>
          </cell>
          <cell r="I1241">
            <v>16.399999999999999</v>
          </cell>
          <cell r="K1241">
            <v>44.099999999999994</v>
          </cell>
          <cell r="M1241">
            <v>61.999999999999993</v>
          </cell>
          <cell r="O1241">
            <v>78.399999999999991</v>
          </cell>
        </row>
        <row r="1242">
          <cell r="A1242" t="str">
            <v xml:space="preserve">    TOTAL HYDRO</v>
          </cell>
          <cell r="C1242">
            <v>197.9</v>
          </cell>
          <cell r="E1242">
            <v>201.2</v>
          </cell>
          <cell r="G1242">
            <v>107.19999999999999</v>
          </cell>
          <cell r="I1242">
            <v>146.4</v>
          </cell>
          <cell r="K1242">
            <v>399.1</v>
          </cell>
          <cell r="M1242">
            <v>506.3</v>
          </cell>
          <cell r="O1242">
            <v>652.69999999999993</v>
          </cell>
        </row>
        <row r="1243">
          <cell r="A1243" t="str">
            <v xml:space="preserve">    TOTAL GENERATION</v>
          </cell>
          <cell r="C1243">
            <v>9953.1999999999989</v>
          </cell>
          <cell r="E1243">
            <v>8499.3000000000011</v>
          </cell>
          <cell r="G1243">
            <v>11204.900000000001</v>
          </cell>
          <cell r="I1243">
            <v>9525.4</v>
          </cell>
          <cell r="K1243">
            <v>18452.5</v>
          </cell>
          <cell r="M1243">
            <v>29657.4</v>
          </cell>
          <cell r="O1243">
            <v>39182.800000000003</v>
          </cell>
        </row>
        <row r="1244">
          <cell r="A1244" t="str">
            <v>POWER PURCHASES</v>
          </cell>
        </row>
        <row r="1245">
          <cell r="A1245" t="str">
            <v xml:space="preserve">  Short-term - Other Utilities</v>
          </cell>
          <cell r="C1245">
            <v>7659.9973555338565</v>
          </cell>
          <cell r="E1245">
            <v>9769.0381242813528</v>
          </cell>
          <cell r="G1245">
            <v>12859.406717819325</v>
          </cell>
          <cell r="I1245">
            <v>7351.12347086102</v>
          </cell>
          <cell r="K1245">
            <v>17429.035479815211</v>
          </cell>
          <cell r="M1245">
            <v>30288.442197634537</v>
          </cell>
          <cell r="O1245">
            <v>37639.565668495554</v>
          </cell>
        </row>
        <row r="1246">
          <cell r="A1246" t="str">
            <v xml:space="preserve">  Non-utility Generation</v>
          </cell>
          <cell r="C1246">
            <v>646.20000000000005</v>
          </cell>
          <cell r="E1246">
            <v>639.4</v>
          </cell>
          <cell r="G1246">
            <v>597.59999999999991</v>
          </cell>
          <cell r="I1246">
            <v>654.09999999999991</v>
          </cell>
          <cell r="K1246">
            <v>1285.5999999999999</v>
          </cell>
          <cell r="M1246">
            <v>1883.1999999999998</v>
          </cell>
          <cell r="O1246">
            <v>2537.2999999999997</v>
          </cell>
        </row>
        <row r="1247">
          <cell r="A1247" t="str">
            <v xml:space="preserve">  Safe Harbor(1/3)</v>
          </cell>
          <cell r="C1247">
            <v>121.6</v>
          </cell>
          <cell r="E1247">
            <v>122.19999999999999</v>
          </cell>
          <cell r="G1247">
            <v>37.099999999999994</v>
          </cell>
          <cell r="I1247">
            <v>74.400000000000006</v>
          </cell>
          <cell r="K1247">
            <v>243.79999999999998</v>
          </cell>
          <cell r="M1247">
            <v>280.89999999999998</v>
          </cell>
          <cell r="O1247">
            <v>355.29999999999995</v>
          </cell>
        </row>
        <row r="1248">
          <cell r="A1248" t="str">
            <v xml:space="preserve">  PJM Interchange</v>
          </cell>
          <cell r="C1248">
            <v>0</v>
          </cell>
          <cell r="E1248">
            <v>0</v>
          </cell>
          <cell r="G1248">
            <v>0</v>
          </cell>
          <cell r="I1248">
            <v>0</v>
          </cell>
          <cell r="K1248">
            <v>0</v>
          </cell>
          <cell r="M1248">
            <v>0</v>
          </cell>
          <cell r="O1248">
            <v>0</v>
          </cell>
        </row>
        <row r="1249">
          <cell r="A1249" t="str">
            <v xml:space="preserve">  PASNY </v>
          </cell>
          <cell r="C1249">
            <v>7.1999999999999993</v>
          </cell>
          <cell r="E1249">
            <v>7.1999999999999993</v>
          </cell>
          <cell r="G1249">
            <v>7.1999999999999993</v>
          </cell>
          <cell r="I1249">
            <v>7.1999999999999993</v>
          </cell>
          <cell r="K1249">
            <v>14.399999999999999</v>
          </cell>
          <cell r="M1249">
            <v>21.599999999999998</v>
          </cell>
          <cell r="O1249">
            <v>28.799999999999997</v>
          </cell>
        </row>
        <row r="1250">
          <cell r="A1250" t="str">
            <v xml:space="preserve">  Borderlines</v>
          </cell>
          <cell r="C1250">
            <v>0.30000000000000004</v>
          </cell>
          <cell r="E1250">
            <v>0.30000000000000004</v>
          </cell>
          <cell r="G1250">
            <v>0.30000000000000004</v>
          </cell>
          <cell r="I1250">
            <v>0.30000000000000004</v>
          </cell>
          <cell r="K1250">
            <v>0.60000000000000009</v>
          </cell>
          <cell r="M1250">
            <v>0.90000000000000013</v>
          </cell>
          <cell r="O1250">
            <v>1.2000000000000002</v>
          </cell>
        </row>
        <row r="1251">
          <cell r="A1251" t="str">
            <v xml:space="preserve">    TOTAL POWER PURCHASES</v>
          </cell>
          <cell r="C1251">
            <v>8435.2999999999993</v>
          </cell>
          <cell r="E1251">
            <v>10538.1</v>
          </cell>
          <cell r="G1251">
            <v>13501.6</v>
          </cell>
          <cell r="I1251">
            <v>8087.1</v>
          </cell>
          <cell r="K1251">
            <v>18973.400000000001</v>
          </cell>
          <cell r="M1251">
            <v>32475</v>
          </cell>
          <cell r="O1251">
            <v>40562.199999999997</v>
          </cell>
        </row>
        <row r="1252">
          <cell r="A1252" t="str">
            <v>TOTAL ENERGY AVAILABLE</v>
          </cell>
          <cell r="C1252">
            <v>18388.5</v>
          </cell>
          <cell r="E1252">
            <v>19037.400000000001</v>
          </cell>
          <cell r="G1252">
            <v>24706.5</v>
          </cell>
          <cell r="I1252">
            <v>17612.5</v>
          </cell>
          <cell r="K1252">
            <v>37425.9</v>
          </cell>
          <cell r="M1252">
            <v>62132.4</v>
          </cell>
          <cell r="O1252">
            <v>79745</v>
          </cell>
        </row>
        <row r="1253">
          <cell r="A1253" t="str">
            <v>NON-SYSTEM ENERGY SALES</v>
          </cell>
        </row>
        <row r="1254">
          <cell r="A1254" t="str">
            <v xml:space="preserve">  Sales to ACE </v>
          </cell>
          <cell r="C1254">
            <v>0</v>
          </cell>
          <cell r="E1254">
            <v>0</v>
          </cell>
          <cell r="G1254">
            <v>0</v>
          </cell>
          <cell r="I1254">
            <v>0</v>
          </cell>
          <cell r="K1254">
            <v>0</v>
          </cell>
          <cell r="M1254">
            <v>0</v>
          </cell>
          <cell r="O1254">
            <v>0</v>
          </cell>
        </row>
        <row r="1255">
          <cell r="A1255" t="str">
            <v xml:space="preserve">  Sales to JCP&amp;L </v>
          </cell>
          <cell r="C1255">
            <v>0</v>
          </cell>
          <cell r="E1255">
            <v>0</v>
          </cell>
          <cell r="G1255">
            <v>0</v>
          </cell>
          <cell r="I1255">
            <v>0</v>
          </cell>
          <cell r="K1255">
            <v>0</v>
          </cell>
          <cell r="M1255">
            <v>0</v>
          </cell>
          <cell r="O1255">
            <v>0</v>
          </cell>
        </row>
        <row r="1256">
          <cell r="A1256" t="str">
            <v xml:space="preserve">  Sales to BG&amp;E</v>
          </cell>
          <cell r="C1256">
            <v>-233.5</v>
          </cell>
          <cell r="E1256">
            <v>-122.5</v>
          </cell>
          <cell r="G1256">
            <v>0</v>
          </cell>
          <cell r="I1256">
            <v>0</v>
          </cell>
          <cell r="K1256">
            <v>-356</v>
          </cell>
          <cell r="M1256">
            <v>-356</v>
          </cell>
          <cell r="O1256">
            <v>-356</v>
          </cell>
        </row>
        <row r="1257">
          <cell r="A1257" t="str">
            <v xml:space="preserve">  Sales to GPU</v>
          </cell>
          <cell r="C1257">
            <v>-648</v>
          </cell>
          <cell r="E1257">
            <v>-654.9</v>
          </cell>
          <cell r="G1257">
            <v>-662.4</v>
          </cell>
          <cell r="I1257">
            <v>-662.7</v>
          </cell>
          <cell r="K1257">
            <v>-1302.9000000000001</v>
          </cell>
          <cell r="M1257">
            <v>-1965.3000000000002</v>
          </cell>
          <cell r="O1257">
            <v>-2628</v>
          </cell>
        </row>
        <row r="1258">
          <cell r="A1258" t="str">
            <v xml:space="preserve">  PJM Interchange </v>
          </cell>
          <cell r="C1258">
            <v>-2140.7026444661442</v>
          </cell>
          <cell r="E1258">
            <v>-2072.3618757186468</v>
          </cell>
          <cell r="G1258">
            <v>-4250.8932821806748</v>
          </cell>
          <cell r="I1258">
            <v>-2377.8765291389805</v>
          </cell>
          <cell r="K1258">
            <v>-4213.064520184791</v>
          </cell>
          <cell r="M1258">
            <v>-8463.9578023654649</v>
          </cell>
          <cell r="O1258">
            <v>-10841.834331504446</v>
          </cell>
        </row>
        <row r="1259">
          <cell r="A1259" t="str">
            <v xml:space="preserve">  Sales to Other</v>
          </cell>
          <cell r="C1259">
            <v>-7959.9973555338565</v>
          </cell>
          <cell r="E1259">
            <v>-10069.038124281353</v>
          </cell>
          <cell r="G1259">
            <v>-13159.406717819325</v>
          </cell>
          <cell r="I1259">
            <v>-7651.12347086102</v>
          </cell>
          <cell r="K1259">
            <v>-18029.035479815211</v>
          </cell>
          <cell r="M1259">
            <v>-31188.442197634537</v>
          </cell>
          <cell r="O1259">
            <v>-38839.565668495554</v>
          </cell>
        </row>
        <row r="1260">
          <cell r="A1260" t="str">
            <v xml:space="preserve">  TOTAL NON-SYSTEM ENERGY SALES</v>
          </cell>
          <cell r="C1260">
            <v>-10982.2</v>
          </cell>
          <cell r="E1260">
            <v>-12918.8</v>
          </cell>
          <cell r="G1260">
            <v>-18072.7</v>
          </cell>
          <cell r="I1260">
            <v>-10691.7</v>
          </cell>
          <cell r="K1260">
            <v>-23901</v>
          </cell>
          <cell r="M1260">
            <v>-41973.7</v>
          </cell>
          <cell r="O1260">
            <v>-52665.4</v>
          </cell>
        </row>
        <row r="1261">
          <cell r="A1261" t="str">
            <v xml:space="preserve">SYSTEM OUTPUT (incl supply to UGI      </v>
          </cell>
          <cell r="C1261">
            <v>7406.2999999999993</v>
          </cell>
          <cell r="E1261">
            <v>6118.6000000000022</v>
          </cell>
          <cell r="G1261">
            <v>6633.7999999999993</v>
          </cell>
          <cell r="I1261">
            <v>6920.7999999999993</v>
          </cell>
          <cell r="K1261">
            <v>13524.900000000001</v>
          </cell>
          <cell r="M1261">
            <v>20158.700000000004</v>
          </cell>
          <cell r="O1261">
            <v>27079.599999999999</v>
          </cell>
        </row>
        <row r="1262">
          <cell r="A1262" t="str">
            <v xml:space="preserve">             and ACE &amp; AE losses) </v>
          </cell>
          <cell r="C1262" t="str">
            <v xml:space="preserve"> =========</v>
          </cell>
          <cell r="E1262" t="str">
            <v xml:space="preserve"> =========</v>
          </cell>
          <cell r="G1262" t="str">
            <v xml:space="preserve"> =========</v>
          </cell>
          <cell r="I1262" t="str">
            <v xml:space="preserve"> =========</v>
          </cell>
          <cell r="K1262" t="str">
            <v xml:space="preserve"> =========</v>
          </cell>
          <cell r="M1262" t="str">
            <v xml:space="preserve"> =========</v>
          </cell>
          <cell r="O1262" t="str">
            <v xml:space="preserve"> ==========</v>
          </cell>
        </row>
        <row r="1263">
          <cell r="G1263" t="str">
            <v xml:space="preserve">                               QUARTERLY SUMMARY SHEET</v>
          </cell>
          <cell r="L1263" t="str">
            <v>CASE:2001 FORECAST</v>
          </cell>
          <cell r="P1263" t="str">
            <v>9A</v>
          </cell>
        </row>
        <row r="1264">
          <cell r="G1264" t="str">
            <v xml:space="preserve">                                SYSTEM COST OF POWER</v>
          </cell>
          <cell r="L1264">
            <v>36851</v>
          </cell>
        </row>
        <row r="1265">
          <cell r="G1265" t="str">
            <v xml:space="preserve">                               (Thousands of Dollars)</v>
          </cell>
        </row>
        <row r="1266">
          <cell r="L1266" t="str">
            <v xml:space="preserve">        YEAR TO DATE</v>
          </cell>
        </row>
        <row r="1267">
          <cell r="K1267" t="str">
            <v>==================================================</v>
          </cell>
        </row>
        <row r="1268">
          <cell r="A1268" t="str">
            <v>STEAM STATIONS</v>
          </cell>
          <cell r="C1268" t="str">
            <v>1st Qtr</v>
          </cell>
          <cell r="E1268" t="str">
            <v>2nd Qtr</v>
          </cell>
          <cell r="G1268" t="str">
            <v>3rd Qtr</v>
          </cell>
          <cell r="I1268" t="str">
            <v>4th Qtr</v>
          </cell>
          <cell r="K1268" t="str">
            <v>2nd Qtr</v>
          </cell>
          <cell r="M1268" t="str">
            <v>3rd Qtr</v>
          </cell>
          <cell r="O1268" t="str">
            <v>4th Qtr</v>
          </cell>
        </row>
        <row r="1269">
          <cell r="A1269" t="str">
            <v xml:space="preserve">  COAL-FIRED</v>
          </cell>
        </row>
        <row r="1270">
          <cell r="A1270" t="str">
            <v xml:space="preserve">    Brunner Island</v>
          </cell>
          <cell r="C1270">
            <v>36011.984390439997</v>
          </cell>
          <cell r="E1270">
            <v>27608.854079830002</v>
          </cell>
          <cell r="G1270">
            <v>30414.877604890004</v>
          </cell>
          <cell r="I1270">
            <v>24325.365417600005</v>
          </cell>
          <cell r="K1270">
            <v>63620.838470269999</v>
          </cell>
          <cell r="M1270">
            <v>94035.716075160002</v>
          </cell>
          <cell r="O1270">
            <v>118361.08149276001</v>
          </cell>
        </row>
        <row r="1271">
          <cell r="A1271" t="str">
            <v xml:space="preserve">    Martins Creek 1-2</v>
          </cell>
          <cell r="C1271">
            <v>5277.3150620000006</v>
          </cell>
          <cell r="E1271">
            <v>3951.4133239999992</v>
          </cell>
          <cell r="G1271">
            <v>3494.792645</v>
          </cell>
          <cell r="I1271">
            <v>4809.5474560000002</v>
          </cell>
          <cell r="K1271">
            <v>9228.7283859999989</v>
          </cell>
          <cell r="M1271">
            <v>12723.521030999998</v>
          </cell>
          <cell r="O1271">
            <v>17533.068486999997</v>
          </cell>
        </row>
        <row r="1272">
          <cell r="A1272" t="str">
            <v xml:space="preserve">    Sunbury</v>
          </cell>
          <cell r="C1272">
            <v>0</v>
          </cell>
          <cell r="E1272">
            <v>0</v>
          </cell>
          <cell r="G1272">
            <v>0</v>
          </cell>
          <cell r="I1272">
            <v>0</v>
          </cell>
          <cell r="K1272">
            <v>0</v>
          </cell>
          <cell r="M1272">
            <v>0</v>
          </cell>
          <cell r="O1272">
            <v>0</v>
          </cell>
        </row>
        <row r="1273">
          <cell r="A1273" t="str">
            <v xml:space="preserve">    Holtwood</v>
          </cell>
          <cell r="C1273">
            <v>0</v>
          </cell>
          <cell r="E1273">
            <v>0</v>
          </cell>
          <cell r="G1273">
            <v>0</v>
          </cell>
          <cell r="I1273">
            <v>0</v>
          </cell>
          <cell r="K1273">
            <v>0</v>
          </cell>
          <cell r="M1273">
            <v>0</v>
          </cell>
          <cell r="O1273">
            <v>0</v>
          </cell>
        </row>
        <row r="1274">
          <cell r="A1274" t="str">
            <v xml:space="preserve">    Keystone</v>
          </cell>
          <cell r="C1274">
            <v>3914.8237959999997</v>
          </cell>
          <cell r="E1274">
            <v>3731.8031770000002</v>
          </cell>
          <cell r="G1274">
            <v>4095.1670749999994</v>
          </cell>
          <cell r="I1274">
            <v>4076.91446</v>
          </cell>
          <cell r="K1274">
            <v>7646.6269730000004</v>
          </cell>
          <cell r="M1274">
            <v>11741.794048</v>
          </cell>
          <cell r="O1274">
            <v>15818.708508</v>
          </cell>
        </row>
        <row r="1275">
          <cell r="A1275" t="str">
            <v xml:space="preserve">    Conemaugh</v>
          </cell>
          <cell r="C1275">
            <v>5657.6895183999995</v>
          </cell>
          <cell r="E1275">
            <v>5145.7607250000001</v>
          </cell>
          <cell r="G1275">
            <v>5218.9836452000009</v>
          </cell>
          <cell r="I1275">
            <v>3890.8557584</v>
          </cell>
          <cell r="K1275">
            <v>10803.450243399999</v>
          </cell>
          <cell r="M1275">
            <v>16022.433888600001</v>
          </cell>
          <cell r="O1275">
            <v>19913.289647000001</v>
          </cell>
        </row>
        <row r="1276">
          <cell r="A1276" t="str">
            <v xml:space="preserve">    Montour</v>
          </cell>
          <cell r="C1276">
            <v>29080.252889600008</v>
          </cell>
          <cell r="E1276">
            <v>23611.480983199999</v>
          </cell>
          <cell r="G1276">
            <v>33397.596159200002</v>
          </cell>
          <cell r="I1276">
            <v>27766.484226399996</v>
          </cell>
          <cell r="K1276">
            <v>52691.733872800003</v>
          </cell>
          <cell r="M1276">
            <v>86089.330031999998</v>
          </cell>
          <cell r="O1276">
            <v>113855.8142584</v>
          </cell>
        </row>
        <row r="1277">
          <cell r="A1277" t="str">
            <v xml:space="preserve">    TOTAL COAL-FIRED</v>
          </cell>
          <cell r="C1277">
            <v>79942.100000000006</v>
          </cell>
          <cell r="E1277">
            <v>64049.400000000009</v>
          </cell>
          <cell r="G1277">
            <v>76621.5</v>
          </cell>
          <cell r="I1277">
            <v>64869.200000000004</v>
          </cell>
          <cell r="K1277">
            <v>143991.29999999999</v>
          </cell>
          <cell r="M1277">
            <v>220612.7</v>
          </cell>
          <cell r="O1277">
            <v>285482</v>
          </cell>
        </row>
        <row r="1278">
          <cell r="A1278" t="str">
            <v xml:space="preserve">  OIL-FIRED</v>
          </cell>
        </row>
        <row r="1279">
          <cell r="A1279" t="str">
            <v xml:space="preserve">    Martins Creek 3-4</v>
          </cell>
          <cell r="C1279">
            <v>11920.430262</v>
          </cell>
          <cell r="E1279">
            <v>15258.018</v>
          </cell>
          <cell r="G1279">
            <v>37849.993559999995</v>
          </cell>
          <cell r="I1279">
            <v>6463.7316319999991</v>
          </cell>
          <cell r="K1279">
            <v>27178.448261999998</v>
          </cell>
          <cell r="M1279">
            <v>65028.441821999993</v>
          </cell>
          <cell r="O1279">
            <v>71492.173453999989</v>
          </cell>
        </row>
        <row r="1280">
          <cell r="A1280" t="str">
            <v xml:space="preserve">    Sun Oil Adjustment</v>
          </cell>
          <cell r="B1280" t="str">
            <v>.</v>
          </cell>
          <cell r="C1280">
            <v>0</v>
          </cell>
          <cell r="E1280">
            <v>0</v>
          </cell>
          <cell r="G1280">
            <v>0</v>
          </cell>
          <cell r="I1280">
            <v>0</v>
          </cell>
          <cell r="K1280">
            <v>0</v>
          </cell>
          <cell r="M1280">
            <v>0</v>
          </cell>
          <cell r="O1280">
            <v>0</v>
          </cell>
        </row>
        <row r="1281">
          <cell r="A1281" t="str">
            <v xml:space="preserve">    TOTAL OIL-FIRED</v>
          </cell>
          <cell r="C1281">
            <v>11920.4</v>
          </cell>
          <cell r="E1281">
            <v>15258</v>
          </cell>
          <cell r="G1281">
            <v>37850</v>
          </cell>
          <cell r="I1281">
            <v>6463.7</v>
          </cell>
          <cell r="K1281">
            <v>27178.400000000001</v>
          </cell>
          <cell r="M1281">
            <v>65028.4</v>
          </cell>
          <cell r="O1281">
            <v>71492.2</v>
          </cell>
        </row>
        <row r="1283">
          <cell r="A1283" t="str">
            <v xml:space="preserve"> TOTAL FOSSIL STEAM EXPENSE</v>
          </cell>
          <cell r="C1283">
            <v>91862.5</v>
          </cell>
          <cell r="E1283">
            <v>79307.399999999994</v>
          </cell>
          <cell r="G1283">
            <v>114471.5</v>
          </cell>
          <cell r="I1283">
            <v>71332.899999999994</v>
          </cell>
          <cell r="K1283">
            <v>171169.69999999998</v>
          </cell>
          <cell r="M1283">
            <v>285641.10000000003</v>
          </cell>
          <cell r="O1283">
            <v>356974.2</v>
          </cell>
        </row>
        <row r="1284">
          <cell r="A1284" t="str">
            <v xml:space="preserve">  NUCLEAR</v>
          </cell>
        </row>
        <row r="1285">
          <cell r="A1285" t="str">
            <v xml:space="preserve">    Susq. #1 (PL 90% Share)</v>
          </cell>
          <cell r="B1285" t="str">
            <v>.</v>
          </cell>
          <cell r="C1285">
            <v>7494.2470800000001</v>
          </cell>
          <cell r="E1285">
            <v>6615.0432000000001</v>
          </cell>
          <cell r="G1285">
            <v>7660.7634600000001</v>
          </cell>
          <cell r="I1285">
            <v>7660.7634600000001</v>
          </cell>
          <cell r="K1285">
            <v>14109.290280000001</v>
          </cell>
          <cell r="M1285">
            <v>21770.053740000003</v>
          </cell>
          <cell r="O1285">
            <v>29430.817200000005</v>
          </cell>
        </row>
        <row r="1286">
          <cell r="A1286" t="str">
            <v xml:space="preserve">    Susq. #2 (PL 90% Share)</v>
          </cell>
          <cell r="B1286" t="str">
            <v>.</v>
          </cell>
          <cell r="C1286">
            <v>5775.9496199999994</v>
          </cell>
          <cell r="E1286">
            <v>5209.5351599999995</v>
          </cell>
          <cell r="G1286">
            <v>7693.3664100000005</v>
          </cell>
          <cell r="I1286">
            <v>7693.3664099999996</v>
          </cell>
          <cell r="K1286">
            <v>10985.484779999999</v>
          </cell>
          <cell r="M1286">
            <v>18678.851190000001</v>
          </cell>
          <cell r="O1286">
            <v>26372.2176</v>
          </cell>
        </row>
        <row r="1287">
          <cell r="A1287" t="str">
            <v xml:space="preserve">    D&amp;D Expense</v>
          </cell>
          <cell r="C1287">
            <v>628.91370000000006</v>
          </cell>
          <cell r="E1287">
            <v>629.63639999999998</v>
          </cell>
          <cell r="G1287">
            <v>631.08179999999993</v>
          </cell>
          <cell r="I1287">
            <v>631.08179999999993</v>
          </cell>
          <cell r="K1287">
            <v>1258.5500999999999</v>
          </cell>
          <cell r="M1287">
            <v>1889.6318999999999</v>
          </cell>
          <cell r="O1287">
            <v>2520.7136999999998</v>
          </cell>
        </row>
        <row r="1288">
          <cell r="A1288" t="str">
            <v xml:space="preserve">    TOTAL NUCLEAR</v>
          </cell>
          <cell r="C1288">
            <v>13899.0137</v>
          </cell>
          <cell r="E1288">
            <v>12454.136399999999</v>
          </cell>
          <cell r="G1288">
            <v>15985.281800000001</v>
          </cell>
          <cell r="I1288">
            <v>15985.281800000001</v>
          </cell>
          <cell r="K1288">
            <v>26353.3501</v>
          </cell>
          <cell r="M1288">
            <v>42338.6319</v>
          </cell>
          <cell r="O1288">
            <v>58323.7137</v>
          </cell>
        </row>
        <row r="1289">
          <cell r="A1289" t="str">
            <v xml:space="preserve">                          </v>
          </cell>
        </row>
        <row r="1290">
          <cell r="A1290" t="str">
            <v>COMBUSTION TURBINES</v>
          </cell>
          <cell r="C1290">
            <v>122.1</v>
          </cell>
          <cell r="E1290">
            <v>45.5</v>
          </cell>
          <cell r="G1290">
            <v>437</v>
          </cell>
          <cell r="I1290">
            <v>35.700000000000003</v>
          </cell>
          <cell r="K1290">
            <v>167.6</v>
          </cell>
          <cell r="M1290">
            <v>604.6</v>
          </cell>
          <cell r="O1290">
            <v>640.30000000000007</v>
          </cell>
        </row>
        <row r="1292">
          <cell r="A1292" t="str">
            <v>DIESELS</v>
          </cell>
          <cell r="C1292">
            <v>17.5</v>
          </cell>
          <cell r="E1292">
            <v>25.700000000000003</v>
          </cell>
          <cell r="G1292">
            <v>15.399999999999999</v>
          </cell>
          <cell r="I1292">
            <v>16.7</v>
          </cell>
          <cell r="K1292">
            <v>43.2</v>
          </cell>
          <cell r="M1292">
            <v>58.6</v>
          </cell>
          <cell r="O1292">
            <v>75.3</v>
          </cell>
        </row>
        <row r="1293">
          <cell r="A1293" t="str">
            <v xml:space="preserve">    TOTAL GENERATION</v>
          </cell>
          <cell r="C1293">
            <v>105901.1</v>
          </cell>
          <cell r="E1293">
            <v>91832.7</v>
          </cell>
          <cell r="G1293">
            <v>130909.2</v>
          </cell>
          <cell r="I1293">
            <v>87370.599999999991</v>
          </cell>
          <cell r="K1293">
            <v>197733.90000000002</v>
          </cell>
          <cell r="M1293">
            <v>328642.89999999991</v>
          </cell>
          <cell r="O1293">
            <v>416013.5</v>
          </cell>
        </row>
        <row r="1294">
          <cell r="A1294" t="str">
            <v>POWER PURCHASES</v>
          </cell>
        </row>
        <row r="1295">
          <cell r="A1295" t="str">
            <v xml:space="preserve">  Short-term - Other Utilities</v>
          </cell>
          <cell r="C1295">
            <v>221786.4</v>
          </cell>
          <cell r="E1295">
            <v>317220.2</v>
          </cell>
          <cell r="G1295">
            <v>716345.2</v>
          </cell>
          <cell r="I1295">
            <v>192261.9</v>
          </cell>
          <cell r="K1295">
            <v>539006.6</v>
          </cell>
          <cell r="M1295">
            <v>1255351.7999999998</v>
          </cell>
          <cell r="O1295">
            <v>1447613.6999999997</v>
          </cell>
        </row>
        <row r="1296">
          <cell r="A1296" t="str">
            <v xml:space="preserve">  Non-utility Generation</v>
          </cell>
          <cell r="C1296">
            <v>42132.3</v>
          </cell>
          <cell r="E1296">
            <v>41688.899999999994</v>
          </cell>
          <cell r="G1296">
            <v>38963.5</v>
          </cell>
          <cell r="I1296">
            <v>42647.199999999997</v>
          </cell>
          <cell r="K1296">
            <v>83821.2</v>
          </cell>
          <cell r="M1296">
            <v>122784.7</v>
          </cell>
          <cell r="O1296">
            <v>165431.9</v>
          </cell>
        </row>
        <row r="1297">
          <cell r="A1297" t="str">
            <v xml:space="preserve">  Safe Harbor</v>
          </cell>
          <cell r="C1297">
            <v>3354</v>
          </cell>
          <cell r="E1297">
            <v>3370.5</v>
          </cell>
          <cell r="G1297">
            <v>1023.3000000000001</v>
          </cell>
          <cell r="I1297">
            <v>2052.1000000000004</v>
          </cell>
          <cell r="K1297">
            <v>6724.5</v>
          </cell>
          <cell r="M1297">
            <v>7747.8</v>
          </cell>
          <cell r="O1297">
            <v>9799.9000000000015</v>
          </cell>
        </row>
        <row r="1298">
          <cell r="A1298" t="str">
            <v xml:space="preserve">  PJM Interchange</v>
          </cell>
          <cell r="C1298">
            <v>0</v>
          </cell>
          <cell r="E1298">
            <v>0</v>
          </cell>
          <cell r="G1298">
            <v>0</v>
          </cell>
          <cell r="I1298">
            <v>0</v>
          </cell>
          <cell r="K1298">
            <v>0</v>
          </cell>
          <cell r="M1298">
            <v>0</v>
          </cell>
          <cell r="O1298">
            <v>0</v>
          </cell>
        </row>
        <row r="1299">
          <cell r="A1299" t="str">
            <v xml:space="preserve">  PASNY </v>
          </cell>
          <cell r="C1299">
            <v>143.69999999999999</v>
          </cell>
          <cell r="E1299">
            <v>143.69999999999999</v>
          </cell>
          <cell r="G1299">
            <v>143.69999999999999</v>
          </cell>
          <cell r="I1299">
            <v>143.69999999999999</v>
          </cell>
          <cell r="K1299">
            <v>287.39999999999998</v>
          </cell>
          <cell r="M1299">
            <v>431.09999999999997</v>
          </cell>
          <cell r="O1299">
            <v>574.79999999999995</v>
          </cell>
        </row>
        <row r="1300">
          <cell r="A1300" t="str">
            <v xml:space="preserve">  Borderline</v>
          </cell>
          <cell r="C1300">
            <v>31.5</v>
          </cell>
          <cell r="E1300">
            <v>31.5</v>
          </cell>
          <cell r="G1300">
            <v>31.5</v>
          </cell>
          <cell r="I1300">
            <v>31.5</v>
          </cell>
          <cell r="K1300">
            <v>63</v>
          </cell>
          <cell r="M1300">
            <v>94.5</v>
          </cell>
          <cell r="O1300">
            <v>126</v>
          </cell>
        </row>
        <row r="1301">
          <cell r="A1301" t="str">
            <v xml:space="preserve">    TOTAL POWER PURCHASES </v>
          </cell>
          <cell r="C1301">
            <v>267447.90000000002</v>
          </cell>
          <cell r="E1301">
            <v>362454.80000000005</v>
          </cell>
          <cell r="G1301">
            <v>756507.2</v>
          </cell>
          <cell r="I1301">
            <v>237136.4</v>
          </cell>
          <cell r="K1301">
            <v>629902.69999999995</v>
          </cell>
          <cell r="M1301">
            <v>1386409.9000000001</v>
          </cell>
          <cell r="O1301">
            <v>1623546.3</v>
          </cell>
        </row>
        <row r="1302">
          <cell r="A1302" t="str">
            <v>TOTAL ENERGY AVAILABLE</v>
          </cell>
          <cell r="C1302">
            <v>376817.1</v>
          </cell>
          <cell r="E1302">
            <v>457471.5</v>
          </cell>
          <cell r="G1302">
            <v>891584.20000000007</v>
          </cell>
          <cell r="I1302">
            <v>328698.09999999998</v>
          </cell>
          <cell r="K1302">
            <v>834288.6</v>
          </cell>
          <cell r="M1302">
            <v>1725872.8</v>
          </cell>
          <cell r="O1302">
            <v>2054570.9</v>
          </cell>
        </row>
        <row r="1303">
          <cell r="A1303" t="str">
            <v>NON-SYSTEM ENERGY SALES</v>
          </cell>
        </row>
        <row r="1304">
          <cell r="A1304" t="str">
            <v xml:space="preserve">  Sales to ACE </v>
          </cell>
          <cell r="C1304">
            <v>0</v>
          </cell>
          <cell r="E1304">
            <v>0</v>
          </cell>
          <cell r="G1304">
            <v>0</v>
          </cell>
          <cell r="I1304">
            <v>0</v>
          </cell>
          <cell r="K1304">
            <v>0</v>
          </cell>
          <cell r="M1304">
            <v>0</v>
          </cell>
          <cell r="O1304">
            <v>0</v>
          </cell>
        </row>
        <row r="1305">
          <cell r="A1305" t="str">
            <v xml:space="preserve">  Sales to JCP&amp;L </v>
          </cell>
          <cell r="C1305">
            <v>0</v>
          </cell>
          <cell r="E1305">
            <v>0</v>
          </cell>
          <cell r="G1305">
            <v>0</v>
          </cell>
          <cell r="I1305">
            <v>0</v>
          </cell>
          <cell r="K1305">
            <v>0</v>
          </cell>
          <cell r="M1305">
            <v>0</v>
          </cell>
          <cell r="O1305">
            <v>0</v>
          </cell>
        </row>
        <row r="1306">
          <cell r="A1306" t="str">
            <v xml:space="preserve">  Sales to BG&amp;E</v>
          </cell>
          <cell r="C1306">
            <v>-1142.9000000000001</v>
          </cell>
          <cell r="E1306">
            <v>-1027.5</v>
          </cell>
          <cell r="G1306">
            <v>-1322.3</v>
          </cell>
          <cell r="I1306">
            <v>-1322.3</v>
          </cell>
          <cell r="K1306">
            <v>-2170.4</v>
          </cell>
          <cell r="M1306">
            <v>-3492.7</v>
          </cell>
          <cell r="O1306">
            <v>-4815</v>
          </cell>
        </row>
        <row r="1307">
          <cell r="A1307" t="str">
            <v xml:space="preserve">  Sales to GPU</v>
          </cell>
          <cell r="C1307">
            <v>-6992.7971039999993</v>
          </cell>
          <cell r="E1307">
            <v>-7108.4316239999989</v>
          </cell>
          <cell r="G1307">
            <v>-7700.5173599999998</v>
          </cell>
          <cell r="I1307">
            <v>-6115.0562010000003</v>
          </cell>
          <cell r="K1307">
            <v>-14101.228727999998</v>
          </cell>
          <cell r="M1307">
            <v>-21801.746088</v>
          </cell>
          <cell r="O1307">
            <v>-27916.802288999999</v>
          </cell>
        </row>
        <row r="1308">
          <cell r="A1308" t="str">
            <v xml:space="preserve">  PJM Interchange </v>
          </cell>
          <cell r="C1308">
            <v>-56802.700000000004</v>
          </cell>
          <cell r="E1308">
            <v>-62051.6</v>
          </cell>
          <cell r="G1308">
            <v>-158747.5</v>
          </cell>
          <cell r="I1308">
            <v>-53215.199999999997</v>
          </cell>
          <cell r="K1308">
            <v>-118854.3</v>
          </cell>
          <cell r="M1308">
            <v>-277601.8</v>
          </cell>
          <cell r="O1308">
            <v>-330817</v>
          </cell>
        </row>
        <row r="1309">
          <cell r="A1309" t="str">
            <v xml:space="preserve">  Sales to Other</v>
          </cell>
          <cell r="C1309">
            <v>-235209.60000000001</v>
          </cell>
          <cell r="E1309">
            <v>-332599.3</v>
          </cell>
          <cell r="G1309">
            <v>-740135.9</v>
          </cell>
          <cell r="I1309">
            <v>-204611.5</v>
          </cell>
          <cell r="K1309">
            <v>-567808.9</v>
          </cell>
          <cell r="M1309">
            <v>-1307944.8</v>
          </cell>
          <cell r="O1309">
            <v>-1512556.3</v>
          </cell>
        </row>
        <row r="1310">
          <cell r="A1310" t="str">
            <v xml:space="preserve">    TOTAL NON-SYSTEM ENERGY SALES</v>
          </cell>
          <cell r="C1310">
            <v>-300147.99710400001</v>
          </cell>
          <cell r="E1310">
            <v>-402786.83162399998</v>
          </cell>
          <cell r="G1310">
            <v>-907906.21736000001</v>
          </cell>
          <cell r="I1310">
            <v>-265264.056201</v>
          </cell>
          <cell r="K1310">
            <v>-702934.82872800005</v>
          </cell>
          <cell r="M1310">
            <v>-1610841.0460880001</v>
          </cell>
          <cell r="O1310">
            <v>-1876105.1022890001</v>
          </cell>
        </row>
        <row r="1311">
          <cell r="A1311" t="str">
            <v>SYSTEM COST OF POWER</v>
          </cell>
          <cell r="C1311">
            <v>76669.099999999977</v>
          </cell>
          <cell r="E1311">
            <v>54684.700000000012</v>
          </cell>
          <cell r="G1311">
            <v>-16322</v>
          </cell>
          <cell r="I1311">
            <v>63434</v>
          </cell>
          <cell r="K1311">
            <v>131353.79999999993</v>
          </cell>
          <cell r="M1311">
            <v>115031.80000000005</v>
          </cell>
          <cell r="O1311">
            <v>178465.79999999981</v>
          </cell>
        </row>
        <row r="1312">
          <cell r="C1312" t="str">
            <v xml:space="preserve"> ========</v>
          </cell>
          <cell r="E1312" t="str">
            <v xml:space="preserve"> ========</v>
          </cell>
          <cell r="G1312" t="str">
            <v xml:space="preserve"> ========</v>
          </cell>
          <cell r="I1312" t="str">
            <v xml:space="preserve"> ========</v>
          </cell>
          <cell r="K1312" t="str">
            <v xml:space="preserve"> ========</v>
          </cell>
          <cell r="M1312" t="str">
            <v xml:space="preserve"> ========</v>
          </cell>
          <cell r="O1312" t="str">
            <v xml:space="preserve"> =========</v>
          </cell>
        </row>
        <row r="1313">
          <cell r="A1313" t="str">
            <v xml:space="preserve">    MILLS/KWH</v>
          </cell>
          <cell r="C1313">
            <v>10.351876105477766</v>
          </cell>
          <cell r="E1313">
            <v>8.9374530121269551</v>
          </cell>
          <cell r="G1313">
            <v>-2.4604299195031509</v>
          </cell>
          <cell r="I1313">
            <v>9.1657033868916891</v>
          </cell>
          <cell r="K1313">
            <v>9.7119978705942316</v>
          </cell>
          <cell r="M1313">
            <v>5.7063104267636318</v>
          </cell>
          <cell r="O1313">
            <v>6.5904149248881012</v>
          </cell>
        </row>
        <row r="1314">
          <cell r="G1314" t="str">
            <v xml:space="preserve">                               QUARTERLY SUMMARY SHEET</v>
          </cell>
          <cell r="L1314" t="str">
            <v>CASE:2001 FORECAST</v>
          </cell>
        </row>
        <row r="1315">
          <cell r="G1315" t="str">
            <v xml:space="preserve">                         ENERGY COST RECOVERED THROUGH ECR</v>
          </cell>
          <cell r="L1315">
            <v>36851</v>
          </cell>
          <cell r="O1315" t="str">
            <v xml:space="preserve">        10A</v>
          </cell>
        </row>
        <row r="1316">
          <cell r="G1316" t="str">
            <v xml:space="preserve">                               (Thousands of Dollars)</v>
          </cell>
        </row>
        <row r="1317">
          <cell r="L1317" t="str">
            <v xml:space="preserve">        YEAR TO DATE</v>
          </cell>
        </row>
        <row r="1318">
          <cell r="K1318" t="str">
            <v>==================================================</v>
          </cell>
        </row>
        <row r="1319">
          <cell r="A1319" t="str">
            <v>STEAM STATIONS</v>
          </cell>
          <cell r="C1319" t="str">
            <v>1st Qtr</v>
          </cell>
          <cell r="E1319" t="str">
            <v>2nd Qtr</v>
          </cell>
          <cell r="G1319" t="str">
            <v>3rd Qtr</v>
          </cell>
          <cell r="I1319" t="str">
            <v>4th Qtr</v>
          </cell>
          <cell r="K1319" t="str">
            <v>2nd Qtr</v>
          </cell>
          <cell r="M1319" t="str">
            <v>3rd Qtr</v>
          </cell>
          <cell r="O1319" t="str">
            <v>4th Qtr</v>
          </cell>
        </row>
        <row r="1320">
          <cell r="A1320" t="str">
            <v xml:space="preserve">                 </v>
          </cell>
        </row>
        <row r="1321">
          <cell r="A1321" t="str">
            <v xml:space="preserve">    TOTAL COAL-FIRED</v>
          </cell>
          <cell r="C1321">
            <v>79991.8</v>
          </cell>
          <cell r="E1321">
            <v>64118.6</v>
          </cell>
          <cell r="G1321">
            <v>76743.199999999997</v>
          </cell>
          <cell r="I1321">
            <v>65014.2</v>
          </cell>
          <cell r="K1321">
            <v>144110.39999999999</v>
          </cell>
          <cell r="M1321">
            <v>220853.59999999998</v>
          </cell>
          <cell r="O1321">
            <v>285867.8</v>
          </cell>
        </row>
        <row r="1323">
          <cell r="A1323" t="str">
            <v xml:space="preserve">    Martins Creek 3-4</v>
          </cell>
          <cell r="C1323">
            <v>11920.430262</v>
          </cell>
          <cell r="E1323">
            <v>15258.018</v>
          </cell>
          <cell r="G1323">
            <v>37849.993559999995</v>
          </cell>
          <cell r="I1323">
            <v>6463.7316319999991</v>
          </cell>
          <cell r="K1323">
            <v>27178.448261999998</v>
          </cell>
          <cell r="M1323">
            <v>65028.441821999993</v>
          </cell>
          <cell r="O1323">
            <v>71492.173453999989</v>
          </cell>
        </row>
        <row r="1324">
          <cell r="A1324" t="str">
            <v xml:space="preserve">    Sun Oil Adjustment</v>
          </cell>
          <cell r="C1324">
            <v>0</v>
          </cell>
          <cell r="E1324">
            <v>0</v>
          </cell>
          <cell r="G1324">
            <v>0</v>
          </cell>
          <cell r="I1324">
            <v>0</v>
          </cell>
          <cell r="K1324">
            <v>0</v>
          </cell>
          <cell r="M1324">
            <v>0</v>
          </cell>
          <cell r="O1324">
            <v>0</v>
          </cell>
        </row>
        <row r="1325">
          <cell r="A1325" t="str">
            <v xml:space="preserve">    TOTAL OIL-FIRED</v>
          </cell>
          <cell r="C1325">
            <v>11920.4</v>
          </cell>
          <cell r="E1325">
            <v>15258</v>
          </cell>
          <cell r="G1325">
            <v>37850</v>
          </cell>
          <cell r="I1325">
            <v>6463.7</v>
          </cell>
          <cell r="K1325">
            <v>27178.400000000001</v>
          </cell>
          <cell r="M1325">
            <v>65028.4</v>
          </cell>
          <cell r="O1325">
            <v>71492.2</v>
          </cell>
        </row>
        <row r="1327">
          <cell r="A1327" t="str">
            <v xml:space="preserve">    TOTAL FOSSIL STEAM EXPENSE</v>
          </cell>
          <cell r="C1327">
            <v>91912.2</v>
          </cell>
          <cell r="E1327">
            <v>79376.600000000006</v>
          </cell>
          <cell r="G1327">
            <v>114593.2</v>
          </cell>
          <cell r="I1327">
            <v>71477.899999999994</v>
          </cell>
          <cell r="K1327">
            <v>171288.8</v>
          </cell>
          <cell r="M1327">
            <v>285882</v>
          </cell>
          <cell r="O1327">
            <v>357360</v>
          </cell>
        </row>
        <row r="1328">
          <cell r="A1328" t="str">
            <v xml:space="preserve">  NUCLEAR</v>
          </cell>
        </row>
        <row r="1329">
          <cell r="A1329" t="str">
            <v xml:space="preserve">    Susquehanna 1 (PL 90% Share)</v>
          </cell>
          <cell r="C1329">
            <v>7494.2470800000001</v>
          </cell>
          <cell r="E1329">
            <v>6615.0432000000001</v>
          </cell>
          <cell r="G1329">
            <v>7660.7634600000001</v>
          </cell>
          <cell r="I1329">
            <v>7660.7634600000001</v>
          </cell>
          <cell r="K1329">
            <v>14109.290280000001</v>
          </cell>
          <cell r="M1329">
            <v>21770.053740000003</v>
          </cell>
          <cell r="O1329">
            <v>29430.817200000005</v>
          </cell>
        </row>
        <row r="1330">
          <cell r="A1330" t="str">
            <v xml:space="preserve">    Susquehanna 2 (PL 90% Share)</v>
          </cell>
          <cell r="C1330">
            <v>5775.9496199999994</v>
          </cell>
          <cell r="E1330">
            <v>5209.5351599999995</v>
          </cell>
          <cell r="G1330">
            <v>7693.3664100000005</v>
          </cell>
          <cell r="I1330">
            <v>7693.3664099999996</v>
          </cell>
          <cell r="K1330">
            <v>10985.484779999999</v>
          </cell>
          <cell r="M1330">
            <v>18678.851190000001</v>
          </cell>
          <cell r="O1330">
            <v>26372.2176</v>
          </cell>
        </row>
        <row r="1331">
          <cell r="A1331" t="str">
            <v xml:space="preserve">    D&amp;D Expense</v>
          </cell>
          <cell r="C1331">
            <v>628.91370000000006</v>
          </cell>
          <cell r="E1331">
            <v>629.63639999999998</v>
          </cell>
          <cell r="G1331">
            <v>631.08179999999993</v>
          </cell>
          <cell r="I1331">
            <v>631.08179999999993</v>
          </cell>
          <cell r="K1331">
            <v>1258.5500999999999</v>
          </cell>
          <cell r="M1331">
            <v>1889.6318999999999</v>
          </cell>
          <cell r="O1331">
            <v>2520.7136999999998</v>
          </cell>
        </row>
        <row r="1332">
          <cell r="A1332" t="str">
            <v xml:space="preserve">    TOTAL NUCLEAR</v>
          </cell>
          <cell r="C1332">
            <v>13899.0137</v>
          </cell>
          <cell r="E1332">
            <v>12454.136399999999</v>
          </cell>
          <cell r="G1332">
            <v>15985.281800000001</v>
          </cell>
          <cell r="I1332">
            <v>15985.281800000001</v>
          </cell>
          <cell r="K1332">
            <v>26353.3501</v>
          </cell>
          <cell r="M1332">
            <v>42338.6319</v>
          </cell>
          <cell r="O1332">
            <v>58323.7137</v>
          </cell>
        </row>
        <row r="1333">
          <cell r="A1333" t="str">
            <v xml:space="preserve">                          </v>
          </cell>
        </row>
        <row r="1334">
          <cell r="A1334" t="str">
            <v>COMBUSTION TURBINES</v>
          </cell>
          <cell r="C1334">
            <v>122.1</v>
          </cell>
          <cell r="E1334">
            <v>45.5</v>
          </cell>
          <cell r="G1334">
            <v>437</v>
          </cell>
          <cell r="I1334">
            <v>35.700000000000003</v>
          </cell>
          <cell r="K1334">
            <v>167.6</v>
          </cell>
          <cell r="M1334">
            <v>604.6</v>
          </cell>
          <cell r="O1334">
            <v>640.30000000000007</v>
          </cell>
        </row>
        <row r="1336">
          <cell r="A1336" t="str">
            <v>DIESELS</v>
          </cell>
          <cell r="C1336">
            <v>17.5</v>
          </cell>
          <cell r="E1336">
            <v>25.700000000000003</v>
          </cell>
          <cell r="G1336">
            <v>15.399999999999999</v>
          </cell>
          <cell r="I1336">
            <v>16.7</v>
          </cell>
          <cell r="K1336">
            <v>43.2</v>
          </cell>
          <cell r="M1336">
            <v>58.6</v>
          </cell>
          <cell r="O1336">
            <v>75.3</v>
          </cell>
        </row>
        <row r="1337">
          <cell r="A1337" t="str">
            <v xml:space="preserve">    TOTAL GENERATION</v>
          </cell>
          <cell r="C1337">
            <v>105950.8</v>
          </cell>
          <cell r="E1337">
            <v>91901.900000000009</v>
          </cell>
          <cell r="G1337">
            <v>131030.9</v>
          </cell>
          <cell r="I1337">
            <v>87515.599999999991</v>
          </cell>
          <cell r="K1337">
            <v>197853</v>
          </cell>
          <cell r="M1337">
            <v>328883.79999999993</v>
          </cell>
          <cell r="O1337">
            <v>416399.3</v>
          </cell>
        </row>
        <row r="1338">
          <cell r="A1338" t="str">
            <v>POWER PURCHASES</v>
          </cell>
        </row>
        <row r="1339">
          <cell r="A1339" t="str">
            <v xml:space="preserve">  Short-term - Other Utilities</v>
          </cell>
          <cell r="C1339">
            <v>221786.4</v>
          </cell>
          <cell r="E1339">
            <v>317220.2</v>
          </cell>
          <cell r="G1339">
            <v>716345.2</v>
          </cell>
          <cell r="I1339">
            <v>192261.9</v>
          </cell>
          <cell r="K1339">
            <v>539006.6</v>
          </cell>
          <cell r="M1339">
            <v>1255351.7999999998</v>
          </cell>
          <cell r="O1339">
            <v>1447613.6999999997</v>
          </cell>
        </row>
        <row r="1340">
          <cell r="A1340" t="str">
            <v xml:space="preserve">  Non-utility Generation</v>
          </cell>
          <cell r="C1340">
            <v>42132.240000000005</v>
          </cell>
          <cell r="E1340">
            <v>41688.880000000005</v>
          </cell>
          <cell r="G1340">
            <v>38963.520000000004</v>
          </cell>
          <cell r="I1340">
            <v>42647.32</v>
          </cell>
          <cell r="K1340">
            <v>83821.12000000001</v>
          </cell>
          <cell r="M1340">
            <v>122784.64000000001</v>
          </cell>
          <cell r="O1340">
            <v>165431.96000000002</v>
          </cell>
        </row>
        <row r="1341">
          <cell r="A1341" t="str">
            <v xml:space="preserve">  Safe Harbor</v>
          </cell>
          <cell r="C1341">
            <v>3354</v>
          </cell>
          <cell r="E1341">
            <v>3370.5</v>
          </cell>
          <cell r="G1341">
            <v>1023.3000000000001</v>
          </cell>
          <cell r="I1341">
            <v>2052.1000000000004</v>
          </cell>
          <cell r="K1341">
            <v>6724.5</v>
          </cell>
          <cell r="M1341">
            <v>7747.8</v>
          </cell>
          <cell r="O1341">
            <v>9799.9000000000015</v>
          </cell>
        </row>
        <row r="1342">
          <cell r="A1342" t="str">
            <v xml:space="preserve">  PJM Interchange</v>
          </cell>
          <cell r="C1342">
            <v>0</v>
          </cell>
          <cell r="E1342">
            <v>0</v>
          </cell>
          <cell r="G1342">
            <v>0</v>
          </cell>
          <cell r="I1342">
            <v>0</v>
          </cell>
          <cell r="K1342">
            <v>0</v>
          </cell>
          <cell r="M1342">
            <v>0</v>
          </cell>
          <cell r="O1342">
            <v>0</v>
          </cell>
        </row>
        <row r="1343">
          <cell r="A1343" t="str">
            <v xml:space="preserve">  PASNY </v>
          </cell>
          <cell r="C1343">
            <v>143.69999999999999</v>
          </cell>
          <cell r="E1343">
            <v>143.69999999999999</v>
          </cell>
          <cell r="G1343">
            <v>143.69999999999999</v>
          </cell>
          <cell r="I1343">
            <v>143.69999999999999</v>
          </cell>
          <cell r="K1343">
            <v>287.39999999999998</v>
          </cell>
          <cell r="M1343">
            <v>431.09999999999997</v>
          </cell>
          <cell r="O1343">
            <v>574.79999999999995</v>
          </cell>
        </row>
        <row r="1344">
          <cell r="A1344" t="str">
            <v xml:space="preserve">  Borderline</v>
          </cell>
          <cell r="C1344">
            <v>31.5</v>
          </cell>
          <cell r="E1344">
            <v>31.5</v>
          </cell>
          <cell r="G1344">
            <v>31.5</v>
          </cell>
          <cell r="I1344">
            <v>31.5</v>
          </cell>
          <cell r="K1344">
            <v>63</v>
          </cell>
          <cell r="M1344">
            <v>94.5</v>
          </cell>
          <cell r="O1344">
            <v>126</v>
          </cell>
        </row>
        <row r="1345">
          <cell r="A1345" t="str">
            <v xml:space="preserve">    TOTAL POWER PURCHASES</v>
          </cell>
          <cell r="C1345">
            <v>267447.8</v>
          </cell>
          <cell r="E1345">
            <v>362454.80000000005</v>
          </cell>
          <cell r="G1345">
            <v>756507.2</v>
          </cell>
          <cell r="I1345">
            <v>237136.5</v>
          </cell>
          <cell r="K1345">
            <v>629902.6</v>
          </cell>
          <cell r="M1345">
            <v>1386409.8</v>
          </cell>
          <cell r="O1345">
            <v>1623546.4</v>
          </cell>
        </row>
        <row r="1346">
          <cell r="A1346" t="str">
            <v>TOTAL ENERGY AVAILABLE</v>
          </cell>
          <cell r="C1346">
            <v>376817.1</v>
          </cell>
          <cell r="E1346">
            <v>457471.5</v>
          </cell>
          <cell r="G1346">
            <v>891584.20000000007</v>
          </cell>
          <cell r="I1346">
            <v>328698.09999999998</v>
          </cell>
          <cell r="K1346">
            <v>834288.6</v>
          </cell>
          <cell r="M1346">
            <v>1725872.8</v>
          </cell>
          <cell r="O1346">
            <v>2054570.9</v>
          </cell>
        </row>
        <row r="1347">
          <cell r="A1347" t="str">
            <v>NON-SYSTEM ENERGY SALES</v>
          </cell>
        </row>
        <row r="1348">
          <cell r="A1348" t="str">
            <v xml:space="preserve">  Sales to ACE </v>
          </cell>
          <cell r="C1348">
            <v>0</v>
          </cell>
          <cell r="E1348">
            <v>0</v>
          </cell>
          <cell r="G1348">
            <v>0</v>
          </cell>
          <cell r="I1348">
            <v>0</v>
          </cell>
          <cell r="K1348">
            <v>0</v>
          </cell>
          <cell r="M1348">
            <v>0</v>
          </cell>
          <cell r="O1348">
            <v>0</v>
          </cell>
        </row>
        <row r="1349">
          <cell r="A1349" t="str">
            <v xml:space="preserve">  Sales to JCP&amp;L </v>
          </cell>
          <cell r="C1349">
            <v>0</v>
          </cell>
          <cell r="E1349">
            <v>0</v>
          </cell>
          <cell r="G1349">
            <v>0</v>
          </cell>
          <cell r="I1349">
            <v>0</v>
          </cell>
          <cell r="K1349">
            <v>0</v>
          </cell>
          <cell r="M1349">
            <v>0</v>
          </cell>
          <cell r="O1349">
            <v>0</v>
          </cell>
        </row>
        <row r="1350">
          <cell r="A1350" t="str">
            <v xml:space="preserve">  Sales to BG&amp;E</v>
          </cell>
          <cell r="C1350">
            <v>-1142.9000000000001</v>
          </cell>
          <cell r="E1350">
            <v>-1027.5</v>
          </cell>
          <cell r="G1350">
            <v>-1322.3</v>
          </cell>
          <cell r="I1350">
            <v>-1322.3</v>
          </cell>
          <cell r="K1350">
            <v>-2170.4</v>
          </cell>
          <cell r="M1350">
            <v>-3492.7</v>
          </cell>
          <cell r="O1350">
            <v>-4815</v>
          </cell>
        </row>
        <row r="1351">
          <cell r="A1351" t="str">
            <v xml:space="preserve">  Sales to GPU</v>
          </cell>
          <cell r="C1351">
            <v>-6992.7971039999993</v>
          </cell>
          <cell r="E1351">
            <v>-7108.4316239999989</v>
          </cell>
          <cell r="G1351">
            <v>-7700.5173599999998</v>
          </cell>
          <cell r="I1351">
            <v>-6115.0562010000003</v>
          </cell>
          <cell r="K1351">
            <v>-14101.228727999998</v>
          </cell>
          <cell r="M1351">
            <v>-21801.746088</v>
          </cell>
          <cell r="O1351">
            <v>-27916.802288999999</v>
          </cell>
        </row>
        <row r="1352">
          <cell r="A1352" t="str">
            <v xml:space="preserve">  PJM Interchange </v>
          </cell>
          <cell r="C1352">
            <v>-56802.700000000004</v>
          </cell>
          <cell r="E1352">
            <v>-62051.6</v>
          </cell>
          <cell r="G1352">
            <v>-158747.5</v>
          </cell>
          <cell r="I1352">
            <v>-53215.199999999997</v>
          </cell>
          <cell r="K1352">
            <v>-118854.3</v>
          </cell>
          <cell r="M1352">
            <v>-277601.8</v>
          </cell>
          <cell r="O1352">
            <v>-330817</v>
          </cell>
        </row>
        <row r="1353">
          <cell r="A1353" t="str">
            <v xml:space="preserve">  Sales to Other</v>
          </cell>
          <cell r="C1353">
            <v>-235209.60000000001</v>
          </cell>
          <cell r="E1353">
            <v>-332599.3</v>
          </cell>
          <cell r="G1353">
            <v>-740135.9</v>
          </cell>
          <cell r="I1353">
            <v>-204611.5</v>
          </cell>
          <cell r="K1353">
            <v>-567808.9</v>
          </cell>
          <cell r="M1353">
            <v>-1307944.8</v>
          </cell>
          <cell r="O1353">
            <v>-1512556.3</v>
          </cell>
        </row>
        <row r="1354">
          <cell r="A1354" t="str">
            <v xml:space="preserve">    TOTAL NON-SYSTEM ENERGY SALES</v>
          </cell>
          <cell r="C1354">
            <v>-300147.99710400001</v>
          </cell>
          <cell r="E1354">
            <v>-402786.83162399998</v>
          </cell>
          <cell r="G1354">
            <v>-907906.21736000001</v>
          </cell>
          <cell r="I1354">
            <v>-265264.056201</v>
          </cell>
          <cell r="K1354">
            <v>-702934.82872800005</v>
          </cell>
          <cell r="M1354">
            <v>-1610841.0460880001</v>
          </cell>
          <cell r="O1354">
            <v>-1876105.1022890001</v>
          </cell>
        </row>
        <row r="1355">
          <cell r="A1355" t="str">
            <v>SYSTEM COST OF POWER</v>
          </cell>
          <cell r="C1355">
            <v>76669.102895999968</v>
          </cell>
          <cell r="E1355">
            <v>54684.668376000016</v>
          </cell>
          <cell r="G1355">
            <v>-16322.01735999994</v>
          </cell>
          <cell r="I1355">
            <v>63434.043798999977</v>
          </cell>
          <cell r="K1355">
            <v>131353.77127199993</v>
          </cell>
          <cell r="M1355">
            <v>115031.75391199999</v>
          </cell>
          <cell r="O1355">
            <v>178465.79771099985</v>
          </cell>
        </row>
        <row r="1357">
          <cell r="A1357" t="str">
            <v>TOTAL EHV CHARGES (Page 14)</v>
          </cell>
          <cell r="C1357">
            <v>4775.9984133203134</v>
          </cell>
          <cell r="E1357">
            <v>6041.4228745688115</v>
          </cell>
          <cell r="G1357">
            <v>7895.6440306915938</v>
          </cell>
          <cell r="I1357">
            <v>4590.6740825166116</v>
          </cell>
          <cell r="K1357">
            <v>10817.421287889125</v>
          </cell>
          <cell r="M1357">
            <v>18713.065318580717</v>
          </cell>
          <cell r="O1357">
            <v>23303.739401097329</v>
          </cell>
        </row>
        <row r="1359">
          <cell r="A1359" t="str">
            <v>EXPENSE NOT RECOVERED THROUGH ECR</v>
          </cell>
        </row>
        <row r="1360">
          <cell r="A1360" t="str">
            <v xml:space="preserve">    Sun Oil Adjustment</v>
          </cell>
          <cell r="C1360">
            <v>0</v>
          </cell>
          <cell r="E1360">
            <v>0</v>
          </cell>
          <cell r="G1360">
            <v>0</v>
          </cell>
          <cell r="I1360">
            <v>0</v>
          </cell>
          <cell r="K1360">
            <v>0</v>
          </cell>
          <cell r="M1360">
            <v>0</v>
          </cell>
          <cell r="O1360">
            <v>0</v>
          </cell>
        </row>
        <row r="1361">
          <cell r="A1361" t="str">
            <v xml:space="preserve">    Safe Harbor(1/3)</v>
          </cell>
          <cell r="C1361">
            <v>3354</v>
          </cell>
          <cell r="E1361">
            <v>3370.5</v>
          </cell>
          <cell r="G1361">
            <v>1023.3000000000001</v>
          </cell>
          <cell r="I1361">
            <v>2052.1000000000004</v>
          </cell>
          <cell r="K1361">
            <v>6724.5</v>
          </cell>
          <cell r="M1361">
            <v>7747.8</v>
          </cell>
          <cell r="O1361">
            <v>9799.9000000000015</v>
          </cell>
        </row>
        <row r="1362">
          <cell r="A1362" t="str">
            <v xml:space="preserve">    Installed Capacity Payments</v>
          </cell>
          <cell r="C1362">
            <v>0</v>
          </cell>
          <cell r="E1362">
            <v>0</v>
          </cell>
          <cell r="G1362">
            <v>0</v>
          </cell>
          <cell r="I1362">
            <v>0</v>
          </cell>
          <cell r="K1362">
            <v>0</v>
          </cell>
          <cell r="M1362">
            <v>0</v>
          </cell>
          <cell r="O1362">
            <v>0</v>
          </cell>
        </row>
        <row r="1363">
          <cell r="A1363" t="str">
            <v xml:space="preserve">  TOTAL NOT RECOVERED THROUGH ECR</v>
          </cell>
          <cell r="C1363">
            <v>3354</v>
          </cell>
          <cell r="E1363">
            <v>3370.5</v>
          </cell>
          <cell r="G1363">
            <v>1023.3</v>
          </cell>
          <cell r="I1363">
            <v>2052.1</v>
          </cell>
          <cell r="K1363">
            <v>6724.5</v>
          </cell>
          <cell r="M1363">
            <v>7747.8</v>
          </cell>
          <cell r="O1363">
            <v>9799.9</v>
          </cell>
        </row>
        <row r="1364">
          <cell r="A1364" t="str">
            <v>ENERGY COST APPLICABLE TO ECR</v>
          </cell>
          <cell r="C1364">
            <v>78091.101309320278</v>
          </cell>
          <cell r="E1364">
            <v>57355.591250568825</v>
          </cell>
          <cell r="G1364">
            <v>-9449.6733293083453</v>
          </cell>
          <cell r="I1364">
            <v>65972.617881516591</v>
          </cell>
          <cell r="K1364">
            <v>135446.69255988905</v>
          </cell>
          <cell r="M1364">
            <v>125997.0192305807</v>
          </cell>
          <cell r="O1364">
            <v>191969.63711209717</v>
          </cell>
        </row>
        <row r="1365">
          <cell r="A1365" t="str">
            <v xml:space="preserve">  PORTION FOR PPUC CUSTOMERS</v>
          </cell>
          <cell r="B1365">
            <v>1</v>
          </cell>
          <cell r="C1365">
            <v>78091.100000000006</v>
          </cell>
          <cell r="E1365">
            <v>57355.6</v>
          </cell>
          <cell r="G1365">
            <v>-9449.7000000000007</v>
          </cell>
          <cell r="I1365">
            <v>65972.600000000006</v>
          </cell>
          <cell r="K1365">
            <v>135446.70000000001</v>
          </cell>
          <cell r="M1365">
            <v>125997</v>
          </cell>
          <cell r="O1365">
            <v>191969.6</v>
          </cell>
        </row>
        <row r="1367">
          <cell r="G1367" t="str">
            <v xml:space="preserve">                               QUARTERLY SUMMARY SHEET</v>
          </cell>
          <cell r="L1367" t="str">
            <v>CASE:2001 FORECAST</v>
          </cell>
          <cell r="P1367" t="str">
            <v>9B</v>
          </cell>
        </row>
        <row r="1368">
          <cell r="G1368" t="str">
            <v xml:space="preserve">                                 PER UNIT ENERGY COST</v>
          </cell>
          <cell r="L1368">
            <v>36851</v>
          </cell>
        </row>
        <row r="1369">
          <cell r="G1369" t="str">
            <v xml:space="preserve">                                    (Mills / kwh)</v>
          </cell>
        </row>
        <row r="1370">
          <cell r="K1370" t="str">
            <v>==================================================</v>
          </cell>
        </row>
        <row r="1371">
          <cell r="A1371" t="str">
            <v>STEAM STATIONS</v>
          </cell>
          <cell r="C1371" t="str">
            <v>1st Qtr</v>
          </cell>
          <cell r="E1371" t="str">
            <v>2nd Qtr</v>
          </cell>
          <cell r="G1371" t="str">
            <v>3rd Qtr</v>
          </cell>
          <cell r="I1371" t="str">
            <v>4th Qtr</v>
          </cell>
          <cell r="K1371" t="str">
            <v>2nd Qtr</v>
          </cell>
          <cell r="M1371" t="str">
            <v>3rd Qtr</v>
          </cell>
          <cell r="O1371" t="str">
            <v>4th Qtr</v>
          </cell>
        </row>
        <row r="1372">
          <cell r="A1372" t="str">
            <v xml:space="preserve">  COAL-FIRED</v>
          </cell>
        </row>
        <row r="1373">
          <cell r="A1373" t="str">
            <v xml:space="preserve">    Brunner Island</v>
          </cell>
          <cell r="C1373">
            <v>14.856429197848007</v>
          </cell>
          <cell r="E1373">
            <v>14.835493855451105</v>
          </cell>
          <cell r="G1373">
            <v>13.946660670828752</v>
          </cell>
          <cell r="I1373">
            <v>13.757912676795483</v>
          </cell>
          <cell r="K1373">
            <v>14.847336862409021</v>
          </cell>
          <cell r="M1373">
            <v>14.54355471258258</v>
          </cell>
          <cell r="O1373">
            <v>14.374850493494597</v>
          </cell>
        </row>
        <row r="1374">
          <cell r="A1374" t="str">
            <v xml:space="preserve">    Martins Creek 1-2</v>
          </cell>
          <cell r="C1374">
            <v>15.800344449699569</v>
          </cell>
          <cell r="E1374">
            <v>15.945977837183298</v>
          </cell>
          <cell r="G1374">
            <v>15.53759088346075</v>
          </cell>
          <cell r="I1374">
            <v>15.862623483302695</v>
          </cell>
          <cell r="K1374">
            <v>15.862372585317338</v>
          </cell>
          <cell r="M1374">
            <v>15.771819412102241</v>
          </cell>
          <cell r="O1374">
            <v>15.796624520758945</v>
          </cell>
        </row>
        <row r="1375">
          <cell r="A1375" t="str">
            <v xml:space="preserve">    Sunbury</v>
          </cell>
          <cell r="C1375">
            <v>0</v>
          </cell>
          <cell r="E1375">
            <v>0</v>
          </cell>
          <cell r="G1375">
            <v>0</v>
          </cell>
          <cell r="I1375">
            <v>0</v>
          </cell>
          <cell r="K1375">
            <v>0</v>
          </cell>
          <cell r="M1375">
            <v>0</v>
          </cell>
          <cell r="O1375">
            <v>0</v>
          </cell>
        </row>
        <row r="1376">
          <cell r="A1376" t="str">
            <v xml:space="preserve">    Holtwood</v>
          </cell>
          <cell r="C1376">
            <v>0</v>
          </cell>
          <cell r="E1376">
            <v>0</v>
          </cell>
          <cell r="G1376">
            <v>0</v>
          </cell>
          <cell r="I1376">
            <v>0</v>
          </cell>
          <cell r="K1376">
            <v>0</v>
          </cell>
          <cell r="M1376">
            <v>0</v>
          </cell>
          <cell r="O1376">
            <v>0</v>
          </cell>
        </row>
        <row r="1377">
          <cell r="A1377" t="str">
            <v xml:space="preserve">    Keystone</v>
          </cell>
          <cell r="C1377">
            <v>9.6901578869055491</v>
          </cell>
          <cell r="E1377">
            <v>11.820725895404735</v>
          </cell>
          <cell r="G1377">
            <v>10.037174178830455</v>
          </cell>
          <cell r="I1377">
            <v>9.9924373774695159</v>
          </cell>
          <cell r="K1377">
            <v>10.624742201438456</v>
          </cell>
          <cell r="M1377">
            <v>10.412161069067871</v>
          </cell>
          <cell r="O1377">
            <v>10.300650190596697</v>
          </cell>
        </row>
        <row r="1378">
          <cell r="A1378" t="str">
            <v xml:space="preserve">    Conemaugh</v>
          </cell>
          <cell r="C1378">
            <v>11.427367212629029</v>
          </cell>
          <cell r="E1378">
            <v>10.391277695090313</v>
          </cell>
          <cell r="G1378">
            <v>11.83443000763168</v>
          </cell>
          <cell r="I1378">
            <v>11.373445621241023</v>
          </cell>
          <cell r="K1378">
            <v>10.909270152974582</v>
          </cell>
          <cell r="M1378">
            <v>11.194322558098007</v>
          </cell>
          <cell r="O1378">
            <v>11.228876528572867</v>
          </cell>
        </row>
        <row r="1379">
          <cell r="A1379" t="str">
            <v xml:space="preserve">    Montour</v>
          </cell>
          <cell r="C1379">
            <v>12.801097361799055</v>
          </cell>
          <cell r="E1379">
            <v>13.48456937162503</v>
          </cell>
          <cell r="G1379">
            <v>12.712239702530361</v>
          </cell>
          <cell r="I1379">
            <v>12.91674654640674</v>
          </cell>
          <cell r="K1379">
            <v>13.098598916076618</v>
          </cell>
          <cell r="M1379">
            <v>12.945958588708708</v>
          </cell>
          <cell r="O1379">
            <v>12.93882235403642</v>
          </cell>
        </row>
        <row r="1380">
          <cell r="A1380" t="str">
            <v xml:space="preserve">    TOTAL COAL-FIRED </v>
          </cell>
          <cell r="C1380">
            <v>13.483689783179788</v>
          </cell>
          <cell r="E1380">
            <v>13.71301945881495</v>
          </cell>
          <cell r="G1380">
            <v>13.026658050455353</v>
          </cell>
          <cell r="I1380">
            <v>13.049264747631458</v>
          </cell>
          <cell r="K1380">
            <v>13.584725693326597</v>
          </cell>
          <cell r="M1380">
            <v>13.385555837890861</v>
          </cell>
          <cell r="O1380">
            <v>13.307633142369998</v>
          </cell>
        </row>
        <row r="1381">
          <cell r="A1381" t="str">
            <v xml:space="preserve">  OIL-FIRED</v>
          </cell>
        </row>
        <row r="1382">
          <cell r="A1382" t="str">
            <v xml:space="preserve">    Martins Creek 3-4</v>
          </cell>
          <cell r="C1382">
            <v>52.652076896413092</v>
          </cell>
          <cell r="E1382">
            <v>43.94590425130788</v>
          </cell>
          <cell r="G1382">
            <v>39.959874915582901</v>
          </cell>
          <cell r="I1382">
            <v>43.76256999483703</v>
          </cell>
          <cell r="K1382">
            <v>47.382231894382443</v>
          </cell>
          <cell r="M1382">
            <v>42.759364662835765</v>
          </cell>
          <cell r="O1382">
            <v>42.848171058526717</v>
          </cell>
        </row>
        <row r="1383">
          <cell r="A1383" t="str">
            <v xml:space="preserve">    Sun Oil Adjustment</v>
          </cell>
          <cell r="B1383" t="str">
            <v>.</v>
          </cell>
          <cell r="C1383">
            <v>0</v>
          </cell>
          <cell r="E1383">
            <v>0</v>
          </cell>
          <cell r="G1383">
            <v>0</v>
          </cell>
          <cell r="I1383">
            <v>0</v>
          </cell>
          <cell r="K1383">
            <v>0</v>
          </cell>
          <cell r="M1383">
            <v>0</v>
          </cell>
          <cell r="O1383">
            <v>0</v>
          </cell>
        </row>
        <row r="1385">
          <cell r="A1385" t="str">
            <v xml:space="preserve">    TOTAL OIL-FIRED (Including</v>
          </cell>
          <cell r="C1385">
            <v>52.651943230335945</v>
          </cell>
          <cell r="E1385">
            <v>43.94585240799006</v>
          </cell>
          <cell r="G1385">
            <v>39.959881714569384</v>
          </cell>
          <cell r="I1385">
            <v>43.762355830992853</v>
          </cell>
          <cell r="K1385">
            <v>47.382147755609935</v>
          </cell>
          <cell r="M1385">
            <v>42.759337162835791</v>
          </cell>
          <cell r="O1385">
            <v>42.848186968625598</v>
          </cell>
        </row>
        <row r="1386">
          <cell r="A1386" t="str">
            <v xml:space="preserve">      Sun Oil Adjustment)</v>
          </cell>
        </row>
        <row r="1388">
          <cell r="A1388" t="str">
            <v xml:space="preserve">    TOTAL GENERATION</v>
          </cell>
          <cell r="C1388">
            <v>14.92437288553997</v>
          </cell>
          <cell r="E1388">
            <v>15.804898460350962</v>
          </cell>
          <cell r="G1388">
            <v>16.762311283073565</v>
          </cell>
          <cell r="I1388">
            <v>13.935473155048941</v>
          </cell>
          <cell r="K1388">
            <v>15.319803813147665</v>
          </cell>
          <cell r="M1388">
            <v>15.86701069781099</v>
          </cell>
          <cell r="O1388">
            <v>15.439392759160963</v>
          </cell>
        </row>
        <row r="1390">
          <cell r="A1390" t="str">
            <v xml:space="preserve">  NUCLEAR</v>
          </cell>
        </row>
        <row r="1391">
          <cell r="A1391" t="str">
            <v xml:space="preserve">    Susq. #1 (PL 90% Share)</v>
          </cell>
          <cell r="B1391" t="str">
            <v>.</v>
          </cell>
          <cell r="C1391">
            <v>3.6198845946868161</v>
          </cell>
          <cell r="E1391">
            <v>3.6199207597570751</v>
          </cell>
          <cell r="G1391">
            <v>3.6198853926097976</v>
          </cell>
          <cell r="I1391">
            <v>3.6198853926097976</v>
          </cell>
          <cell r="K1391">
            <v>3.6199015512687223</v>
          </cell>
          <cell r="M1391">
            <v>3.6198958657100277</v>
          </cell>
          <cell r="O1391">
            <v>3.6198931400292866</v>
          </cell>
        </row>
        <row r="1392">
          <cell r="A1392" t="str">
            <v xml:space="preserve">    Susq. #2 (PL 90% Share)</v>
          </cell>
          <cell r="B1392" t="str">
            <v>.</v>
          </cell>
          <cell r="C1392">
            <v>3.7800717383638269</v>
          </cell>
          <cell r="E1392">
            <v>3.5900593731720352</v>
          </cell>
          <cell r="G1392">
            <v>3.5899983231031278</v>
          </cell>
          <cell r="I1392">
            <v>3.5899983231031274</v>
          </cell>
          <cell r="K1392">
            <v>3.6875179672761846</v>
          </cell>
          <cell r="M1392">
            <v>3.646717398401687</v>
          </cell>
          <cell r="O1392">
            <v>3.6299868682289316</v>
          </cell>
        </row>
        <row r="1393">
          <cell r="A1393" t="str">
            <v xml:space="preserve">    D&amp;D Expense</v>
          </cell>
          <cell r="C1393">
            <v>0.17478078532229643</v>
          </cell>
          <cell r="E1393">
            <v>0.19205014482475213</v>
          </cell>
          <cell r="G1393">
            <v>0.14816561403325293</v>
          </cell>
          <cell r="I1393">
            <v>0.14816561403325293</v>
          </cell>
          <cell r="K1393">
            <v>0.18301391632983163</v>
          </cell>
          <cell r="M1393">
            <v>0.16968524886004208</v>
          </cell>
          <cell r="O1393">
            <v>0.16373161462750352</v>
          </cell>
        </row>
        <row r="1395">
          <cell r="A1395" t="str">
            <v xml:space="preserve">    TOTAL NUCLEAR (Including</v>
          </cell>
          <cell r="C1395">
            <v>3.8626611722583828</v>
          </cell>
          <cell r="E1395">
            <v>3.798730027817987</v>
          </cell>
          <cell r="G1395">
            <v>3.7530302623076488</v>
          </cell>
          <cell r="I1395">
            <v>3.7530302623076488</v>
          </cell>
          <cell r="K1395">
            <v>3.8322112168694438</v>
          </cell>
          <cell r="M1395">
            <v>3.801926338322938</v>
          </cell>
          <cell r="O1395">
            <v>3.7883857318557235</v>
          </cell>
        </row>
        <row r="1396">
          <cell r="A1396" t="str">
            <v xml:space="preserve">      D&amp;D Expense)</v>
          </cell>
        </row>
        <row r="1397">
          <cell r="A1397" t="str">
            <v xml:space="preserve">                          </v>
          </cell>
        </row>
        <row r="1398">
          <cell r="A1398" t="str">
            <v>COMBUSTION TURBINES</v>
          </cell>
          <cell r="C1398">
            <v>81.399945733369506</v>
          </cell>
          <cell r="E1398">
            <v>37.916635069470779</v>
          </cell>
          <cell r="G1398">
            <v>48.555550160494434</v>
          </cell>
          <cell r="I1398">
            <v>59.499900833498607</v>
          </cell>
          <cell r="K1398">
            <v>62.074051083684772</v>
          </cell>
          <cell r="M1398">
            <v>51.675209258529129</v>
          </cell>
          <cell r="O1398">
            <v>52.056906336836896</v>
          </cell>
        </row>
        <row r="1400">
          <cell r="A1400" t="str">
            <v>DIESELS</v>
          </cell>
          <cell r="C1400">
            <v>58.333138889537032</v>
          </cell>
          <cell r="E1400">
            <v>51.399897200205601</v>
          </cell>
          <cell r="G1400">
            <v>51.333162222792581</v>
          </cell>
          <cell r="I1400">
            <v>55.666481111729624</v>
          </cell>
          <cell r="K1400">
            <v>53.999932500084377</v>
          </cell>
          <cell r="M1400">
            <v>53.272678843019236</v>
          </cell>
          <cell r="O1400">
            <v>53.78567586737438</v>
          </cell>
        </row>
        <row r="1402">
          <cell r="A1402" t="str">
            <v>AVERAGE COST OF GEN (INCL HYDRO)</v>
          </cell>
          <cell r="C1402">
            <v>10.639904753180897</v>
          </cell>
          <cell r="E1402">
            <v>10.804736859411392</v>
          </cell>
          <cell r="G1402">
            <v>11.683210023143157</v>
          </cell>
          <cell r="I1402">
            <v>9.1723812113745993</v>
          </cell>
          <cell r="K1402">
            <v>10.715832542435127</v>
          </cell>
          <cell r="M1402">
            <v>11.081311915033636</v>
          </cell>
          <cell r="O1402">
            <v>10.617247873796225</v>
          </cell>
        </row>
        <row r="1404">
          <cell r="A1404" t="str">
            <v>POWER PURCHASES</v>
          </cell>
        </row>
        <row r="1405">
          <cell r="A1405" t="str">
            <v xml:space="preserve">  Short-term - Other Utilities</v>
          </cell>
          <cell r="C1405">
            <v>28.953848112077964</v>
          </cell>
          <cell r="E1405">
            <v>32.471999385391271</v>
          </cell>
          <cell r="G1405">
            <v>55.705929181915671</v>
          </cell>
          <cell r="I1405">
            <v>26.154083894244089</v>
          </cell>
          <cell r="K1405">
            <v>30.925784768371411</v>
          </cell>
          <cell r="M1405">
            <v>41.446562083559172</v>
          </cell>
          <cell r="O1405">
            <v>38.459893844449894</v>
          </cell>
        </row>
        <row r="1406">
          <cell r="A1406" t="str">
            <v xml:space="preserve">  Non-utility Generation</v>
          </cell>
          <cell r="C1406">
            <v>65.200092749612978</v>
          </cell>
          <cell r="E1406">
            <v>65.200031177353708</v>
          </cell>
          <cell r="G1406">
            <v>65.199966423694846</v>
          </cell>
          <cell r="I1406">
            <v>65.199816442134519</v>
          </cell>
          <cell r="K1406">
            <v>65.200062177037907</v>
          </cell>
          <cell r="M1406">
            <v>65.200031826040771</v>
          </cell>
          <cell r="O1406">
            <v>65.199976327119401</v>
          </cell>
        </row>
        <row r="1407">
          <cell r="A1407" t="str">
            <v xml:space="preserve">  Safe Harbor</v>
          </cell>
          <cell r="C1407">
            <v>27.582236615277662</v>
          </cell>
          <cell r="E1407">
            <v>27.581832834845887</v>
          </cell>
          <cell r="G1407">
            <v>27.582209499131828</v>
          </cell>
          <cell r="I1407">
            <v>27.581988876586173</v>
          </cell>
          <cell r="K1407">
            <v>27.582034341337025</v>
          </cell>
          <cell r="M1407">
            <v>27.582057573577583</v>
          </cell>
          <cell r="O1407">
            <v>27.582043266022964</v>
          </cell>
        </row>
        <row r="1408">
          <cell r="A1408" t="str">
            <v xml:space="preserve">  PJM Interchange</v>
          </cell>
          <cell r="C1408">
            <v>0</v>
          </cell>
          <cell r="E1408">
            <v>0</v>
          </cell>
          <cell r="G1408">
            <v>0</v>
          </cell>
          <cell r="I1408">
            <v>0</v>
          </cell>
          <cell r="K1408">
            <v>0</v>
          </cell>
          <cell r="M1408">
            <v>0</v>
          </cell>
          <cell r="O1408">
            <v>0</v>
          </cell>
        </row>
        <row r="1409">
          <cell r="A1409" t="str">
            <v xml:space="preserve">  PASNY </v>
          </cell>
          <cell r="C1409">
            <v>19.958330561342979</v>
          </cell>
          <cell r="E1409">
            <v>19.958330561342979</v>
          </cell>
          <cell r="G1409">
            <v>19.958330561342979</v>
          </cell>
          <cell r="I1409">
            <v>19.958330561342979</v>
          </cell>
          <cell r="K1409">
            <v>19.95833194733806</v>
          </cell>
          <cell r="M1409">
            <v>19.95833240933646</v>
          </cell>
          <cell r="O1409">
            <v>19.958332640335673</v>
          </cell>
        </row>
        <row r="1410">
          <cell r="A1410" t="str">
            <v xml:space="preserve">  Borderline</v>
          </cell>
          <cell r="C1410">
            <v>104.99965000116666</v>
          </cell>
          <cell r="E1410">
            <v>104.99965000116666</v>
          </cell>
          <cell r="G1410">
            <v>104.99965000116666</v>
          </cell>
          <cell r="I1410">
            <v>104.99965000116666</v>
          </cell>
          <cell r="K1410">
            <v>104.99982500029165</v>
          </cell>
          <cell r="M1410">
            <v>104.99988333346295</v>
          </cell>
          <cell r="O1410">
            <v>104.99991250007291</v>
          </cell>
        </row>
        <row r="1412">
          <cell r="A1412" t="str">
            <v xml:space="preserve">    TOTAL POWER PURCHASES</v>
          </cell>
          <cell r="C1412">
            <v>31.705795877834131</v>
          </cell>
          <cell r="E1412">
            <v>34.394701128818795</v>
          </cell>
          <cell r="G1412">
            <v>56.030929663445001</v>
          </cell>
          <cell r="I1412">
            <v>29.322798032753049</v>
          </cell>
          <cell r="K1412">
            <v>33.199252636153808</v>
          </cell>
          <cell r="M1412">
            <v>42.691605849339751</v>
          </cell>
          <cell r="O1412">
            <v>40.026090792905073</v>
          </cell>
        </row>
        <row r="1414">
          <cell r="A1414" t="str">
            <v>TOTAL ENERGY AVAILABLE</v>
          </cell>
          <cell r="C1414">
            <v>20.491997714849386</v>
          </cell>
          <cell r="E1414">
            <v>24.030145922025582</v>
          </cell>
          <cell r="G1414">
            <v>36.087029727558054</v>
          </cell>
          <cell r="I1414">
            <v>18.662773597237031</v>
          </cell>
          <cell r="K1414">
            <v>22.291744486510897</v>
          </cell>
          <cell r="M1414">
            <v>27.77734000251435</v>
          </cell>
          <cell r="O1414">
            <v>25.764259827879314</v>
          </cell>
        </row>
        <row r="1416">
          <cell r="A1416" t="str">
            <v>NON-SYSTEM ENERGY SALES</v>
          </cell>
        </row>
        <row r="1417">
          <cell r="A1417" t="str">
            <v xml:space="preserve">  Sales to ACE </v>
          </cell>
          <cell r="C1417">
            <v>0</v>
          </cell>
          <cell r="E1417">
            <v>0</v>
          </cell>
          <cell r="G1417">
            <v>0</v>
          </cell>
          <cell r="I1417">
            <v>0</v>
          </cell>
          <cell r="K1417">
            <v>0</v>
          </cell>
          <cell r="M1417">
            <v>0</v>
          </cell>
          <cell r="O1417">
            <v>0</v>
          </cell>
        </row>
        <row r="1418">
          <cell r="A1418" t="str">
            <v xml:space="preserve">  Sales to JCP&amp;L </v>
          </cell>
          <cell r="C1418">
            <v>0</v>
          </cell>
          <cell r="E1418">
            <v>0</v>
          </cell>
          <cell r="G1418">
            <v>0</v>
          </cell>
          <cell r="I1418">
            <v>0</v>
          </cell>
          <cell r="K1418">
            <v>0</v>
          </cell>
          <cell r="M1418">
            <v>0</v>
          </cell>
          <cell r="O1418">
            <v>0</v>
          </cell>
        </row>
        <row r="1419">
          <cell r="A1419" t="str">
            <v xml:space="preserve">  Sales to BG&amp;E</v>
          </cell>
          <cell r="C1419">
            <v>4.8946467019042688</v>
          </cell>
          <cell r="E1419">
            <v>8.3877551705122873</v>
          </cell>
          <cell r="G1419">
            <v>-1322300000</v>
          </cell>
          <cell r="I1419">
            <v>-1322300000</v>
          </cell>
          <cell r="K1419">
            <v>6.0966292306085093</v>
          </cell>
          <cell r="M1419">
            <v>9.8109550837386372</v>
          </cell>
          <cell r="O1419">
            <v>13.525280936868766</v>
          </cell>
        </row>
        <row r="1420">
          <cell r="A1420" t="str">
            <v xml:space="preserve">  Sales to GPU</v>
          </cell>
          <cell r="C1420">
            <v>10.791353572208878</v>
          </cell>
          <cell r="E1420">
            <v>10.854224514970566</v>
          </cell>
          <cell r="G1420">
            <v>11.625177191463131</v>
          </cell>
          <cell r="I1420">
            <v>9.2274878681567643</v>
          </cell>
          <cell r="K1420">
            <v>10.822955513717824</v>
          </cell>
          <cell r="M1420">
            <v>11.093342542661855</v>
          </cell>
          <cell r="O1420">
            <v>10.622831925275049</v>
          </cell>
        </row>
        <row r="1421">
          <cell r="A1421" t="str">
            <v xml:space="preserve">  PJM Interchange </v>
          </cell>
          <cell r="C1421">
            <v>26.534605435917634</v>
          </cell>
          <cell r="E1421">
            <v>29.942453949276789</v>
          </cell>
          <cell r="G1421">
            <v>37.344503731203595</v>
          </cell>
          <cell r="I1421">
            <v>22.379294875183575</v>
          </cell>
          <cell r="K1421">
            <v>28.210890067973082</v>
          </cell>
          <cell r="M1421">
            <v>32.798107754650587</v>
          </cell>
          <cell r="O1421">
            <v>30.513010060411784</v>
          </cell>
        </row>
        <row r="1422">
          <cell r="A1422" t="str">
            <v xml:space="preserve">  Sales to Other</v>
          </cell>
          <cell r="C1422">
            <v>29.548954544065179</v>
          </cell>
          <cell r="E1422">
            <v>33.031884071525468</v>
          </cell>
          <cell r="G1422">
            <v>56.243865390528292</v>
          </cell>
          <cell r="I1422">
            <v>26.742673910046925</v>
          </cell>
          <cell r="K1422">
            <v>31.494136259657189</v>
          </cell>
          <cell r="M1422">
            <v>41.936842877684249</v>
          </cell>
          <cell r="O1422">
            <v>38.943697593040888</v>
          </cell>
        </row>
        <row r="1424">
          <cell r="A1424" t="str">
            <v xml:space="preserve">    TOTAL NON-SYSTEM ENERGY SALES</v>
          </cell>
          <cell r="C1424">
            <v>27.330407125287319</v>
          </cell>
          <cell r="E1424">
            <v>31.17834718822014</v>
          </cell>
          <cell r="G1424">
            <v>50.236335324010042</v>
          </cell>
          <cell r="I1424">
            <v>24.810278648466593</v>
          </cell>
          <cell r="K1424">
            <v>29.410268556019009</v>
          </cell>
          <cell r="M1424">
            <v>38.377389797096221</v>
          </cell>
          <cell r="O1424">
            <v>35.62310553655005</v>
          </cell>
        </row>
        <row r="1425">
          <cell r="A1425" t="str">
            <v>SYSTEM COST OF POWER</v>
          </cell>
          <cell r="C1425">
            <v>10.351876104080054</v>
          </cell>
          <cell r="E1425">
            <v>8.9374530106662533</v>
          </cell>
          <cell r="G1425">
            <v>-2.4604299191322578</v>
          </cell>
          <cell r="I1425">
            <v>9.1657033855673191</v>
          </cell>
          <cell r="K1425">
            <v>9.7119978698761482</v>
          </cell>
          <cell r="M1425">
            <v>5.7063104264805622</v>
          </cell>
          <cell r="O1425">
            <v>6.5904149246447288</v>
          </cell>
        </row>
        <row r="1426">
          <cell r="C1426" t="str">
            <v xml:space="preserve"> ========</v>
          </cell>
          <cell r="E1426" t="str">
            <v xml:space="preserve"> ========</v>
          </cell>
          <cell r="G1426" t="str">
            <v xml:space="preserve"> ========</v>
          </cell>
          <cell r="I1426" t="str">
            <v xml:space="preserve"> ========</v>
          </cell>
          <cell r="K1426" t="str">
            <v xml:space="preserve"> ========</v>
          </cell>
          <cell r="M1426" t="str">
            <v xml:space="preserve"> ========</v>
          </cell>
          <cell r="O1426" t="str">
            <v xml:space="preserve"> =========</v>
          </cell>
        </row>
        <row r="1428">
          <cell r="G1428" t="str">
            <v xml:space="preserve">                          QUARTERLY SUMMARY SHEET OF</v>
          </cell>
          <cell r="L1428" t="str">
            <v>CASE:2001 FORECAST</v>
          </cell>
        </row>
        <row r="1429">
          <cell r="G1429" t="str">
            <v xml:space="preserve">                             SAVINGS ON PJM SALES</v>
          </cell>
          <cell r="L1429">
            <v>36851</v>
          </cell>
          <cell r="O1429" t="str">
            <v xml:space="preserve">        15A</v>
          </cell>
        </row>
        <row r="1430">
          <cell r="L1430" t="str">
            <v xml:space="preserve">        YEAR TO DATE</v>
          </cell>
        </row>
        <row r="1431">
          <cell r="K1431" t="str">
            <v>==================================================</v>
          </cell>
        </row>
        <row r="1432">
          <cell r="A1432" t="str">
            <v>COST OF INTERCHANGE MIX</v>
          </cell>
          <cell r="C1432" t="str">
            <v>1st Qtr</v>
          </cell>
          <cell r="E1432" t="str">
            <v>2nd Qtr</v>
          </cell>
          <cell r="G1432" t="str">
            <v>3rd Qtr</v>
          </cell>
          <cell r="I1432" t="str">
            <v>4th Qtr</v>
          </cell>
          <cell r="K1432" t="str">
            <v>2nd Qtr</v>
          </cell>
          <cell r="M1432" t="str">
            <v>3rd Qtr</v>
          </cell>
          <cell r="O1432" t="str">
            <v>4th Qtr</v>
          </cell>
        </row>
        <row r="1433">
          <cell r="A1433" t="str">
            <v xml:space="preserve">  MARTINS CREEK #3-4</v>
          </cell>
        </row>
        <row r="1434">
          <cell r="A1434" t="str">
            <v xml:space="preserve">    Output Interchanged (GWH)</v>
          </cell>
          <cell r="B1434" t="str">
            <v>.</v>
          </cell>
          <cell r="C1434">
            <v>17.3</v>
          </cell>
          <cell r="E1434">
            <v>20</v>
          </cell>
          <cell r="G1434">
            <v>60</v>
          </cell>
          <cell r="I1434">
            <v>3.5</v>
          </cell>
          <cell r="K1434">
            <v>37.299999999999997</v>
          </cell>
          <cell r="M1434">
            <v>97.3</v>
          </cell>
          <cell r="O1434">
            <v>100.8</v>
          </cell>
        </row>
        <row r="1435">
          <cell r="A1435" t="str">
            <v xml:space="preserve">    Fuel Cost Rate (Mills/KWH)</v>
          </cell>
          <cell r="C1435">
            <v>52.514447831534802</v>
          </cell>
          <cell r="E1435">
            <v>43.649997817500108</v>
          </cell>
          <cell r="G1435">
            <v>39.779999337000014</v>
          </cell>
          <cell r="I1435">
            <v>43.82855890612602</v>
          </cell>
          <cell r="K1435">
            <v>47.761392821410389</v>
          </cell>
          <cell r="M1435">
            <v>42.839670679962282</v>
          </cell>
          <cell r="O1435">
            <v>42.874007511170561</v>
          </cell>
        </row>
        <row r="1436">
          <cell r="A1436" t="str">
            <v xml:space="preserve">    Cost of Interchange ($1000)</v>
          </cell>
          <cell r="C1436">
            <v>908.5</v>
          </cell>
          <cell r="E1436">
            <v>873</v>
          </cell>
          <cell r="G1436">
            <v>2386.8000000000002</v>
          </cell>
          <cell r="I1436">
            <v>153.39999999999998</v>
          </cell>
          <cell r="K1436">
            <v>1781.5</v>
          </cell>
          <cell r="M1436">
            <v>4168.3</v>
          </cell>
          <cell r="O1436">
            <v>4321.7</v>
          </cell>
        </row>
        <row r="1438">
          <cell r="A1438" t="str">
            <v xml:space="preserve">  COAL</v>
          </cell>
        </row>
        <row r="1439">
          <cell r="A1439" t="str">
            <v xml:space="preserve">    Output For Interchange (GWH)</v>
          </cell>
          <cell r="C1439">
            <v>2122</v>
          </cell>
          <cell r="E1439">
            <v>2051.3000000000002</v>
          </cell>
          <cell r="G1439">
            <v>4184.9000000000005</v>
          </cell>
          <cell r="I1439">
            <v>2351.5</v>
          </cell>
          <cell r="K1439">
            <v>4173.3</v>
          </cell>
          <cell r="M1439">
            <v>8358.2000000000007</v>
          </cell>
          <cell r="O1439">
            <v>10709.7</v>
          </cell>
        </row>
        <row r="1440">
          <cell r="A1440" t="str">
            <v xml:space="preserve">    Fuel Cost Rate (Mills/KWH)</v>
          </cell>
          <cell r="C1440">
            <v>14.023327043344333</v>
          </cell>
          <cell r="E1440">
            <v>14.179593421645007</v>
          </cell>
          <cell r="G1440">
            <v>13.419412647035909</v>
          </cell>
          <cell r="I1440">
            <v>13.399021895216237</v>
          </cell>
          <cell r="K1440">
            <v>14.100136579181907</v>
          </cell>
          <cell r="M1440">
            <v>13.75930224046334</v>
          </cell>
          <cell r="O1440">
            <v>13.68019645613974</v>
          </cell>
        </row>
        <row r="1441">
          <cell r="A1441" t="str">
            <v xml:space="preserve">    Cost of Interchange ($1000)</v>
          </cell>
          <cell r="C1441">
            <v>29757.5</v>
          </cell>
          <cell r="E1441">
            <v>29086.6</v>
          </cell>
          <cell r="G1441">
            <v>56158.9</v>
          </cell>
          <cell r="I1441">
            <v>31507.8</v>
          </cell>
          <cell r="K1441">
            <v>58844.1</v>
          </cell>
          <cell r="M1441">
            <v>115003</v>
          </cell>
          <cell r="O1441">
            <v>146510.79999999999</v>
          </cell>
        </row>
        <row r="1443">
          <cell r="A1443" t="str">
            <v xml:space="preserve">  POOL PURCHASES RESOLD</v>
          </cell>
        </row>
        <row r="1444">
          <cell r="A1444" t="str">
            <v xml:space="preserve">    Quantity (GWH)</v>
          </cell>
          <cell r="B1444" t="str">
            <v>.</v>
          </cell>
          <cell r="C1444">
            <v>0</v>
          </cell>
          <cell r="E1444">
            <v>0</v>
          </cell>
          <cell r="G1444">
            <v>0</v>
          </cell>
          <cell r="I1444">
            <v>0</v>
          </cell>
          <cell r="K1444">
            <v>0</v>
          </cell>
          <cell r="M1444">
            <v>0</v>
          </cell>
          <cell r="O1444">
            <v>0</v>
          </cell>
        </row>
        <row r="1445">
          <cell r="A1445" t="str">
            <v xml:space="preserve">    Cost Rate (Mills/KWH)</v>
          </cell>
          <cell r="B1445" t="str">
            <v>.</v>
          </cell>
          <cell r="C1445">
            <v>0</v>
          </cell>
          <cell r="E1445">
            <v>0</v>
          </cell>
          <cell r="G1445">
            <v>0</v>
          </cell>
          <cell r="I1445">
            <v>0</v>
          </cell>
          <cell r="K1445">
            <v>0</v>
          </cell>
          <cell r="M1445">
            <v>0</v>
          </cell>
          <cell r="O1445">
            <v>0</v>
          </cell>
        </row>
        <row r="1446">
          <cell r="A1446" t="str">
            <v xml:space="preserve">    Cost of Purchases ($1000)</v>
          </cell>
          <cell r="C1446">
            <v>0</v>
          </cell>
          <cell r="E1446">
            <v>0</v>
          </cell>
          <cell r="G1446">
            <v>0</v>
          </cell>
          <cell r="I1446">
            <v>0</v>
          </cell>
          <cell r="K1446">
            <v>0</v>
          </cell>
          <cell r="M1446">
            <v>0</v>
          </cell>
          <cell r="O1446">
            <v>0</v>
          </cell>
        </row>
        <row r="1448">
          <cell r="A1448" t="str">
            <v xml:space="preserve">  OTHER PURCHASES RESOLD</v>
          </cell>
        </row>
        <row r="1449">
          <cell r="A1449" t="str">
            <v xml:space="preserve">    Quantity (GWH)</v>
          </cell>
          <cell r="B1449" t="str">
            <v>.</v>
          </cell>
          <cell r="C1449">
            <v>0</v>
          </cell>
          <cell r="E1449">
            <v>0</v>
          </cell>
          <cell r="G1449">
            <v>0</v>
          </cell>
          <cell r="I1449">
            <v>22.4</v>
          </cell>
          <cell r="K1449">
            <v>0</v>
          </cell>
          <cell r="M1449">
            <v>0</v>
          </cell>
          <cell r="O1449">
            <v>22.4</v>
          </cell>
        </row>
        <row r="1450">
          <cell r="A1450" t="str">
            <v xml:space="preserve">    Cost Rate (Mills/KWH)</v>
          </cell>
          <cell r="C1450">
            <v>0</v>
          </cell>
          <cell r="E1450">
            <v>0</v>
          </cell>
          <cell r="G1450">
            <v>0</v>
          </cell>
          <cell r="I1450">
            <v>26.508927387994312</v>
          </cell>
          <cell r="K1450">
            <v>0</v>
          </cell>
          <cell r="M1450">
            <v>0</v>
          </cell>
          <cell r="O1450">
            <v>26.508927387994312</v>
          </cell>
        </row>
        <row r="1451">
          <cell r="A1451" t="str">
            <v xml:space="preserve">    Cost of Purchases ($1000)</v>
          </cell>
          <cell r="C1451">
            <v>0</v>
          </cell>
          <cell r="E1451">
            <v>0</v>
          </cell>
          <cell r="G1451">
            <v>0</v>
          </cell>
          <cell r="I1451">
            <v>593.79999999999995</v>
          </cell>
          <cell r="K1451">
            <v>0</v>
          </cell>
          <cell r="M1451">
            <v>0</v>
          </cell>
          <cell r="O1451">
            <v>593.79999999999995</v>
          </cell>
        </row>
        <row r="1453">
          <cell r="A1453" t="str">
            <v xml:space="preserve">  COMBUSTION TURBINES &amp; DIESELS</v>
          </cell>
        </row>
        <row r="1454">
          <cell r="A1454" t="str">
            <v xml:space="preserve">    Output Interchanged (GWH)</v>
          </cell>
          <cell r="B1454" t="str">
            <v>.</v>
          </cell>
          <cell r="C1454">
            <v>1.4000000000000001</v>
          </cell>
          <cell r="E1454">
            <v>1</v>
          </cell>
          <cell r="G1454">
            <v>6</v>
          </cell>
          <cell r="I1454">
            <v>0.5</v>
          </cell>
          <cell r="K1454">
            <v>2.4000000000000004</v>
          </cell>
          <cell r="M1454">
            <v>8.4</v>
          </cell>
          <cell r="O1454">
            <v>8.9</v>
          </cell>
        </row>
        <row r="1455">
          <cell r="A1455" t="str">
            <v xml:space="preserve">    Fuel Cost Rate (Mills/KWH)</v>
          </cell>
          <cell r="C1455">
            <v>82.571369591878849</v>
          </cell>
          <cell r="E1455">
            <v>26.999973000027001</v>
          </cell>
          <cell r="G1455">
            <v>52.049991325001443</v>
          </cell>
          <cell r="I1455">
            <v>61.399877200245605</v>
          </cell>
          <cell r="K1455">
            <v>59.416641909732526</v>
          </cell>
          <cell r="M1455">
            <v>54.154755457767209</v>
          </cell>
          <cell r="O1455">
            <v>54.561791622270604</v>
          </cell>
        </row>
        <row r="1456">
          <cell r="A1456" t="str">
            <v xml:space="preserve">    Cost ($1000)</v>
          </cell>
          <cell r="C1456">
            <v>115.6</v>
          </cell>
          <cell r="E1456">
            <v>27</v>
          </cell>
          <cell r="G1456">
            <v>312.3</v>
          </cell>
          <cell r="I1456">
            <v>30.700000000000003</v>
          </cell>
          <cell r="K1456">
            <v>142.6</v>
          </cell>
          <cell r="M1456">
            <v>454.9</v>
          </cell>
          <cell r="O1456">
            <v>485.59999999999997</v>
          </cell>
        </row>
        <row r="1458">
          <cell r="A1458" t="str">
            <v xml:space="preserve">  COST OF PJM SALES</v>
          </cell>
        </row>
        <row r="1459">
          <cell r="A1459" t="str">
            <v xml:space="preserve">    Output For Interchange Sales (GWH)</v>
          </cell>
          <cell r="C1459">
            <v>2140.6999999999998</v>
          </cell>
          <cell r="E1459">
            <v>2072.3000000000002</v>
          </cell>
          <cell r="G1459">
            <v>4250.8999999999996</v>
          </cell>
          <cell r="I1459">
            <v>2377.8999999999996</v>
          </cell>
          <cell r="K1459">
            <v>4213</v>
          </cell>
          <cell r="M1459">
            <v>8463.9</v>
          </cell>
          <cell r="O1459">
            <v>10841.8</v>
          </cell>
        </row>
        <row r="1460">
          <cell r="A1460" t="str">
            <v xml:space="preserve">    Cost Rate (Mills/KWH)</v>
          </cell>
          <cell r="C1460">
            <v>14.379221743177832</v>
          </cell>
          <cell r="E1460">
            <v>14.470202183819811</v>
          </cell>
          <cell r="G1460">
            <v>13.846009077172832</v>
          </cell>
          <cell r="I1460">
            <v>13.577400221381305</v>
          </cell>
          <cell r="K1460">
            <v>14.423973412194639</v>
          </cell>
          <cell r="M1460">
            <v>14.133697230102706</v>
          </cell>
          <cell r="O1460">
            <v>14.011686250068099</v>
          </cell>
        </row>
        <row r="1461">
          <cell r="A1461" t="str">
            <v xml:space="preserve">    Cost of Interchange ($1000)</v>
          </cell>
          <cell r="C1461">
            <v>30781.600000000002</v>
          </cell>
          <cell r="E1461">
            <v>29986.6</v>
          </cell>
          <cell r="G1461">
            <v>58858</v>
          </cell>
          <cell r="I1461">
            <v>32285.7</v>
          </cell>
          <cell r="K1461">
            <v>60768.2</v>
          </cell>
          <cell r="M1461">
            <v>119626.2</v>
          </cell>
          <cell r="O1461">
            <v>151911.9</v>
          </cell>
        </row>
        <row r="1463">
          <cell r="A1463" t="str">
            <v xml:space="preserve">  PJM BILLING</v>
          </cell>
        </row>
        <row r="1464">
          <cell r="A1464" t="str">
            <v xml:space="preserve">    Interchange Sales (GWH)</v>
          </cell>
          <cell r="C1464">
            <v>2140.6999999999998</v>
          </cell>
          <cell r="E1464">
            <v>2072.3000000000002</v>
          </cell>
          <cell r="G1464">
            <v>4250.8999999999996</v>
          </cell>
          <cell r="I1464">
            <v>2377.8999999999996</v>
          </cell>
          <cell r="K1464">
            <v>4213</v>
          </cell>
          <cell r="M1464">
            <v>8463.9</v>
          </cell>
          <cell r="O1464">
            <v>10841.8</v>
          </cell>
        </row>
        <row r="1465">
          <cell r="A1465" t="str">
            <v xml:space="preserve">    Billing Rate (Mills/KWH)</v>
          </cell>
          <cell r="C1465">
            <v>26.534638190061838</v>
          </cell>
          <cell r="E1465">
            <v>29.94334795640431</v>
          </cell>
          <cell r="G1465">
            <v>37.344444697041936</v>
          </cell>
          <cell r="I1465">
            <v>22.379073963421899</v>
          </cell>
          <cell r="K1465">
            <v>28.211322091571013</v>
          </cell>
          <cell r="M1465">
            <v>32.798331734448851</v>
          </cell>
          <cell r="O1465">
            <v>30.513106676888238</v>
          </cell>
        </row>
        <row r="1466">
          <cell r="A1466" t="str">
            <v xml:space="preserve">    Interchange Bill ($1000)</v>
          </cell>
          <cell r="C1466">
            <v>56802.700000000004</v>
          </cell>
          <cell r="E1466">
            <v>62051.6</v>
          </cell>
          <cell r="G1466">
            <v>158747.5</v>
          </cell>
          <cell r="I1466">
            <v>53215.199999999997</v>
          </cell>
          <cell r="K1466">
            <v>118854.3</v>
          </cell>
          <cell r="M1466">
            <v>277601.8</v>
          </cell>
          <cell r="O1466">
            <v>330817</v>
          </cell>
        </row>
        <row r="1467">
          <cell r="A1467" t="str">
            <v>TOTAL PJM BILLING</v>
          </cell>
          <cell r="C1467">
            <v>56802.700000000004</v>
          </cell>
          <cell r="E1467">
            <v>62051.6</v>
          </cell>
          <cell r="G1467">
            <v>158747.5</v>
          </cell>
          <cell r="I1467">
            <v>53215.199999999997</v>
          </cell>
          <cell r="K1467">
            <v>118854.3</v>
          </cell>
          <cell r="M1467">
            <v>277601.8</v>
          </cell>
          <cell r="O1467">
            <v>330817</v>
          </cell>
        </row>
        <row r="1469">
          <cell r="A1469" t="str">
            <v xml:space="preserve">  SAVINGS ON PJM SALES</v>
          </cell>
        </row>
        <row r="1470">
          <cell r="A1470" t="str">
            <v xml:space="preserve">    Interchange Sales (GWH)</v>
          </cell>
          <cell r="C1470">
            <v>2140.6999999999998</v>
          </cell>
          <cell r="E1470">
            <v>2072.3000000000002</v>
          </cell>
          <cell r="G1470">
            <v>4250.8999999999996</v>
          </cell>
          <cell r="I1470">
            <v>2377.8999999999996</v>
          </cell>
          <cell r="K1470">
            <v>4213</v>
          </cell>
          <cell r="M1470">
            <v>8463.9</v>
          </cell>
          <cell r="O1470">
            <v>10841.8</v>
          </cell>
        </row>
        <row r="1471">
          <cell r="A1471" t="str">
            <v xml:space="preserve">    Savings Rate (Mills/KWH)</v>
          </cell>
          <cell r="C1471">
            <v>12.155416446884002</v>
          </cell>
          <cell r="E1471">
            <v>15.473145772584497</v>
          </cell>
          <cell r="G1471">
            <v>23.498435619869102</v>
          </cell>
          <cell r="I1471">
            <v>8.8016737420405953</v>
          </cell>
          <cell r="K1471">
            <v>13.78734867937637</v>
          </cell>
          <cell r="M1471">
            <v>18.66463450434615</v>
          </cell>
          <cell r="O1471">
            <v>16.50142042682014</v>
          </cell>
        </row>
        <row r="1472">
          <cell r="A1472" t="str">
            <v xml:space="preserve">    Interchange Savings ($1000)</v>
          </cell>
          <cell r="C1472">
            <v>26021.1</v>
          </cell>
          <cell r="E1472">
            <v>32065</v>
          </cell>
          <cell r="G1472">
            <v>99889.5</v>
          </cell>
          <cell r="I1472">
            <v>20929.5</v>
          </cell>
          <cell r="K1472">
            <v>58086.1</v>
          </cell>
          <cell r="M1472">
            <v>157975.6</v>
          </cell>
          <cell r="O1472">
            <v>178905.1</v>
          </cell>
        </row>
        <row r="1474">
          <cell r="A1474" t="str">
            <v xml:space="preserve">  PPUC CUST. SAVINGS ($1000)</v>
          </cell>
          <cell r="B1474">
            <v>1</v>
          </cell>
          <cell r="C1474">
            <v>26021.1</v>
          </cell>
          <cell r="E1474">
            <v>32065</v>
          </cell>
          <cell r="G1474">
            <v>99889.5</v>
          </cell>
          <cell r="I1474">
            <v>20929.5</v>
          </cell>
          <cell r="K1474">
            <v>58086.1</v>
          </cell>
          <cell r="M1474">
            <v>157975.6</v>
          </cell>
          <cell r="O1474">
            <v>178905.1</v>
          </cell>
        </row>
        <row r="1476">
          <cell r="G1476" t="str">
            <v xml:space="preserve">                              QUARTERLY SUMMARY OF THE</v>
          </cell>
          <cell r="L1476" t="str">
            <v>CASE:2001 FORECAST</v>
          </cell>
        </row>
        <row r="1477">
          <cell r="G1477" t="str">
            <v xml:space="preserve">                       COST TO SUPPLY SYSTEM OUTPUT (INC UGI)</v>
          </cell>
          <cell r="L1477">
            <v>36851</v>
          </cell>
          <cell r="O1477" t="str">
            <v xml:space="preserve">        16A</v>
          </cell>
        </row>
        <row r="1478">
          <cell r="G1478" t="str">
            <v xml:space="preserve">      '              (EXCLUDES ENERGY COSTS NOT APPLICABLE TO ECR)</v>
          </cell>
          <cell r="L1478" t="str">
            <v xml:space="preserve">        YEAR TO DATE</v>
          </cell>
        </row>
        <row r="1479">
          <cell r="K1479" t="str">
            <v>==================================================</v>
          </cell>
        </row>
        <row r="1480">
          <cell r="A1480" t="str">
            <v>COST TO SUPPLY INTERNAL LOAD</v>
          </cell>
          <cell r="C1480" t="str">
            <v>1st Qtr</v>
          </cell>
          <cell r="E1480" t="str">
            <v>2nd Qtr</v>
          </cell>
          <cell r="G1480" t="str">
            <v>3rd Qtr</v>
          </cell>
          <cell r="I1480" t="str">
            <v>4th Qtr</v>
          </cell>
          <cell r="K1480" t="str">
            <v>2nd Qtr</v>
          </cell>
          <cell r="M1480" t="str">
            <v>3rd Qtr</v>
          </cell>
          <cell r="O1480" t="str">
            <v>4th Qtr</v>
          </cell>
        </row>
        <row r="1482">
          <cell r="A1482" t="str">
            <v xml:space="preserve">  MARTINS CREEK #3-4</v>
          </cell>
        </row>
        <row r="1484">
          <cell r="A1484" t="str">
            <v xml:space="preserve">    Output For Load (GWH)</v>
          </cell>
          <cell r="C1484">
            <v>209.1</v>
          </cell>
          <cell r="E1484">
            <v>327.2</v>
          </cell>
          <cell r="G1484">
            <v>887.19999999999993</v>
          </cell>
          <cell r="I1484">
            <v>144.19999999999999</v>
          </cell>
          <cell r="K1484">
            <v>536.29999999999995</v>
          </cell>
          <cell r="M1484">
            <v>1423.5</v>
          </cell>
          <cell r="O1484">
            <v>1567.7</v>
          </cell>
        </row>
        <row r="1485">
          <cell r="A1485" t="str">
            <v xml:space="preserve">    Fuel Cost Rate (Mills/KWH)</v>
          </cell>
          <cell r="C1485">
            <v>52.663463459285204</v>
          </cell>
          <cell r="E1485">
            <v>43.963991308178514</v>
          </cell>
          <cell r="G1485">
            <v>39.972039585243422</v>
          </cell>
          <cell r="I1485">
            <v>43.760968018301192</v>
          </cell>
          <cell r="K1485">
            <v>47.355860926056572</v>
          </cell>
          <cell r="M1485">
            <v>42.75387550350974</v>
          </cell>
          <cell r="O1485">
            <v>42.846509798528722</v>
          </cell>
        </row>
        <row r="1486">
          <cell r="A1486" t="str">
            <v xml:space="preserve">    Cost To Carry Load ($1000)</v>
          </cell>
          <cell r="C1486">
            <v>11011.930262</v>
          </cell>
          <cell r="E1486">
            <v>14385.018</v>
          </cell>
          <cell r="G1486">
            <v>35463.19356</v>
          </cell>
          <cell r="I1486">
            <v>6310.3316319999994</v>
          </cell>
          <cell r="K1486">
            <v>25396.948261999998</v>
          </cell>
          <cell r="M1486">
            <v>60860.141821999998</v>
          </cell>
          <cell r="O1486">
            <v>67170.473453999992</v>
          </cell>
        </row>
        <row r="1488">
          <cell r="A1488" t="str">
            <v xml:space="preserve">  COAL</v>
          </cell>
        </row>
        <row r="1490">
          <cell r="A1490" t="str">
            <v xml:space="preserve">    Output For Load (GWH)</v>
          </cell>
          <cell r="C1490">
            <v>-2215.4973555338561</v>
          </cell>
          <cell r="E1490">
            <v>-5946.4381242813524</v>
          </cell>
          <cell r="G1490">
            <v>-9060.1067178193243</v>
          </cell>
          <cell r="I1490">
            <v>-3185.0234708610192</v>
          </cell>
          <cell r="K1490">
            <v>-8161.935479815209</v>
          </cell>
          <cell r="M1490">
            <v>-17222.042197634531</v>
          </cell>
          <cell r="O1490">
            <v>-20407.06566849555</v>
          </cell>
        </row>
        <row r="1491">
          <cell r="A1491" t="str">
            <v xml:space="preserve">    Fuel Cost Rate (Mills/KWH)</v>
          </cell>
          <cell r="C1491">
            <v>83.491546320947464</v>
          </cell>
          <cell r="E1491">
            <v>50.041267365580026</v>
          </cell>
          <cell r="G1491">
            <v>79.419770924354921</v>
          </cell>
          <cell r="I1491">
            <v>53.721770536110448</v>
          </cell>
          <cell r="K1491">
            <v>59.121099554446154</v>
          </cell>
          <cell r="M1491">
            <v>69.799747688163777</v>
          </cell>
          <cell r="O1491">
            <v>67.290384731168743</v>
          </cell>
        </row>
        <row r="1492">
          <cell r="A1492" t="str">
            <v xml:space="preserve">    Cost To Carry Load ($1000)</v>
          </cell>
          <cell r="C1492">
            <v>-184975.30000000002</v>
          </cell>
          <cell r="E1492">
            <v>-297567.30000000005</v>
          </cell>
          <cell r="G1492">
            <v>-719551.60000000009</v>
          </cell>
          <cell r="I1492">
            <v>-171105.09999999998</v>
          </cell>
          <cell r="K1492">
            <v>-482542.60000000009</v>
          </cell>
          <cell r="M1492">
            <v>-1202094.2000000002</v>
          </cell>
          <cell r="O1492">
            <v>-1373199.3000000003</v>
          </cell>
        </row>
        <row r="1494">
          <cell r="A1494" t="str">
            <v xml:space="preserve">  COST OF PL SHARE NUCLEAR</v>
          </cell>
        </row>
        <row r="1495">
          <cell r="A1495" t="str">
            <v xml:space="preserve">    (Including D&amp;D Expense)</v>
          </cell>
        </row>
        <row r="1496">
          <cell r="A1496" t="str">
            <v xml:space="preserve">    Output For Load (GWH)</v>
          </cell>
          <cell r="C1496">
            <v>3364.7999999999997</v>
          </cell>
          <cell r="E1496">
            <v>3156</v>
          </cell>
          <cell r="G1496">
            <v>4259.3</v>
          </cell>
          <cell r="I1496">
            <v>4259.3</v>
          </cell>
          <cell r="K1496">
            <v>6520.7999999999993</v>
          </cell>
          <cell r="M1496">
            <v>10780.099999999999</v>
          </cell>
          <cell r="O1496">
            <v>15039.399999999998</v>
          </cell>
        </row>
        <row r="1497">
          <cell r="A1497" t="str">
            <v xml:space="preserve">    Fuel Cost Rate (Mills/KWH)</v>
          </cell>
          <cell r="C1497">
            <v>4.806991067877143</v>
          </cell>
          <cell r="E1497">
            <v>4.6075399858657979</v>
          </cell>
          <cell r="G1497">
            <v>4.3925180653176525</v>
          </cell>
          <cell r="I1497">
            <v>4.3925180653176525</v>
          </cell>
          <cell r="K1497">
            <v>4.7104588003449788</v>
          </cell>
          <cell r="M1497">
            <v>4.5848379834523945</v>
          </cell>
          <cell r="O1497">
            <v>4.5303711680964422</v>
          </cell>
        </row>
        <row r="1498">
          <cell r="A1498" t="str">
            <v xml:space="preserve">    Cost To Carry Load ($1000)</v>
          </cell>
          <cell r="C1498">
            <v>16174.563549999999</v>
          </cell>
          <cell r="E1498">
            <v>14541.396199999997</v>
          </cell>
          <cell r="G1498">
            <v>18709.052199999998</v>
          </cell>
          <cell r="I1498">
            <v>18709.052199999998</v>
          </cell>
          <cell r="K1498">
            <v>30715.959749999995</v>
          </cell>
          <cell r="M1498">
            <v>49425.011949999993</v>
          </cell>
          <cell r="O1498">
            <v>68134.064149999991</v>
          </cell>
        </row>
        <row r="1500">
          <cell r="A1500" t="str">
            <v xml:space="preserve">  COMBUSTION TURBINES &amp; DIESELS</v>
          </cell>
        </row>
        <row r="1502">
          <cell r="A1502" t="str">
            <v xml:space="preserve">    Output For Load (GWH)</v>
          </cell>
          <cell r="C1502">
            <v>0.39999999999999991</v>
          </cell>
          <cell r="E1502">
            <v>0.7</v>
          </cell>
          <cell r="G1502">
            <v>3.3</v>
          </cell>
          <cell r="I1502">
            <v>0.40000000000000008</v>
          </cell>
          <cell r="K1502">
            <v>1.0999999999999999</v>
          </cell>
          <cell r="M1502">
            <v>4.3999999999999995</v>
          </cell>
          <cell r="O1502">
            <v>4.8</v>
          </cell>
        </row>
        <row r="1503">
          <cell r="A1503" t="str">
            <v xml:space="preserve">    Cost Rate (Mills/KWH)</v>
          </cell>
          <cell r="C1503">
            <v>59.84953037617408</v>
          </cell>
          <cell r="E1503">
            <v>63.041772797467431</v>
          </cell>
          <cell r="G1503">
            <v>42.444142895714272</v>
          </cell>
          <cell r="I1503">
            <v>54.000974997562501</v>
          </cell>
          <cell r="K1503">
            <v>61.881012835442888</v>
          </cell>
          <cell r="M1503">
            <v>47.303373340142421</v>
          </cell>
          <cell r="O1503">
            <v>47.861517945517093</v>
          </cell>
        </row>
        <row r="1504">
          <cell r="A1504" t="str">
            <v xml:space="preserve">    Cost To Carry Load ($1000)</v>
          </cell>
          <cell r="C1504">
            <v>23.939872000000001</v>
          </cell>
          <cell r="E1504">
            <v>44.129303999999998</v>
          </cell>
          <cell r="G1504">
            <v>140.06571399999999</v>
          </cell>
          <cell r="I1504">
            <v>21.600444</v>
          </cell>
          <cell r="K1504">
            <v>68.069175999999999</v>
          </cell>
          <cell r="M1504">
            <v>208.13488999999998</v>
          </cell>
          <cell r="O1504">
            <v>229.73533399999999</v>
          </cell>
        </row>
        <row r="1506">
          <cell r="A1506" t="str">
            <v xml:space="preserve">  HYDRO</v>
          </cell>
        </row>
        <row r="1508">
          <cell r="A1508" t="str">
            <v xml:space="preserve">    Output For Load (GWH)</v>
          </cell>
          <cell r="C1508">
            <v>197.89999999999998</v>
          </cell>
          <cell r="E1508">
            <v>201.2</v>
          </cell>
          <cell r="G1508">
            <v>107.2</v>
          </cell>
          <cell r="I1508">
            <v>146.4</v>
          </cell>
          <cell r="K1508">
            <v>399.09999999999997</v>
          </cell>
          <cell r="M1508">
            <v>506.29999999999995</v>
          </cell>
          <cell r="O1508">
            <v>652.69999999999993</v>
          </cell>
        </row>
        <row r="1509">
          <cell r="A1509" t="str">
            <v xml:space="preserve">    Cost Rate (Mills/KWH)</v>
          </cell>
          <cell r="C1509">
            <v>0</v>
          </cell>
          <cell r="E1509">
            <v>0</v>
          </cell>
          <cell r="G1509">
            <v>0</v>
          </cell>
          <cell r="I1509">
            <v>0</v>
          </cell>
          <cell r="K1509">
            <v>0</v>
          </cell>
          <cell r="M1509">
            <v>0</v>
          </cell>
          <cell r="O1509">
            <v>0</v>
          </cell>
        </row>
        <row r="1510">
          <cell r="A1510" t="str">
            <v xml:space="preserve">    Cost To Carry Load ($1000)</v>
          </cell>
          <cell r="C1510">
            <v>0</v>
          </cell>
          <cell r="E1510">
            <v>0</v>
          </cell>
          <cell r="G1510">
            <v>0</v>
          </cell>
          <cell r="I1510">
            <v>0</v>
          </cell>
          <cell r="K1510">
            <v>0</v>
          </cell>
          <cell r="M1510">
            <v>0</v>
          </cell>
          <cell r="O1510">
            <v>0</v>
          </cell>
        </row>
        <row r="1512">
          <cell r="A1512" t="str">
            <v xml:space="preserve">  COST OF SAFE HARBOR</v>
          </cell>
        </row>
        <row r="1514">
          <cell r="A1514" t="str">
            <v xml:space="preserve">    Quantity (GWH)</v>
          </cell>
          <cell r="C1514">
            <v>121.6</v>
          </cell>
          <cell r="E1514">
            <v>122.19999999999999</v>
          </cell>
          <cell r="G1514">
            <v>37.099999999999994</v>
          </cell>
          <cell r="I1514">
            <v>74.400000000000006</v>
          </cell>
          <cell r="K1514">
            <v>243.79999999999998</v>
          </cell>
          <cell r="M1514">
            <v>280.89999999999998</v>
          </cell>
          <cell r="O1514">
            <v>355.29999999999995</v>
          </cell>
        </row>
        <row r="1515">
          <cell r="A1515" t="str">
            <v xml:space="preserve">    Billing Rate (Mills/KWH)</v>
          </cell>
          <cell r="C1515">
            <v>0</v>
          </cell>
          <cell r="E1515">
            <v>0</v>
          </cell>
          <cell r="G1515">
            <v>0</v>
          </cell>
          <cell r="I1515">
            <v>0</v>
          </cell>
          <cell r="K1515">
            <v>0</v>
          </cell>
          <cell r="M1515">
            <v>0</v>
          </cell>
          <cell r="O1515">
            <v>0</v>
          </cell>
        </row>
        <row r="1516">
          <cell r="A1516" t="str">
            <v xml:space="preserve">    Cost ($1000)</v>
          </cell>
          <cell r="C1516">
            <v>0</v>
          </cell>
          <cell r="E1516">
            <v>0</v>
          </cell>
          <cell r="G1516">
            <v>0</v>
          </cell>
          <cell r="I1516">
            <v>0</v>
          </cell>
          <cell r="K1516">
            <v>0</v>
          </cell>
          <cell r="M1516">
            <v>0</v>
          </cell>
          <cell r="O1516">
            <v>0</v>
          </cell>
        </row>
        <row r="1518">
          <cell r="A1518" t="str">
            <v xml:space="preserve">  INTERCHANGE RETAINED FOR LOAD</v>
          </cell>
        </row>
        <row r="1520">
          <cell r="A1520" t="str">
            <v xml:space="preserve">    Retained Interchange (GWH)</v>
          </cell>
          <cell r="C1520">
            <v>0</v>
          </cell>
          <cell r="E1520">
            <v>0</v>
          </cell>
          <cell r="G1520">
            <v>0</v>
          </cell>
          <cell r="I1520">
            <v>0</v>
          </cell>
          <cell r="K1520">
            <v>0</v>
          </cell>
          <cell r="M1520">
            <v>0</v>
          </cell>
          <cell r="O1520">
            <v>0</v>
          </cell>
        </row>
        <row r="1521">
          <cell r="A1521" t="str">
            <v xml:space="preserve">    Billing Rate (Mills/KWH)</v>
          </cell>
          <cell r="C1521">
            <v>0</v>
          </cell>
          <cell r="E1521">
            <v>0</v>
          </cell>
          <cell r="G1521">
            <v>0</v>
          </cell>
          <cell r="I1521">
            <v>0</v>
          </cell>
          <cell r="K1521">
            <v>0</v>
          </cell>
          <cell r="M1521">
            <v>0</v>
          </cell>
          <cell r="O1521">
            <v>0</v>
          </cell>
        </row>
        <row r="1522">
          <cell r="A1522" t="str">
            <v xml:space="preserve">    Cost ($1000)</v>
          </cell>
          <cell r="C1522">
            <v>0</v>
          </cell>
          <cell r="E1522">
            <v>0</v>
          </cell>
          <cell r="G1522">
            <v>0</v>
          </cell>
          <cell r="I1522">
            <v>0</v>
          </cell>
          <cell r="K1522">
            <v>0</v>
          </cell>
          <cell r="M1522">
            <v>0</v>
          </cell>
          <cell r="O1522">
            <v>0</v>
          </cell>
        </row>
        <row r="1524">
          <cell r="A1524" t="str">
            <v xml:space="preserve">  OTHER PURCHASES FOR LOAD</v>
          </cell>
        </row>
        <row r="1526">
          <cell r="A1526" t="str">
            <v xml:space="preserve">    Other Purchases (GWH)</v>
          </cell>
          <cell r="C1526">
            <v>7660</v>
          </cell>
          <cell r="E1526">
            <v>9769.1</v>
          </cell>
          <cell r="G1526">
            <v>12859.4</v>
          </cell>
          <cell r="I1526">
            <v>7328.7</v>
          </cell>
          <cell r="K1526">
            <v>17429.099999999999</v>
          </cell>
          <cell r="M1526">
            <v>30288.5</v>
          </cell>
          <cell r="O1526">
            <v>37617.199999999997</v>
          </cell>
        </row>
        <row r="1527">
          <cell r="A1527" t="str">
            <v xml:space="preserve">    Billing Rate (Mills/KWH)</v>
          </cell>
          <cell r="C1527">
            <v>28.953832620289237</v>
          </cell>
          <cell r="E1527">
            <v>32.471802855944723</v>
          </cell>
          <cell r="G1527">
            <v>55.705954936953212</v>
          </cell>
          <cell r="I1527">
            <v>26.153069430811037</v>
          </cell>
          <cell r="K1527">
            <v>30.925672994126217</v>
          </cell>
          <cell r="M1527">
            <v>41.446483125389719</v>
          </cell>
          <cell r="O1527">
            <v>38.466972664368541</v>
          </cell>
        </row>
        <row r="1528">
          <cell r="A1528" t="str">
            <v xml:space="preserve">    Cost ($1000)</v>
          </cell>
          <cell r="C1528">
            <v>221786.35790036939</v>
          </cell>
          <cell r="E1528">
            <v>317220.28931248141</v>
          </cell>
          <cell r="G1528">
            <v>716345.15697196207</v>
          </cell>
          <cell r="I1528">
            <v>191667.99996373791</v>
          </cell>
          <cell r="K1528">
            <v>539006.64721285086</v>
          </cell>
          <cell r="M1528">
            <v>1255351.8041848131</v>
          </cell>
          <cell r="O1528">
            <v>1447019.8041485511</v>
          </cell>
        </row>
        <row r="1530">
          <cell r="A1530" t="str">
            <v xml:space="preserve">  NON-UTILITY GENERATION FOR LOAD</v>
          </cell>
        </row>
        <row r="1532">
          <cell r="A1532" t="str">
            <v xml:space="preserve">    Quantity (GWH)</v>
          </cell>
          <cell r="C1532">
            <v>646.20000000000005</v>
          </cell>
          <cell r="E1532">
            <v>639.4</v>
          </cell>
          <cell r="G1532">
            <v>597.59999999999991</v>
          </cell>
          <cell r="I1532">
            <v>654.09999999999991</v>
          </cell>
          <cell r="K1532">
            <v>1285.5999999999999</v>
          </cell>
          <cell r="M1532">
            <v>1883.1999999999998</v>
          </cell>
          <cell r="O1532">
            <v>2537.2999999999997</v>
          </cell>
        </row>
        <row r="1533">
          <cell r="A1533" t="str">
            <v xml:space="preserve">    Cost Rate (Mills/KWH)</v>
          </cell>
          <cell r="C1533">
            <v>65.199999899102451</v>
          </cell>
          <cell r="E1533">
            <v>65.199999898029418</v>
          </cell>
          <cell r="G1533">
            <v>65.199999890896933</v>
          </cell>
          <cell r="I1533">
            <v>65.19999990032106</v>
          </cell>
          <cell r="K1533">
            <v>65.19999994928439</v>
          </cell>
          <cell r="M1533">
            <v>65.199999965378083</v>
          </cell>
          <cell r="O1533">
            <v>65.19999997430341</v>
          </cell>
        </row>
        <row r="1534">
          <cell r="A1534" t="str">
            <v xml:space="preserve">    Cost ($1000)</v>
          </cell>
          <cell r="C1534">
            <v>42132.240000000005</v>
          </cell>
          <cell r="E1534">
            <v>41688.880000000005</v>
          </cell>
          <cell r="G1534">
            <v>38963.520000000004</v>
          </cell>
          <cell r="I1534">
            <v>42647.32</v>
          </cell>
          <cell r="K1534">
            <v>83821.12000000001</v>
          </cell>
          <cell r="M1534">
            <v>122784.64000000001</v>
          </cell>
          <cell r="O1534">
            <v>165431.96000000002</v>
          </cell>
        </row>
        <row r="1536">
          <cell r="A1536" t="str">
            <v xml:space="preserve">  PASNY AND BORDERLINES</v>
          </cell>
        </row>
        <row r="1538">
          <cell r="A1538" t="str">
            <v xml:space="preserve">    Quantity (GWH)</v>
          </cell>
          <cell r="C1538">
            <v>7.5</v>
          </cell>
          <cell r="E1538">
            <v>7.5</v>
          </cell>
          <cell r="G1538">
            <v>7.5</v>
          </cell>
          <cell r="I1538">
            <v>7.5</v>
          </cell>
          <cell r="K1538">
            <v>15</v>
          </cell>
          <cell r="M1538">
            <v>22.5</v>
          </cell>
          <cell r="O1538">
            <v>30</v>
          </cell>
        </row>
        <row r="1539">
          <cell r="A1539" t="str">
            <v xml:space="preserve">    Cost Rate (Mills/KWH)</v>
          </cell>
          <cell r="C1539">
            <v>23.359996885333747</v>
          </cell>
          <cell r="E1539">
            <v>23.359996885333747</v>
          </cell>
          <cell r="G1539">
            <v>23.359996885333747</v>
          </cell>
          <cell r="I1539">
            <v>23.359996885333747</v>
          </cell>
          <cell r="K1539">
            <v>23.359998442666772</v>
          </cell>
          <cell r="M1539">
            <v>23.359998961777819</v>
          </cell>
          <cell r="O1539">
            <v>23.359999221333357</v>
          </cell>
        </row>
        <row r="1540">
          <cell r="A1540" t="str">
            <v xml:space="preserve">    Cost ($1000)</v>
          </cell>
          <cell r="C1540">
            <v>175.2</v>
          </cell>
          <cell r="E1540">
            <v>175.2</v>
          </cell>
          <cell r="G1540">
            <v>175.2</v>
          </cell>
          <cell r="I1540">
            <v>175.2</v>
          </cell>
          <cell r="K1540">
            <v>350.4</v>
          </cell>
          <cell r="M1540">
            <v>525.59999999999991</v>
          </cell>
          <cell r="O1540">
            <v>700.8</v>
          </cell>
        </row>
        <row r="1542">
          <cell r="A1542" t="str">
            <v xml:space="preserve">  PP&amp;L SHARE OF EHV CHARGES (Page 14)</v>
          </cell>
          <cell r="C1542">
            <v>4775.9984133203134</v>
          </cell>
          <cell r="E1542">
            <v>6041.4228745688115</v>
          </cell>
          <cell r="G1542">
            <v>7895.6440306915938</v>
          </cell>
          <cell r="I1542">
            <v>4590.6740825166116</v>
          </cell>
          <cell r="K1542">
            <v>10817.421287889125</v>
          </cell>
          <cell r="M1542">
            <v>18713.065318580717</v>
          </cell>
          <cell r="O1542">
            <v>23303.739401097329</v>
          </cell>
        </row>
        <row r="1544">
          <cell r="A1544" t="str">
            <v xml:space="preserve">  TOTAL COST TO SUPPLY SYSTEM OUTPUT (INC UGI)</v>
          </cell>
        </row>
        <row r="1545">
          <cell r="A1545" t="str">
            <v xml:space="preserve">    Total To Supply System Output</v>
          </cell>
          <cell r="C1545" t="e">
            <v>#REF!</v>
          </cell>
          <cell r="E1545" t="e">
            <v>#REF!</v>
          </cell>
          <cell r="G1545" t="e">
            <v>#REF!</v>
          </cell>
          <cell r="I1545" t="e">
            <v>#REF!</v>
          </cell>
          <cell r="K1545" t="e">
            <v>#REF!</v>
          </cell>
          <cell r="M1545" t="e">
            <v>#REF!</v>
          </cell>
          <cell r="O1545" t="e">
            <v>#REF!</v>
          </cell>
        </row>
        <row r="1546">
          <cell r="A1546" t="str">
            <v xml:space="preserve">    System Output (inc UGI)</v>
          </cell>
          <cell r="C1546">
            <v>7406.3</v>
          </cell>
          <cell r="E1546">
            <v>6118.7</v>
          </cell>
          <cell r="G1546">
            <v>6633.7999999999993</v>
          </cell>
          <cell r="I1546">
            <v>6920.7999999999993</v>
          </cell>
          <cell r="K1546">
            <v>13525</v>
          </cell>
          <cell r="M1546">
            <v>20158.8</v>
          </cell>
          <cell r="O1546">
            <v>27079.599999999999</v>
          </cell>
        </row>
        <row r="1547">
          <cell r="A1547" t="str">
            <v xml:space="preserve">    Cost Rate (Mills/KWH)</v>
          </cell>
          <cell r="C1547">
            <v>15</v>
          </cell>
          <cell r="E1547">
            <v>15.78</v>
          </cell>
          <cell r="G1547">
            <v>14.79</v>
          </cell>
          <cell r="I1547">
            <v>13.44</v>
          </cell>
          <cell r="K1547">
            <v>15.35</v>
          </cell>
          <cell r="M1547">
            <v>15.17</v>
          </cell>
          <cell r="O1547">
            <v>14.73</v>
          </cell>
        </row>
        <row r="1548">
          <cell r="A1548" t="str">
            <v xml:space="preserve">    Cost ($1000)</v>
          </cell>
          <cell r="C1548">
            <v>111104.92999768967</v>
          </cell>
          <cell r="E1548">
            <v>96529.035691050231</v>
          </cell>
          <cell r="G1548">
            <v>98140.232476653633</v>
          </cell>
          <cell r="I1548">
            <v>93017.078322254514</v>
          </cell>
          <cell r="K1548">
            <v>207633.9656887399</v>
          </cell>
          <cell r="M1548">
            <v>305774.19816539355</v>
          </cell>
          <cell r="O1548">
            <v>398791.27648764808</v>
          </cell>
        </row>
        <row r="1550">
          <cell r="A1550" t="str">
            <v>COST FOR PPUC CUST. ($1000)</v>
          </cell>
          <cell r="B1550">
            <v>1</v>
          </cell>
          <cell r="C1550">
            <v>111104.9</v>
          </cell>
          <cell r="E1550">
            <v>96528.9</v>
          </cell>
          <cell r="G1550">
            <v>98140.2</v>
          </cell>
          <cell r="I1550">
            <v>93017.099999999991</v>
          </cell>
          <cell r="K1550">
            <v>207633.8</v>
          </cell>
          <cell r="M1550">
            <v>305774</v>
          </cell>
          <cell r="O1550">
            <v>398791.1</v>
          </cell>
        </row>
        <row r="1551">
          <cell r="A1551" t="str">
            <v xml:space="preserve">    ECR Cost Check ($1000)</v>
          </cell>
          <cell r="C1551">
            <v>117377.2</v>
          </cell>
          <cell r="E1551">
            <v>107032.6</v>
          </cell>
          <cell r="G1551">
            <v>116972.9</v>
          </cell>
          <cell r="I1551">
            <v>98387</v>
          </cell>
          <cell r="K1551">
            <v>224409.8</v>
          </cell>
          <cell r="M1551">
            <v>341382.69999999995</v>
          </cell>
          <cell r="O1551">
            <v>439769.69999999995</v>
          </cell>
        </row>
        <row r="1552">
          <cell r="F1552" t="str">
            <v xml:space="preserve">                            RECONCILIATION OF</v>
          </cell>
        </row>
        <row r="1553">
          <cell r="F1553" t="str">
            <v>ENERGY COST RECOVERED THROUGH ECR</v>
          </cell>
          <cell r="L1553" t="str">
            <v>CASE:2001 FORECAST</v>
          </cell>
          <cell r="O1553" t="str">
            <v xml:space="preserve">      10-R</v>
          </cell>
        </row>
        <row r="1554">
          <cell r="C1554" t="str">
            <v xml:space="preserve">                </v>
          </cell>
          <cell r="F1554" t="str">
            <v xml:space="preserve">                                    (Thousands of Dollars)</v>
          </cell>
          <cell r="L1554">
            <v>36851</v>
          </cell>
        </row>
        <row r="1557">
          <cell r="C1557" t="str">
            <v>JANUARY</v>
          </cell>
          <cell r="D1557" t="str">
            <v>FEBRUARY</v>
          </cell>
          <cell r="E1557" t="str">
            <v>MARCH</v>
          </cell>
          <cell r="F1557" t="str">
            <v>APRIL</v>
          </cell>
          <cell r="G1557" t="str">
            <v>MAY</v>
          </cell>
          <cell r="H1557" t="str">
            <v>JUNE</v>
          </cell>
          <cell r="I1557" t="str">
            <v>JULY</v>
          </cell>
          <cell r="J1557" t="str">
            <v>AUGUST</v>
          </cell>
          <cell r="K1557" t="str">
            <v>SEPTEMBER</v>
          </cell>
          <cell r="L1557" t="str">
            <v>OCTOBER</v>
          </cell>
          <cell r="M1557" t="str">
            <v>NOVEMBER</v>
          </cell>
          <cell r="N1557" t="str">
            <v>DECEMBER</v>
          </cell>
          <cell r="O1557" t="str">
            <v>TOTAL</v>
          </cell>
        </row>
        <row r="1558">
          <cell r="A1558" t="str">
            <v xml:space="preserve">          (1) COST OF</v>
          </cell>
        </row>
        <row r="1559">
          <cell r="A1559" t="str">
            <v>GENERATION AND PURCHASES FOR LOAD</v>
          </cell>
        </row>
        <row r="1560">
          <cell r="A1560" t="str">
            <v>(Cost to Supply System Output-Page 16)</v>
          </cell>
          <cell r="C1560">
            <v>37413.236370958999</v>
          </cell>
          <cell r="D1560">
            <v>36939.086065993448</v>
          </cell>
          <cell r="E1560">
            <v>36752.60756073724</v>
          </cell>
          <cell r="F1560">
            <v>32905.549747841636</v>
          </cell>
          <cell r="G1560">
            <v>30749.337183237018</v>
          </cell>
          <cell r="H1560">
            <v>32874.148759971577</v>
          </cell>
          <cell r="I1560">
            <v>36250.708350988891</v>
          </cell>
          <cell r="J1560">
            <v>33958.520197341219</v>
          </cell>
          <cell r="K1560">
            <v>27931.00392832352</v>
          </cell>
          <cell r="L1560">
            <v>27111.776745307216</v>
          </cell>
          <cell r="M1560">
            <v>29479.08092103331</v>
          </cell>
          <cell r="N1560">
            <v>36426.220655913989</v>
          </cell>
          <cell r="O1560">
            <v>398791.1</v>
          </cell>
        </row>
        <row r="1563">
          <cell r="A1563" t="str">
            <v xml:space="preserve">   (2) PJM INTERCHANGE SAVINGS</v>
          </cell>
        </row>
        <row r="1564">
          <cell r="A1564" t="str">
            <v>(Interchange Savings - Page 15)</v>
          </cell>
          <cell r="C1564">
            <v>11496.3</v>
          </cell>
          <cell r="D1564">
            <v>10772.699999999999</v>
          </cell>
          <cell r="E1564">
            <v>3752.0999999999995</v>
          </cell>
          <cell r="F1564">
            <v>4.4000000000000004</v>
          </cell>
          <cell r="G1564">
            <v>5959.1</v>
          </cell>
          <cell r="H1564">
            <v>26101.5</v>
          </cell>
          <cell r="I1564">
            <v>42878.100000000006</v>
          </cell>
          <cell r="J1564">
            <v>41807.599999999991</v>
          </cell>
          <cell r="K1564">
            <v>15203.800000000001</v>
          </cell>
          <cell r="L1564">
            <v>8109.7999999999993</v>
          </cell>
          <cell r="M1564">
            <v>5545.7000000000007</v>
          </cell>
          <cell r="N1564">
            <v>7274</v>
          </cell>
          <cell r="O1564">
            <v>178905.09999999998</v>
          </cell>
        </row>
        <row r="1567">
          <cell r="A1567" t="str">
            <v xml:space="preserve">    (3) 2-PARTY SAVINGS</v>
          </cell>
        </row>
        <row r="1568">
          <cell r="A1568" t="str">
            <v>(Total Savings for Customers - Pge 14)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</row>
        <row r="1570">
          <cell r="C1570" t="str">
            <v xml:space="preserve"> =========</v>
          </cell>
          <cell r="D1570" t="str">
            <v xml:space="preserve"> =========</v>
          </cell>
          <cell r="E1570" t="str">
            <v xml:space="preserve"> =========</v>
          </cell>
          <cell r="F1570" t="str">
            <v xml:space="preserve"> =========</v>
          </cell>
          <cell r="G1570" t="str">
            <v xml:space="preserve"> =========</v>
          </cell>
          <cell r="H1570" t="str">
            <v xml:space="preserve"> =========</v>
          </cell>
          <cell r="I1570" t="str">
            <v xml:space="preserve"> =========</v>
          </cell>
          <cell r="J1570" t="str">
            <v xml:space="preserve"> =========</v>
          </cell>
          <cell r="K1570" t="str">
            <v xml:space="preserve"> =========</v>
          </cell>
          <cell r="L1570" t="str">
            <v xml:space="preserve"> =========</v>
          </cell>
          <cell r="M1570" t="str">
            <v xml:space="preserve"> =========</v>
          </cell>
          <cell r="N1570" t="str">
            <v xml:space="preserve"> =========</v>
          </cell>
          <cell r="O1570" t="str">
            <v xml:space="preserve"> ==========</v>
          </cell>
        </row>
        <row r="1572">
          <cell r="A1572" t="str">
            <v>ENERGY COST APPLICABLE TO ECR</v>
          </cell>
          <cell r="C1572">
            <v>25916.936370959</v>
          </cell>
          <cell r="D1572">
            <v>26166.386065993451</v>
          </cell>
          <cell r="E1572">
            <v>33000.507560737242</v>
          </cell>
          <cell r="F1572">
            <v>32901.149747841635</v>
          </cell>
          <cell r="G1572">
            <v>24790.237183237019</v>
          </cell>
          <cell r="H1572">
            <v>6772.6487599715765</v>
          </cell>
          <cell r="I1572">
            <v>-6627.3916490111151</v>
          </cell>
          <cell r="J1572">
            <v>-7849.0798026587727</v>
          </cell>
          <cell r="K1572">
            <v>12727.203928323519</v>
          </cell>
          <cell r="L1572">
            <v>19001.976745307216</v>
          </cell>
          <cell r="M1572">
            <v>23933.380921033309</v>
          </cell>
          <cell r="N1572">
            <v>29152.220655913989</v>
          </cell>
          <cell r="O1572">
            <v>219886.00000000003</v>
          </cell>
        </row>
        <row r="1573">
          <cell r="A1573" t="str">
            <v xml:space="preserve">        (1)-(2)-(3)</v>
          </cell>
        </row>
        <row r="1575">
          <cell r="A1575" t="str">
            <v>------------------------------</v>
          </cell>
          <cell r="B1575" t="str">
            <v>------------------------------</v>
          </cell>
          <cell r="C1575" t="str">
            <v>------------------------------</v>
          </cell>
          <cell r="D1575" t="str">
            <v>------------------------------</v>
          </cell>
          <cell r="E1575" t="str">
            <v>------------------------------</v>
          </cell>
          <cell r="F1575" t="str">
            <v>------------------------------</v>
          </cell>
          <cell r="G1575" t="str">
            <v>------------------------------</v>
          </cell>
          <cell r="H1575" t="str">
            <v>------------------------------</v>
          </cell>
          <cell r="I1575" t="str">
            <v>------------------------------</v>
          </cell>
          <cell r="J1575" t="str">
            <v>------------------------------</v>
          </cell>
          <cell r="K1575" t="str">
            <v>------------------------------</v>
          </cell>
          <cell r="L1575" t="str">
            <v>------------------------------</v>
          </cell>
          <cell r="M1575" t="str">
            <v>------------------------------</v>
          </cell>
          <cell r="N1575" t="str">
            <v>------------------------------</v>
          </cell>
          <cell r="O1575" t="str">
            <v>-----------</v>
          </cell>
        </row>
        <row r="1577">
          <cell r="A1577" t="str">
            <v>ENERGY COST APPLICABLE TO ECR</v>
          </cell>
          <cell r="C1577">
            <v>28269.100854707976</v>
          </cell>
          <cell r="D1577">
            <v>28323.378132738319</v>
          </cell>
          <cell r="E1577">
            <v>34763.622321873991</v>
          </cell>
          <cell r="F1577">
            <v>33627.576922333974</v>
          </cell>
          <cell r="G1577">
            <v>28219.676244584785</v>
          </cell>
          <cell r="H1577">
            <v>13120.338083650049</v>
          </cell>
          <cell r="I1577">
            <v>439.15625209216751</v>
          </cell>
          <cell r="J1577">
            <v>-834.83136105593348</v>
          </cell>
          <cell r="K1577">
            <v>17479.00177965542</v>
          </cell>
          <cell r="L1577">
            <v>20596.549602539591</v>
          </cell>
          <cell r="M1577">
            <v>25517.945273212623</v>
          </cell>
          <cell r="N1577">
            <v>31343.123005764373</v>
          </cell>
          <cell r="O1577">
            <v>260864.60000000003</v>
          </cell>
        </row>
        <row r="1579">
          <cell r="B1579">
            <v>312.84699999999998</v>
          </cell>
          <cell r="C1579">
            <v>281.935</v>
          </cell>
          <cell r="D1579">
            <v>312.84699999999998</v>
          </cell>
          <cell r="E1579">
            <v>302.577</v>
          </cell>
          <cell r="F1579">
            <v>312.84699999999998</v>
          </cell>
          <cell r="G1579">
            <v>302.577</v>
          </cell>
          <cell r="H1579">
            <v>312.34699999999998</v>
          </cell>
          <cell r="I1579">
            <v>312.34699999999998</v>
          </cell>
          <cell r="J1579">
            <v>302.577</v>
          </cell>
          <cell r="K1579">
            <v>312.71899999999999</v>
          </cell>
          <cell r="L1579">
            <v>302.577</v>
          </cell>
          <cell r="M1579">
            <v>312.34699999999998</v>
          </cell>
        </row>
        <row r="1584">
          <cell r="A1584" t="str">
            <v>PROMOD INPUT DATA</v>
          </cell>
        </row>
        <row r="1586">
          <cell r="A1586" t="str">
            <v>SET CURSOR ON B2245 TO IMPORT</v>
          </cell>
          <cell r="B1586" t="str">
            <v xml:space="preserve">    \/   EXTRACT.PRN FILE AS NUMBERS</v>
          </cell>
        </row>
        <row r="1587">
          <cell r="A1587" t="str">
            <v>SAFEGEN1</v>
          </cell>
          <cell r="B1587">
            <v>1</v>
          </cell>
          <cell r="C1587">
            <v>31.4</v>
          </cell>
          <cell r="D1587">
            <v>32.700000000000003</v>
          </cell>
          <cell r="E1587">
            <v>57.5</v>
          </cell>
          <cell r="F1587">
            <v>56.9</v>
          </cell>
          <cell r="G1587">
            <v>41.8</v>
          </cell>
          <cell r="H1587">
            <v>23.5</v>
          </cell>
          <cell r="I1587">
            <v>15.6</v>
          </cell>
          <cell r="J1587">
            <v>11.2</v>
          </cell>
          <cell r="K1587">
            <v>10.3</v>
          </cell>
          <cell r="L1587">
            <v>15.8</v>
          </cell>
          <cell r="M1587">
            <v>25.4</v>
          </cell>
          <cell r="N1587">
            <v>33.200000000000003</v>
          </cell>
          <cell r="O1587" t="str">
            <v xml:space="preserve"> </v>
          </cell>
        </row>
        <row r="1588">
          <cell r="A1588" t="str">
            <v>NUGS</v>
          </cell>
          <cell r="B1588">
            <v>1</v>
          </cell>
          <cell r="C1588">
            <v>205.79067441015079</v>
          </cell>
          <cell r="D1588">
            <v>229.25095800973722</v>
          </cell>
          <cell r="E1588">
            <v>211.05760615924689</v>
          </cell>
          <cell r="F1588">
            <v>204.27769531000646</v>
          </cell>
          <cell r="G1588">
            <v>201.49096692499666</v>
          </cell>
          <cell r="H1588">
            <v>233.60819523653024</v>
          </cell>
          <cell r="I1588">
            <v>211.06774137713001</v>
          </cell>
          <cell r="J1588">
            <v>200.21554620168638</v>
          </cell>
          <cell r="K1588">
            <v>186.33708909955499</v>
          </cell>
          <cell r="L1588">
            <v>201.67597120228893</v>
          </cell>
          <cell r="M1588">
            <v>213.17303883425851</v>
          </cell>
          <cell r="N1588">
            <v>239.24151723441292</v>
          </cell>
        </row>
        <row r="1589">
          <cell r="A1589" t="str">
            <v>INTCHPCH1</v>
          </cell>
          <cell r="B1589">
            <v>1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</row>
        <row r="1590">
          <cell r="A1590" t="str">
            <v xml:space="preserve">BIONPK1 </v>
          </cell>
          <cell r="B1590">
            <v>1</v>
          </cell>
          <cell r="C1590">
            <v>8.6669999999999998</v>
          </cell>
          <cell r="D1590">
            <v>2.802</v>
          </cell>
          <cell r="E1590">
            <v>8.5090000000000003</v>
          </cell>
          <cell r="F1590">
            <v>4.0119999999999996</v>
          </cell>
          <cell r="G1590">
            <v>16.027999999999999</v>
          </cell>
          <cell r="H1590">
            <v>15.278</v>
          </cell>
          <cell r="I1590">
            <v>11.694000000000001</v>
          </cell>
          <cell r="J1590">
            <v>8.9220000000000006</v>
          </cell>
          <cell r="K1590">
            <v>7.7370000000000001</v>
          </cell>
          <cell r="L1590">
            <v>1.68</v>
          </cell>
          <cell r="M1590">
            <v>10.561999999999999</v>
          </cell>
          <cell r="N1590">
            <v>11.305999999999999</v>
          </cell>
        </row>
        <row r="1591">
          <cell r="A1591" t="str">
            <v>BIONPK2</v>
          </cell>
          <cell r="B1591">
            <v>2</v>
          </cell>
          <cell r="C1591">
            <v>9.2859999999999996</v>
          </cell>
          <cell r="D1591">
            <v>3.0579999999999998</v>
          </cell>
          <cell r="E1591">
            <v>9.4510000000000005</v>
          </cell>
          <cell r="F1591">
            <v>4.6689999999999996</v>
          </cell>
          <cell r="G1591">
            <v>18.123000000000001</v>
          </cell>
          <cell r="H1591">
            <v>17.440999999999999</v>
          </cell>
          <cell r="I1591">
            <v>13.22</v>
          </cell>
          <cell r="J1591">
            <v>10.218999999999999</v>
          </cell>
          <cell r="K1591">
            <v>2.9079999999999999</v>
          </cell>
          <cell r="L1591">
            <v>0.47399999999999998</v>
          </cell>
          <cell r="M1591">
            <v>14.994</v>
          </cell>
          <cell r="N1591">
            <v>10.212999999999999</v>
          </cell>
        </row>
        <row r="1592">
          <cell r="A1592" t="str">
            <v>BIONPK3</v>
          </cell>
          <cell r="B1592">
            <v>3</v>
          </cell>
          <cell r="C1592">
            <v>12.166</v>
          </cell>
          <cell r="D1592">
            <v>3.8620000000000001</v>
          </cell>
          <cell r="E1592">
            <v>11.82</v>
          </cell>
          <cell r="F1592">
            <v>5.5650000000000004</v>
          </cell>
          <cell r="G1592">
            <v>39.008000000000003</v>
          </cell>
          <cell r="H1592">
            <v>40.231999999999999</v>
          </cell>
          <cell r="I1592">
            <v>30.523</v>
          </cell>
          <cell r="J1592">
            <v>21.643999999999998</v>
          </cell>
          <cell r="K1592">
            <v>17.956</v>
          </cell>
          <cell r="L1592">
            <v>1.8879999999999999</v>
          </cell>
          <cell r="M1592">
            <v>20.823</v>
          </cell>
          <cell r="N1592">
            <v>15.512</v>
          </cell>
        </row>
        <row r="1593">
          <cell r="A1593" t="str">
            <v>MTONPK1</v>
          </cell>
          <cell r="B1593">
            <v>1</v>
          </cell>
          <cell r="C1593">
            <v>4.9290000000000003</v>
          </cell>
          <cell r="D1593">
            <v>1.575</v>
          </cell>
          <cell r="E1593">
            <v>5.9509999999999996</v>
          </cell>
          <cell r="F1593">
            <v>5.8209999999999997</v>
          </cell>
          <cell r="G1593">
            <v>19.698</v>
          </cell>
          <cell r="H1593">
            <v>9.3420000000000005</v>
          </cell>
          <cell r="I1593">
            <v>7.2460000000000004</v>
          </cell>
          <cell r="J1593">
            <v>3.681</v>
          </cell>
          <cell r="K1593">
            <v>1.996</v>
          </cell>
          <cell r="L1593">
            <v>1.3049999999999999</v>
          </cell>
          <cell r="M1593">
            <v>13.988</v>
          </cell>
          <cell r="N1593">
            <v>10.544</v>
          </cell>
        </row>
        <row r="1594">
          <cell r="A1594" t="str">
            <v>MTONPK2</v>
          </cell>
          <cell r="B1594">
            <v>2</v>
          </cell>
          <cell r="C1594">
            <v>4.4749999999999996</v>
          </cell>
          <cell r="D1594">
            <v>1.4039999999999999</v>
          </cell>
          <cell r="E1594">
            <v>4.2889999999999997</v>
          </cell>
          <cell r="F1594">
            <v>4.8979999999999997</v>
          </cell>
          <cell r="G1594">
            <v>16.553000000000001</v>
          </cell>
          <cell r="H1594">
            <v>8.4359999999999999</v>
          </cell>
          <cell r="I1594">
            <v>6.4329999999999998</v>
          </cell>
          <cell r="J1594">
            <v>3.8530000000000002</v>
          </cell>
          <cell r="K1594">
            <v>4.7169999999999996</v>
          </cell>
          <cell r="L1594">
            <v>1.093</v>
          </cell>
          <cell r="M1594">
            <v>11.978999999999999</v>
          </cell>
          <cell r="N1594">
            <v>8.952</v>
          </cell>
        </row>
        <row r="1595">
          <cell r="A1595" t="str">
            <v>SBYONPK1</v>
          </cell>
          <cell r="B1595">
            <v>1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</row>
        <row r="1596">
          <cell r="A1596" t="str">
            <v>SBYONPK3</v>
          </cell>
          <cell r="B1596">
            <v>3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</row>
        <row r="1597">
          <cell r="A1597" t="str">
            <v>SBYONPK4</v>
          </cell>
          <cell r="B1597">
            <v>4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HLTONPK1</v>
          </cell>
          <cell r="B1598">
            <v>1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MNONPK1</v>
          </cell>
          <cell r="B1599">
            <v>1</v>
          </cell>
          <cell r="C1599">
            <v>9.6419999999999995</v>
          </cell>
          <cell r="D1599">
            <v>2.4900000000000002</v>
          </cell>
          <cell r="E1599">
            <v>7.8010000000000002</v>
          </cell>
          <cell r="F1599">
            <v>1.8169999999999999</v>
          </cell>
          <cell r="G1599">
            <v>0</v>
          </cell>
          <cell r="H1599">
            <v>23.093</v>
          </cell>
          <cell r="I1599">
            <v>20.981999999999999</v>
          </cell>
          <cell r="J1599">
            <v>16.422999999999998</v>
          </cell>
          <cell r="K1599">
            <v>12.943</v>
          </cell>
          <cell r="L1599">
            <v>1.885</v>
          </cell>
          <cell r="M1599">
            <v>13.237</v>
          </cell>
          <cell r="N1599">
            <v>10.914999999999999</v>
          </cell>
        </row>
        <row r="1600">
          <cell r="A1600" t="str">
            <v>MNONPK2</v>
          </cell>
          <cell r="B1600">
            <v>2</v>
          </cell>
          <cell r="C1600">
            <v>11.547000000000001</v>
          </cell>
          <cell r="D1600">
            <v>3.5640000000000001</v>
          </cell>
          <cell r="E1600">
            <v>7.64</v>
          </cell>
          <cell r="F1600">
            <v>5.173</v>
          </cell>
          <cell r="G1600">
            <v>23.846</v>
          </cell>
          <cell r="H1600">
            <v>23.527000000000001</v>
          </cell>
          <cell r="I1600">
            <v>18.34</v>
          </cell>
          <cell r="J1600">
            <v>14.051</v>
          </cell>
          <cell r="K1600">
            <v>12.167</v>
          </cell>
          <cell r="L1600">
            <v>1.835</v>
          </cell>
          <cell r="M1600">
            <v>23.100999999999999</v>
          </cell>
          <cell r="N1600">
            <v>14.337</v>
          </cell>
        </row>
        <row r="1601">
          <cell r="A1601" t="str">
            <v>BIOFPK1</v>
          </cell>
          <cell r="B1601">
            <v>1</v>
          </cell>
          <cell r="C1601">
            <v>31.26</v>
          </cell>
          <cell r="D1601">
            <v>13.991</v>
          </cell>
          <cell r="E1601">
            <v>28.28</v>
          </cell>
          <cell r="F1601">
            <v>21.783000000000001</v>
          </cell>
          <cell r="G1601">
            <v>47.738</v>
          </cell>
          <cell r="H1601">
            <v>36.167999999999999</v>
          </cell>
          <cell r="I1601">
            <v>28.815000000000001</v>
          </cell>
          <cell r="J1601">
            <v>29.045000000000002</v>
          </cell>
          <cell r="K1601">
            <v>31.413</v>
          </cell>
          <cell r="L1601">
            <v>21.513000000000002</v>
          </cell>
          <cell r="M1601">
            <v>30.908999999999999</v>
          </cell>
          <cell r="N1601">
            <v>37.366</v>
          </cell>
        </row>
        <row r="1602">
          <cell r="A1602" t="str">
            <v>BIOFPK2</v>
          </cell>
          <cell r="B1602">
            <v>2</v>
          </cell>
          <cell r="C1602">
            <v>33.999000000000002</v>
          </cell>
          <cell r="D1602">
            <v>15.188000000000001</v>
          </cell>
          <cell r="E1602">
            <v>31.716000000000001</v>
          </cell>
          <cell r="F1602">
            <v>25.071999999999999</v>
          </cell>
          <cell r="G1602">
            <v>56.735999999999997</v>
          </cell>
          <cell r="H1602">
            <v>43.73</v>
          </cell>
          <cell r="I1602">
            <v>34.070999999999998</v>
          </cell>
          <cell r="J1602">
            <v>33.807000000000002</v>
          </cell>
          <cell r="K1602">
            <v>11.776</v>
          </cell>
          <cell r="L1602">
            <v>3.9630000000000001</v>
          </cell>
          <cell r="M1602">
            <v>47.917999999999999</v>
          </cell>
          <cell r="N1602">
            <v>38.584000000000003</v>
          </cell>
        </row>
        <row r="1603">
          <cell r="A1603" t="str">
            <v>BIOFPK3</v>
          </cell>
          <cell r="B1603">
            <v>3</v>
          </cell>
          <cell r="C1603">
            <v>44.281999999999996</v>
          </cell>
          <cell r="D1603">
            <v>19.785</v>
          </cell>
          <cell r="E1603">
            <v>40.067999999999998</v>
          </cell>
          <cell r="F1603">
            <v>30.841999999999999</v>
          </cell>
          <cell r="G1603">
            <v>120.349</v>
          </cell>
          <cell r="H1603">
            <v>96.266000000000005</v>
          </cell>
          <cell r="I1603">
            <v>76.161000000000001</v>
          </cell>
          <cell r="J1603">
            <v>71.361999999999995</v>
          </cell>
          <cell r="K1603">
            <v>77.364000000000004</v>
          </cell>
          <cell r="L1603">
            <v>24.594999999999999</v>
          </cell>
          <cell r="M1603">
            <v>61.292999999999999</v>
          </cell>
          <cell r="N1603">
            <v>52.881999999999998</v>
          </cell>
        </row>
        <row r="1604">
          <cell r="A1604" t="str">
            <v>MTOFPK1</v>
          </cell>
          <cell r="B1604">
            <v>1</v>
          </cell>
          <cell r="C1604">
            <v>28.454000000000001</v>
          </cell>
          <cell r="D1604">
            <v>8.0459999999999994</v>
          </cell>
          <cell r="E1604">
            <v>27.193999999999999</v>
          </cell>
          <cell r="F1604">
            <v>29.951000000000001</v>
          </cell>
          <cell r="G1604">
            <v>47.765999999999998</v>
          </cell>
          <cell r="H1604">
            <v>33.805999999999997</v>
          </cell>
          <cell r="I1604">
            <v>37.198999999999998</v>
          </cell>
          <cell r="J1604">
            <v>20.556000000000001</v>
          </cell>
          <cell r="K1604">
            <v>9.1739999999999995</v>
          </cell>
          <cell r="L1604">
            <v>16.692</v>
          </cell>
          <cell r="M1604">
            <v>36.384</v>
          </cell>
          <cell r="N1604">
            <v>25.234999999999999</v>
          </cell>
        </row>
        <row r="1605">
          <cell r="A1605" t="str">
            <v>MTOFPK2</v>
          </cell>
          <cell r="B1605">
            <v>2</v>
          </cell>
          <cell r="C1605">
            <v>26.151</v>
          </cell>
          <cell r="D1605">
            <v>7.2649999999999997</v>
          </cell>
          <cell r="E1605">
            <v>24.413</v>
          </cell>
          <cell r="F1605">
            <v>27.428000000000001</v>
          </cell>
          <cell r="G1605">
            <v>45.091999999999999</v>
          </cell>
          <cell r="H1605">
            <v>31.561</v>
          </cell>
          <cell r="I1605">
            <v>34.845999999999997</v>
          </cell>
          <cell r="J1605">
            <v>20.6</v>
          </cell>
          <cell r="K1605">
            <v>25.818000000000001</v>
          </cell>
          <cell r="L1605">
            <v>17.812999999999999</v>
          </cell>
          <cell r="M1605">
            <v>33.960999999999999</v>
          </cell>
          <cell r="N1605">
            <v>23.103000000000002</v>
          </cell>
        </row>
        <row r="1606">
          <cell r="A1606" t="str">
            <v>SBYOFPK1</v>
          </cell>
          <cell r="B1606">
            <v>1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SBYOFPK3</v>
          </cell>
          <cell r="B1607">
            <v>3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</row>
        <row r="1608">
          <cell r="A1608" t="str">
            <v>SBYOFPK4</v>
          </cell>
          <cell r="B1608">
            <v>4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HLTOFPK1</v>
          </cell>
          <cell r="B1609">
            <v>1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</row>
        <row r="1610">
          <cell r="A1610" t="str">
            <v xml:space="preserve">MNOFPK1 </v>
          </cell>
          <cell r="B1610">
            <v>1</v>
          </cell>
          <cell r="C1610">
            <v>38.006</v>
          </cell>
          <cell r="D1610">
            <v>14.972</v>
          </cell>
          <cell r="E1610">
            <v>34.442999999999998</v>
          </cell>
          <cell r="F1610">
            <v>18.352</v>
          </cell>
          <cell r="G1610">
            <v>0</v>
          </cell>
          <cell r="H1610">
            <v>61.607999999999997</v>
          </cell>
          <cell r="I1610">
            <v>56.215000000000003</v>
          </cell>
          <cell r="J1610">
            <v>55.78</v>
          </cell>
          <cell r="K1610">
            <v>60.497999999999998</v>
          </cell>
          <cell r="L1610">
            <v>23.189</v>
          </cell>
          <cell r="M1610">
            <v>51.924999999999997</v>
          </cell>
          <cell r="N1610">
            <v>51.079000000000001</v>
          </cell>
        </row>
        <row r="1611">
          <cell r="A1611" t="str">
            <v>MNOFPK2</v>
          </cell>
          <cell r="B1611">
            <v>2</v>
          </cell>
          <cell r="C1611">
            <v>42.981999999999999</v>
          </cell>
          <cell r="D1611">
            <v>18.867000000000001</v>
          </cell>
          <cell r="E1611">
            <v>28.433</v>
          </cell>
          <cell r="F1611">
            <v>40.47</v>
          </cell>
          <cell r="G1611">
            <v>72.132000000000005</v>
          </cell>
          <cell r="H1611">
            <v>56.243000000000002</v>
          </cell>
          <cell r="I1611">
            <v>45.27</v>
          </cell>
          <cell r="J1611">
            <v>45.720999999999997</v>
          </cell>
          <cell r="K1611">
            <v>49.372999999999998</v>
          </cell>
          <cell r="L1611">
            <v>20.934999999999999</v>
          </cell>
          <cell r="M1611">
            <v>64.831999999999994</v>
          </cell>
          <cell r="N1611">
            <v>51.878</v>
          </cell>
        </row>
        <row r="1612">
          <cell r="A1612" t="str">
            <v>BRUGEN1</v>
          </cell>
          <cell r="B1612">
            <v>1</v>
          </cell>
          <cell r="C1612">
            <v>185</v>
          </cell>
          <cell r="D1612">
            <v>170</v>
          </cell>
          <cell r="E1612">
            <v>180</v>
          </cell>
          <cell r="F1612">
            <v>160</v>
          </cell>
          <cell r="G1612">
            <v>128</v>
          </cell>
          <cell r="H1612">
            <v>168</v>
          </cell>
          <cell r="I1612">
            <v>185</v>
          </cell>
          <cell r="J1612">
            <v>190</v>
          </cell>
          <cell r="K1612">
            <v>156</v>
          </cell>
          <cell r="L1612">
            <v>181.7</v>
          </cell>
          <cell r="M1612">
            <v>97.3</v>
          </cell>
          <cell r="N1612">
            <v>164.9</v>
          </cell>
        </row>
        <row r="1613">
          <cell r="A1613" t="str">
            <v xml:space="preserve">BRUGEN2 </v>
          </cell>
          <cell r="B1613">
            <v>2</v>
          </cell>
          <cell r="C1613">
            <v>219</v>
          </cell>
          <cell r="D1613">
            <v>200</v>
          </cell>
          <cell r="E1613">
            <v>200</v>
          </cell>
          <cell r="F1613">
            <v>170</v>
          </cell>
          <cell r="G1613">
            <v>119</v>
          </cell>
          <cell r="H1613">
            <v>186</v>
          </cell>
          <cell r="I1613">
            <v>211</v>
          </cell>
          <cell r="J1613">
            <v>220</v>
          </cell>
          <cell r="K1613">
            <v>38.75</v>
          </cell>
          <cell r="L1613">
            <v>17.142857142857142</v>
          </cell>
          <cell r="M1613">
            <v>162.6</v>
          </cell>
          <cell r="N1613">
            <v>191.7</v>
          </cell>
        </row>
        <row r="1614">
          <cell r="A1614" t="str">
            <v>BRUGEN3</v>
          </cell>
          <cell r="B1614">
            <v>3</v>
          </cell>
          <cell r="C1614">
            <v>410</v>
          </cell>
          <cell r="D1614">
            <v>400</v>
          </cell>
          <cell r="E1614">
            <v>460</v>
          </cell>
          <cell r="F1614">
            <v>210</v>
          </cell>
          <cell r="G1614">
            <v>310</v>
          </cell>
          <cell r="H1614">
            <v>410</v>
          </cell>
          <cell r="I1614">
            <v>430</v>
          </cell>
          <cell r="J1614">
            <v>420</v>
          </cell>
          <cell r="K1614">
            <v>330</v>
          </cell>
          <cell r="L1614">
            <v>324.39999999999998</v>
          </cell>
          <cell r="M1614">
            <v>237.3</v>
          </cell>
          <cell r="N1614">
            <v>391.1</v>
          </cell>
        </row>
        <row r="1615">
          <cell r="A1615" t="str">
            <v>MRTGEN1</v>
          </cell>
          <cell r="B1615">
            <v>1</v>
          </cell>
          <cell r="C1615">
            <v>63</v>
          </cell>
          <cell r="D1615">
            <v>59</v>
          </cell>
          <cell r="E1615">
            <v>46.5</v>
          </cell>
          <cell r="F1615">
            <v>49</v>
          </cell>
          <cell r="G1615">
            <v>30.6</v>
          </cell>
          <cell r="H1615">
            <v>45</v>
          </cell>
          <cell r="I1615">
            <v>46.6</v>
          </cell>
          <cell r="J1615">
            <v>48.6</v>
          </cell>
          <cell r="K1615">
            <v>28</v>
          </cell>
          <cell r="L1615">
            <v>67</v>
          </cell>
          <cell r="M1615">
            <v>37.799999999999997</v>
          </cell>
          <cell r="N1615">
            <v>48</v>
          </cell>
          <cell r="O1615" t="str">
            <v xml:space="preserve"> </v>
          </cell>
        </row>
        <row r="1616">
          <cell r="A1616" t="str">
            <v>MRTGEN2</v>
          </cell>
          <cell r="B1616">
            <v>2</v>
          </cell>
          <cell r="C1616">
            <v>61</v>
          </cell>
          <cell r="D1616">
            <v>58</v>
          </cell>
          <cell r="E1616">
            <v>46.5</v>
          </cell>
          <cell r="F1616">
            <v>49</v>
          </cell>
          <cell r="G1616">
            <v>31</v>
          </cell>
          <cell r="H1616">
            <v>43.2</v>
          </cell>
          <cell r="I1616">
            <v>44.7</v>
          </cell>
          <cell r="J1616">
            <v>50.1</v>
          </cell>
          <cell r="K1616">
            <v>6.9249999999999998</v>
          </cell>
          <cell r="L1616">
            <v>67.099999999999994</v>
          </cell>
          <cell r="M1616">
            <v>37.299999999999997</v>
          </cell>
          <cell r="N1616">
            <v>46</v>
          </cell>
          <cell r="O1616" t="str">
            <v xml:space="preserve"> </v>
          </cell>
        </row>
        <row r="1617">
          <cell r="A1617" t="str">
            <v xml:space="preserve">SUNGEN1 </v>
          </cell>
          <cell r="B1617">
            <v>1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SUNGEN3</v>
          </cell>
          <cell r="B1618">
            <v>3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SUNGEN4</v>
          </cell>
          <cell r="B1619">
            <v>4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HOLGEN1</v>
          </cell>
          <cell r="B1620">
            <v>1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1</v>
          </cell>
        </row>
        <row r="1621">
          <cell r="A1621" t="str">
            <v>KEYGEN1</v>
          </cell>
          <cell r="B1621">
            <v>1</v>
          </cell>
          <cell r="C1621">
            <v>69</v>
          </cell>
          <cell r="D1621">
            <v>64</v>
          </cell>
          <cell r="E1621">
            <v>69</v>
          </cell>
          <cell r="F1621">
            <v>66</v>
          </cell>
          <cell r="G1621">
            <v>69</v>
          </cell>
          <cell r="H1621">
            <v>65.957670199999995</v>
          </cell>
          <cell r="I1621">
            <v>69</v>
          </cell>
          <cell r="J1621">
            <v>69</v>
          </cell>
          <cell r="K1621">
            <v>65.957670199999995</v>
          </cell>
          <cell r="L1621">
            <v>69</v>
          </cell>
          <cell r="M1621">
            <v>65.957670199999995</v>
          </cell>
          <cell r="N1621">
            <v>69</v>
          </cell>
        </row>
        <row r="1622">
          <cell r="A1622" t="str">
            <v>KEYGEN2</v>
          </cell>
          <cell r="B1622">
            <v>2</v>
          </cell>
          <cell r="C1622">
            <v>69</v>
          </cell>
          <cell r="D1622">
            <v>64</v>
          </cell>
          <cell r="E1622">
            <v>69</v>
          </cell>
          <cell r="F1622">
            <v>48.654645599999995</v>
          </cell>
          <cell r="G1622">
            <v>0</v>
          </cell>
          <cell r="H1622">
            <v>65.957670199999995</v>
          </cell>
          <cell r="I1622">
            <v>69</v>
          </cell>
          <cell r="J1622">
            <v>69</v>
          </cell>
          <cell r="K1622">
            <v>65.957670199999995</v>
          </cell>
          <cell r="L1622">
            <v>69</v>
          </cell>
          <cell r="M1622">
            <v>65.957670199999995</v>
          </cell>
          <cell r="N1622">
            <v>69</v>
          </cell>
        </row>
        <row r="1623">
          <cell r="A1623" t="str">
            <v>CONGEN1</v>
          </cell>
          <cell r="B1623">
            <v>1</v>
          </cell>
          <cell r="C1623">
            <v>84.360902633711518</v>
          </cell>
          <cell r="D1623">
            <v>78.918220208670988</v>
          </cell>
          <cell r="E1623">
            <v>84.360902633711518</v>
          </cell>
          <cell r="F1623">
            <v>81.639561421191246</v>
          </cell>
          <cell r="G1623">
            <v>84.360902633711518</v>
          </cell>
          <cell r="H1623">
            <v>81.639561421191246</v>
          </cell>
          <cell r="I1623">
            <v>84.360902633711518</v>
          </cell>
          <cell r="J1623">
            <v>84.360902633711518</v>
          </cell>
          <cell r="K1623">
            <v>21.770129740680716</v>
          </cell>
          <cell r="L1623">
            <v>0</v>
          </cell>
          <cell r="M1623">
            <v>27.212662175850891</v>
          </cell>
          <cell r="N1623">
            <v>84.360902633711518</v>
          </cell>
        </row>
        <row r="1624">
          <cell r="A1624" t="str">
            <v xml:space="preserve">CONGEN2 </v>
          </cell>
          <cell r="B1624">
            <v>2</v>
          </cell>
          <cell r="C1624">
            <v>84.101330625607773</v>
          </cell>
          <cell r="D1624">
            <v>78.918220208670988</v>
          </cell>
          <cell r="E1624">
            <v>84.360902633711518</v>
          </cell>
          <cell r="F1624">
            <v>81.639561421191246</v>
          </cell>
          <cell r="G1624">
            <v>84.360902633711518</v>
          </cell>
          <cell r="H1624">
            <v>81.639561421191246</v>
          </cell>
          <cell r="I1624">
            <v>84.360902633711518</v>
          </cell>
          <cell r="J1624">
            <v>84.360902633711518</v>
          </cell>
          <cell r="K1624">
            <v>81.645056726093998</v>
          </cell>
          <cell r="L1624">
            <v>84.360902633711518</v>
          </cell>
          <cell r="M1624">
            <v>81.645056726093998</v>
          </cell>
          <cell r="N1624">
            <v>64.4959889</v>
          </cell>
        </row>
        <row r="1625">
          <cell r="A1625" t="str">
            <v>MONGEN1</v>
          </cell>
          <cell r="B1625">
            <v>1</v>
          </cell>
          <cell r="C1625">
            <v>399.8</v>
          </cell>
          <cell r="D1625">
            <v>381.7</v>
          </cell>
          <cell r="E1625">
            <v>385</v>
          </cell>
          <cell r="F1625">
            <v>0</v>
          </cell>
          <cell r="G1625">
            <v>121</v>
          </cell>
          <cell r="H1625">
            <v>430</v>
          </cell>
          <cell r="I1625">
            <v>466.8</v>
          </cell>
          <cell r="J1625">
            <v>456.8</v>
          </cell>
          <cell r="K1625">
            <v>385.3</v>
          </cell>
          <cell r="L1625">
            <v>388</v>
          </cell>
          <cell r="M1625">
            <v>288.75</v>
          </cell>
          <cell r="N1625">
            <v>385.4</v>
          </cell>
          <cell r="O1625">
            <v>4089.5500000000006</v>
          </cell>
          <cell r="P1625">
            <v>8802.5500000000011</v>
          </cell>
        </row>
        <row r="1626">
          <cell r="A1626" t="str">
            <v xml:space="preserve">MONGEN2 </v>
          </cell>
          <cell r="B1626">
            <v>2</v>
          </cell>
          <cell r="C1626">
            <v>416.2</v>
          </cell>
          <cell r="D1626">
            <v>385</v>
          </cell>
          <cell r="E1626">
            <v>304</v>
          </cell>
          <cell r="F1626">
            <v>395</v>
          </cell>
          <cell r="G1626">
            <v>375</v>
          </cell>
          <cell r="H1626">
            <v>430</v>
          </cell>
          <cell r="I1626">
            <v>470.8</v>
          </cell>
          <cell r="J1626">
            <v>459.6</v>
          </cell>
          <cell r="K1626">
            <v>387.9</v>
          </cell>
          <cell r="L1626">
            <v>298</v>
          </cell>
          <cell r="M1626">
            <v>385</v>
          </cell>
          <cell r="N1626">
            <v>404.5</v>
          </cell>
          <cell r="O1626">
            <v>4713</v>
          </cell>
        </row>
        <row r="1627">
          <cell r="A1627" t="str">
            <v xml:space="preserve">MTCGEN3 </v>
          </cell>
          <cell r="B1627">
            <v>3</v>
          </cell>
          <cell r="C1627">
            <v>47.886752136752136</v>
          </cell>
          <cell r="D1627">
            <v>47.886752136752136</v>
          </cell>
          <cell r="E1627">
            <v>17.386752136752136</v>
          </cell>
          <cell r="F1627">
            <v>11.898504273504274</v>
          </cell>
          <cell r="G1627">
            <v>36.617521367521363</v>
          </cell>
          <cell r="H1627">
            <v>125.1025641025641</v>
          </cell>
          <cell r="I1627">
            <v>200.16410256410256</v>
          </cell>
          <cell r="J1627">
            <v>200.16410256410256</v>
          </cell>
          <cell r="K1627">
            <v>73.235042735042725</v>
          </cell>
          <cell r="L1627">
            <v>0</v>
          </cell>
          <cell r="M1627">
            <v>17.386752136752136</v>
          </cell>
          <cell r="N1627">
            <v>40.261752136752136</v>
          </cell>
          <cell r="O1627">
            <v>820.99059829059843</v>
          </cell>
        </row>
        <row r="1628">
          <cell r="A1628" t="str">
            <v>MTCGEN4</v>
          </cell>
          <cell r="B1628">
            <v>4</v>
          </cell>
          <cell r="C1628">
            <v>47.886752136752136</v>
          </cell>
          <cell r="D1628">
            <v>47.886752136752136</v>
          </cell>
          <cell r="E1628">
            <v>17.386752136752136</v>
          </cell>
          <cell r="F1628">
            <v>11.898504273504274</v>
          </cell>
          <cell r="G1628">
            <v>36.617521367521363</v>
          </cell>
          <cell r="H1628">
            <v>125.1025641025641</v>
          </cell>
          <cell r="I1628">
            <v>200.16410256410256</v>
          </cell>
          <cell r="J1628">
            <v>200.16410256410256</v>
          </cell>
          <cell r="K1628">
            <v>73.235042735042725</v>
          </cell>
          <cell r="L1628">
            <v>32.344017094017097</v>
          </cell>
          <cell r="M1628">
            <v>17.386752136752136</v>
          </cell>
          <cell r="N1628">
            <v>40.261752136752136</v>
          </cell>
          <cell r="O1628">
            <v>854.33461538461552</v>
          </cell>
        </row>
        <row r="1629">
          <cell r="A1629" t="str">
            <v>SUSGEN1</v>
          </cell>
          <cell r="B1629">
            <v>1</v>
          </cell>
          <cell r="C1629">
            <v>713.07980639999994</v>
          </cell>
          <cell r="D1629">
            <v>644.07208319999995</v>
          </cell>
          <cell r="E1629">
            <v>713.07980639999994</v>
          </cell>
          <cell r="F1629">
            <v>690.07723199999998</v>
          </cell>
          <cell r="G1629">
            <v>447.2131392</v>
          </cell>
          <cell r="H1629">
            <v>690.07723199999998</v>
          </cell>
          <cell r="I1629">
            <v>713.07980639999994</v>
          </cell>
          <cell r="J1629">
            <v>713.07980639999994</v>
          </cell>
          <cell r="K1629">
            <v>690.07723199999998</v>
          </cell>
          <cell r="L1629">
            <v>713.07980639999994</v>
          </cell>
          <cell r="M1629">
            <v>690.07723199999998</v>
          </cell>
          <cell r="N1629">
            <v>713.07980639999994</v>
          </cell>
          <cell r="O1629">
            <v>8130.0729887999996</v>
          </cell>
        </row>
        <row r="1630">
          <cell r="A1630" t="str">
            <v>SUSGEN2</v>
          </cell>
          <cell r="B1630">
            <v>2</v>
          </cell>
          <cell r="C1630">
            <v>715.01227200000005</v>
          </cell>
          <cell r="D1630">
            <v>636.82653600000003</v>
          </cell>
          <cell r="E1630">
            <v>176.18169600000002</v>
          </cell>
          <cell r="F1630">
            <v>41.407200000000003</v>
          </cell>
          <cell r="G1630">
            <v>710.91129599999999</v>
          </cell>
          <cell r="H1630">
            <v>698.80449599999997</v>
          </cell>
          <cell r="I1630">
            <v>722.09797920000005</v>
          </cell>
          <cell r="J1630">
            <v>722.09797920000005</v>
          </cell>
          <cell r="K1630">
            <v>698.80449599999997</v>
          </cell>
          <cell r="L1630">
            <v>722.09797920000005</v>
          </cell>
          <cell r="M1630">
            <v>698.80449599999997</v>
          </cell>
          <cell r="N1630">
            <v>722.09797920000005</v>
          </cell>
          <cell r="O1630">
            <v>7265.1444047999985</v>
          </cell>
        </row>
        <row r="1631">
          <cell r="A1631" t="str">
            <v>DSLGEN1</v>
          </cell>
          <cell r="B1631">
            <v>1</v>
          </cell>
          <cell r="C1631">
            <v>0.1</v>
          </cell>
          <cell r="D1631">
            <v>0.1</v>
          </cell>
          <cell r="E1631">
            <v>0.1</v>
          </cell>
          <cell r="F1631">
            <v>0.1</v>
          </cell>
          <cell r="G1631">
            <v>0.2</v>
          </cell>
          <cell r="H1631">
            <v>0.2</v>
          </cell>
          <cell r="I1631">
            <v>0.1</v>
          </cell>
          <cell r="J1631">
            <v>0.1</v>
          </cell>
          <cell r="K1631">
            <v>0.1</v>
          </cell>
          <cell r="L1631">
            <v>0.1</v>
          </cell>
          <cell r="M1631">
            <v>0.1</v>
          </cell>
          <cell r="N1631">
            <v>0.1</v>
          </cell>
        </row>
        <row r="1632">
          <cell r="A1632" t="str">
            <v>WPPKGEN1</v>
          </cell>
          <cell r="B1632">
            <v>1</v>
          </cell>
          <cell r="C1632">
            <v>8.1999999999999993</v>
          </cell>
          <cell r="D1632">
            <v>7.4</v>
          </cell>
          <cell r="E1632">
            <v>7.3</v>
          </cell>
          <cell r="F1632">
            <v>8.3000000000000007</v>
          </cell>
          <cell r="G1632">
            <v>6.2</v>
          </cell>
          <cell r="H1632">
            <v>6.7</v>
          </cell>
          <cell r="I1632">
            <v>6.3</v>
          </cell>
          <cell r="J1632">
            <v>5.7</v>
          </cell>
          <cell r="K1632">
            <v>5.9</v>
          </cell>
          <cell r="L1632">
            <v>5.0999999999999996</v>
          </cell>
          <cell r="M1632">
            <v>4.7</v>
          </cell>
          <cell r="N1632">
            <v>6.6</v>
          </cell>
        </row>
        <row r="1633">
          <cell r="A1633" t="str">
            <v>HLTHYGEN1</v>
          </cell>
          <cell r="B1633">
            <v>1</v>
          </cell>
          <cell r="C1633">
            <v>53</v>
          </cell>
          <cell r="D1633">
            <v>52</v>
          </cell>
          <cell r="E1633">
            <v>70</v>
          </cell>
          <cell r="F1633">
            <v>67</v>
          </cell>
          <cell r="G1633">
            <v>65</v>
          </cell>
          <cell r="H1633">
            <v>48</v>
          </cell>
          <cell r="I1633">
            <v>36</v>
          </cell>
          <cell r="J1633">
            <v>28</v>
          </cell>
          <cell r="K1633">
            <v>25.3</v>
          </cell>
          <cell r="L1633">
            <v>31</v>
          </cell>
          <cell r="M1633">
            <v>45</v>
          </cell>
          <cell r="N1633">
            <v>54</v>
          </cell>
          <cell r="O1633">
            <v>575.29999999999995</v>
          </cell>
        </row>
        <row r="1634">
          <cell r="A1634" t="str">
            <v xml:space="preserve">CTGEN1 </v>
          </cell>
          <cell r="B1634">
            <v>1</v>
          </cell>
          <cell r="C1634">
            <v>0.5</v>
          </cell>
          <cell r="D1634">
            <v>0.9</v>
          </cell>
          <cell r="E1634">
            <v>0.1</v>
          </cell>
          <cell r="F1634">
            <v>0.2</v>
          </cell>
          <cell r="G1634">
            <v>0.5</v>
          </cell>
          <cell r="H1634">
            <v>0.5</v>
          </cell>
          <cell r="I1634">
            <v>5</v>
          </cell>
          <cell r="J1634">
            <v>1.6</v>
          </cell>
          <cell r="K1634">
            <v>2.4</v>
          </cell>
          <cell r="L1634">
            <v>0.2</v>
          </cell>
          <cell r="M1634">
            <v>0.2</v>
          </cell>
          <cell r="N1634">
            <v>0.2</v>
          </cell>
        </row>
        <row r="1635">
          <cell r="A1635" t="str">
            <v>BIONCST1</v>
          </cell>
          <cell r="B1635">
            <v>1</v>
          </cell>
          <cell r="C1635">
            <v>153.09</v>
          </cell>
          <cell r="D1635">
            <v>53.009</v>
          </cell>
          <cell r="E1635">
            <v>149.92500000000001</v>
          </cell>
          <cell r="F1635">
            <v>98.320999999999998</v>
          </cell>
          <cell r="G1635">
            <v>282.65800000000002</v>
          </cell>
          <cell r="H1635">
            <v>266.62400000000002</v>
          </cell>
          <cell r="I1635">
            <v>203.85499999999999</v>
          </cell>
          <cell r="J1635">
            <v>155.619</v>
          </cell>
          <cell r="K1635">
            <v>136.143</v>
          </cell>
          <cell r="L1635">
            <v>55.503999999999998</v>
          </cell>
          <cell r="M1635">
            <v>199.83600000000001</v>
          </cell>
          <cell r="N1635">
            <v>202.31399999999999</v>
          </cell>
        </row>
        <row r="1636">
          <cell r="A1636" t="str">
            <v>BIOFCST1</v>
          </cell>
          <cell r="B1636">
            <v>1</v>
          </cell>
          <cell r="C1636">
            <v>550.74800000000005</v>
          </cell>
          <cell r="D1636">
            <v>246.13</v>
          </cell>
          <cell r="E1636">
            <v>494.911</v>
          </cell>
          <cell r="F1636">
            <v>397.27300000000002</v>
          </cell>
          <cell r="G1636">
            <v>835.61599999999999</v>
          </cell>
          <cell r="H1636">
            <v>629.65300000000002</v>
          </cell>
          <cell r="I1636">
            <v>501.13099999999997</v>
          </cell>
          <cell r="J1636">
            <v>505.762</v>
          </cell>
          <cell r="K1636">
            <v>549.87800000000004</v>
          </cell>
          <cell r="L1636">
            <v>377.72399999999999</v>
          </cell>
          <cell r="M1636">
            <v>580.40899999999999</v>
          </cell>
          <cell r="N1636">
            <v>662.97199999999998</v>
          </cell>
        </row>
        <row r="1637">
          <cell r="A1637" t="str">
            <v xml:space="preserve">BIONCST2 </v>
          </cell>
          <cell r="B1637">
            <v>2</v>
          </cell>
          <cell r="C1637">
            <v>161.78399999999999</v>
          </cell>
          <cell r="D1637">
            <v>53.914000000000001</v>
          </cell>
          <cell r="E1637">
            <v>165.55199999999999</v>
          </cell>
          <cell r="F1637">
            <v>84.341999999999999</v>
          </cell>
          <cell r="G1637">
            <v>314.327</v>
          </cell>
          <cell r="H1637">
            <v>296.887</v>
          </cell>
          <cell r="I1637">
            <v>225.25700000000001</v>
          </cell>
          <cell r="J1637">
            <v>174.00299999999999</v>
          </cell>
          <cell r="K1637">
            <v>50.9</v>
          </cell>
          <cell r="L1637">
            <v>59.241999999999997</v>
          </cell>
          <cell r="M1637">
            <v>262.74700000000001</v>
          </cell>
          <cell r="N1637">
            <v>180.56299999999999</v>
          </cell>
        </row>
        <row r="1638">
          <cell r="A1638" t="str">
            <v>BIOFCST2</v>
          </cell>
          <cell r="B1638">
            <v>2</v>
          </cell>
          <cell r="C1638">
            <v>588.779</v>
          </cell>
          <cell r="D1638">
            <v>264.375</v>
          </cell>
          <cell r="E1638">
            <v>546.54700000000003</v>
          </cell>
          <cell r="F1638">
            <v>444.017</v>
          </cell>
          <cell r="G1638">
            <v>966.28200000000004</v>
          </cell>
          <cell r="H1638">
            <v>739.64599999999996</v>
          </cell>
          <cell r="I1638">
            <v>577.18100000000004</v>
          </cell>
          <cell r="J1638">
            <v>573.798</v>
          </cell>
          <cell r="K1638">
            <v>203.86600000000001</v>
          </cell>
          <cell r="L1638">
            <v>74.762</v>
          </cell>
          <cell r="M1638">
            <v>823.22</v>
          </cell>
          <cell r="N1638">
            <v>667.29</v>
          </cell>
        </row>
        <row r="1639">
          <cell r="A1639" t="str">
            <v>BIONCST3</v>
          </cell>
          <cell r="B1639">
            <v>3</v>
          </cell>
          <cell r="C1639">
            <v>208.13499999999999</v>
          </cell>
          <cell r="D1639">
            <v>66.488</v>
          </cell>
          <cell r="E1639">
            <v>202.52</v>
          </cell>
          <cell r="F1639">
            <v>99.271000000000001</v>
          </cell>
          <cell r="G1639">
            <v>667.02300000000002</v>
          </cell>
          <cell r="H1639">
            <v>681.66499999999996</v>
          </cell>
          <cell r="I1639">
            <v>517.72500000000002</v>
          </cell>
          <cell r="J1639">
            <v>365.52199999999999</v>
          </cell>
          <cell r="K1639">
            <v>305.36200000000002</v>
          </cell>
          <cell r="L1639">
            <v>58.396000000000001</v>
          </cell>
          <cell r="M1639">
            <v>364.827</v>
          </cell>
          <cell r="N1639">
            <v>268.53699999999998</v>
          </cell>
        </row>
        <row r="1640">
          <cell r="A1640" t="str">
            <v>BIOFCST3</v>
          </cell>
          <cell r="B1640">
            <v>3</v>
          </cell>
          <cell r="C1640">
            <v>755.31500000000005</v>
          </cell>
          <cell r="D1640">
            <v>338.149</v>
          </cell>
          <cell r="E1640">
            <v>681.56600000000003</v>
          </cell>
          <cell r="F1640">
            <v>536.41099999999994</v>
          </cell>
          <cell r="G1640">
            <v>2039.2170000000001</v>
          </cell>
          <cell r="H1640">
            <v>1626.8969999999999</v>
          </cell>
          <cell r="I1640">
            <v>1288.2470000000001</v>
          </cell>
          <cell r="J1640">
            <v>1203.2339999999999</v>
          </cell>
          <cell r="K1640">
            <v>1308.585</v>
          </cell>
          <cell r="L1640">
            <v>422.82</v>
          </cell>
          <cell r="M1640">
            <v>1066.1949999999999</v>
          </cell>
          <cell r="N1640">
            <v>907.61099999999999</v>
          </cell>
        </row>
        <row r="1641">
          <cell r="A1641" t="str">
            <v xml:space="preserve">MTONCST1  </v>
          </cell>
          <cell r="B1641">
            <v>1</v>
          </cell>
          <cell r="C1641">
            <v>83.688999999999993</v>
          </cell>
          <cell r="D1641">
            <v>26.827000000000002</v>
          </cell>
          <cell r="E1641">
            <v>103.621</v>
          </cell>
          <cell r="F1641">
            <v>104.60899999999999</v>
          </cell>
          <cell r="G1641">
            <v>372.80200000000002</v>
          </cell>
          <cell r="H1641">
            <v>162.214</v>
          </cell>
          <cell r="I1641">
            <v>124.376</v>
          </cell>
          <cell r="J1641">
            <v>61.759</v>
          </cell>
          <cell r="K1641">
            <v>36.634999999999998</v>
          </cell>
          <cell r="L1641">
            <v>23.033999999999999</v>
          </cell>
          <cell r="M1641">
            <v>252.85300000000001</v>
          </cell>
          <cell r="N1641">
            <v>188.95099999999999</v>
          </cell>
        </row>
        <row r="1642">
          <cell r="A1642" t="str">
            <v>MTOFCST1</v>
          </cell>
          <cell r="B1642">
            <v>1</v>
          </cell>
          <cell r="C1642">
            <v>522.58799999999997</v>
          </cell>
          <cell r="D1642">
            <v>135.85300000000001</v>
          </cell>
          <cell r="E1642">
            <v>498.28899999999999</v>
          </cell>
          <cell r="F1642">
            <v>548.83600000000001</v>
          </cell>
          <cell r="G1642">
            <v>940.55899999999997</v>
          </cell>
          <cell r="H1642">
            <v>646.93499999999995</v>
          </cell>
          <cell r="I1642">
            <v>696.14200000000005</v>
          </cell>
          <cell r="J1642">
            <v>389.23500000000001</v>
          </cell>
          <cell r="K1642">
            <v>175.53299999999999</v>
          </cell>
          <cell r="L1642">
            <v>306.35000000000002</v>
          </cell>
          <cell r="M1642">
            <v>685.32500000000005</v>
          </cell>
          <cell r="N1642">
            <v>443.36900000000003</v>
          </cell>
        </row>
        <row r="1643">
          <cell r="A1643" t="str">
            <v>MTONCST2</v>
          </cell>
          <cell r="B1643">
            <v>2</v>
          </cell>
          <cell r="C1643">
            <v>75.382000000000005</v>
          </cell>
          <cell r="D1643">
            <v>23.716000000000001</v>
          </cell>
          <cell r="E1643">
            <v>72.662000000000006</v>
          </cell>
          <cell r="F1643">
            <v>87.307000000000002</v>
          </cell>
          <cell r="G1643">
            <v>310.13200000000001</v>
          </cell>
          <cell r="H1643">
            <v>145.62799999999999</v>
          </cell>
          <cell r="I1643">
            <v>109.965</v>
          </cell>
          <cell r="J1643">
            <v>64.816000000000003</v>
          </cell>
          <cell r="K1643">
            <v>85.143000000000001</v>
          </cell>
          <cell r="L1643">
            <v>19.103000000000002</v>
          </cell>
          <cell r="M1643">
            <v>215.53899999999999</v>
          </cell>
          <cell r="N1643">
            <v>158.721</v>
          </cell>
        </row>
        <row r="1644">
          <cell r="A1644" t="str">
            <v>MTOFCST2</v>
          </cell>
          <cell r="B1644">
            <v>2</v>
          </cell>
          <cell r="C1644">
            <v>476.685</v>
          </cell>
          <cell r="D1644">
            <v>121.797</v>
          </cell>
          <cell r="E1644">
            <v>444.08</v>
          </cell>
          <cell r="F1644">
            <v>499.44499999999999</v>
          </cell>
          <cell r="G1644">
            <v>881.57600000000002</v>
          </cell>
          <cell r="H1644">
            <v>600.43899999999996</v>
          </cell>
          <cell r="I1644">
            <v>649.22299999999996</v>
          </cell>
          <cell r="J1644">
            <v>385.78699999999998</v>
          </cell>
          <cell r="K1644">
            <v>485.11099999999999</v>
          </cell>
          <cell r="L1644">
            <v>326.17099999999999</v>
          </cell>
          <cell r="M1644">
            <v>637.13499999999999</v>
          </cell>
          <cell r="N1644">
            <v>402.29500000000002</v>
          </cell>
        </row>
        <row r="1645">
          <cell r="A1645" t="str">
            <v>SBYONCST1</v>
          </cell>
          <cell r="B1645">
            <v>1</v>
          </cell>
          <cell r="C1645">
            <v>13.406000000000001</v>
          </cell>
          <cell r="D1645">
            <v>1.895</v>
          </cell>
          <cell r="E1645">
            <v>6.0880000000000001</v>
          </cell>
          <cell r="F1645">
            <v>4.9260000000000002</v>
          </cell>
          <cell r="G1645">
            <v>0</v>
          </cell>
          <cell r="H1645">
            <v>39.655999999999999</v>
          </cell>
          <cell r="I1645">
            <v>28.984999999999999</v>
          </cell>
          <cell r="J1645">
            <v>24.725999999999999</v>
          </cell>
          <cell r="K1645">
            <v>0</v>
          </cell>
          <cell r="L1645">
            <v>2.71</v>
          </cell>
          <cell r="M1645">
            <v>17.094000000000001</v>
          </cell>
          <cell r="N1645">
            <v>10.448</v>
          </cell>
        </row>
        <row r="1646">
          <cell r="A1646" t="str">
            <v>SBYOFCST1</v>
          </cell>
          <cell r="B1646">
            <v>1</v>
          </cell>
          <cell r="C1646">
            <v>62.262999999999998</v>
          </cell>
          <cell r="D1646">
            <v>17.817</v>
          </cell>
          <cell r="E1646">
            <v>61.192999999999998</v>
          </cell>
          <cell r="F1646">
            <v>89.213999999999999</v>
          </cell>
          <cell r="G1646">
            <v>0</v>
          </cell>
          <cell r="H1646">
            <v>134.761</v>
          </cell>
          <cell r="I1646">
            <v>97.164000000000001</v>
          </cell>
          <cell r="J1646">
            <v>90.206000000000003</v>
          </cell>
          <cell r="K1646">
            <v>0</v>
          </cell>
          <cell r="L1646">
            <v>27.417999999999999</v>
          </cell>
          <cell r="M1646">
            <v>144.95099999999999</v>
          </cell>
          <cell r="N1646">
            <v>111.642</v>
          </cell>
        </row>
        <row r="1647">
          <cell r="A1647" t="str">
            <v xml:space="preserve">SBYONCST3 </v>
          </cell>
          <cell r="B1647">
            <v>3</v>
          </cell>
          <cell r="C1647">
            <v>108.253</v>
          </cell>
          <cell r="D1647">
            <v>57.930999999999997</v>
          </cell>
          <cell r="E1647">
            <v>148.72300000000001</v>
          </cell>
          <cell r="F1647">
            <v>148.274</v>
          </cell>
          <cell r="G1647">
            <v>146.255</v>
          </cell>
          <cell r="H1647">
            <v>79.897000000000006</v>
          </cell>
          <cell r="I1647">
            <v>63.649000000000001</v>
          </cell>
          <cell r="J1647">
            <v>47.348999999999997</v>
          </cell>
          <cell r="K1647">
            <v>50.23</v>
          </cell>
          <cell r="L1647">
            <v>28.126000000000001</v>
          </cell>
          <cell r="M1647">
            <v>170.34399999999999</v>
          </cell>
          <cell r="N1647">
            <v>165.345</v>
          </cell>
        </row>
        <row r="1648">
          <cell r="A1648" t="str">
            <v>SBYOFCST3</v>
          </cell>
          <cell r="B1648">
            <v>3</v>
          </cell>
          <cell r="C1648">
            <v>296.78800000000001</v>
          </cell>
          <cell r="D1648">
            <v>163.99199999999999</v>
          </cell>
          <cell r="E1648">
            <v>279.101</v>
          </cell>
          <cell r="F1648">
            <v>307.98200000000003</v>
          </cell>
          <cell r="G1648">
            <v>222.745</v>
          </cell>
          <cell r="H1648">
            <v>147.46700000000001</v>
          </cell>
          <cell r="I1648">
            <v>124.14100000000001</v>
          </cell>
          <cell r="J1648">
            <v>128.43299999999999</v>
          </cell>
          <cell r="K1648">
            <v>131.67400000000001</v>
          </cell>
          <cell r="L1648">
            <v>195.81399999999999</v>
          </cell>
          <cell r="M1648">
            <v>297.702</v>
          </cell>
          <cell r="N1648">
            <v>318.37400000000002</v>
          </cell>
        </row>
        <row r="1649">
          <cell r="A1649" t="str">
            <v>SBYONCST4</v>
          </cell>
          <cell r="B1649">
            <v>4</v>
          </cell>
          <cell r="C1649">
            <v>81.733000000000004</v>
          </cell>
          <cell r="D1649">
            <v>34.872999999999998</v>
          </cell>
          <cell r="E1649">
            <v>97.867000000000004</v>
          </cell>
          <cell r="F1649">
            <v>58.606000000000002</v>
          </cell>
          <cell r="G1649">
            <v>138.375</v>
          </cell>
          <cell r="H1649">
            <v>136.84100000000001</v>
          </cell>
          <cell r="I1649">
            <v>106.961</v>
          </cell>
          <cell r="J1649">
            <v>78.445999999999998</v>
          </cell>
          <cell r="K1649">
            <v>76.171999999999997</v>
          </cell>
          <cell r="L1649">
            <v>18.786999999999999</v>
          </cell>
          <cell r="M1649">
            <v>149.732</v>
          </cell>
          <cell r="N1649">
            <v>123.432</v>
          </cell>
        </row>
        <row r="1650">
          <cell r="A1650" t="str">
            <v>SBYOFCST4</v>
          </cell>
          <cell r="B1650">
            <v>4</v>
          </cell>
          <cell r="C1650">
            <v>264.37400000000002</v>
          </cell>
          <cell r="D1650">
            <v>132.38900000000001</v>
          </cell>
          <cell r="E1650">
            <v>248.36199999999999</v>
          </cell>
          <cell r="F1650">
            <v>214.79499999999999</v>
          </cell>
          <cell r="G1650">
            <v>250.619</v>
          </cell>
          <cell r="H1650">
            <v>297.44900000000001</v>
          </cell>
          <cell r="I1650">
            <v>240.66399999999999</v>
          </cell>
          <cell r="J1650">
            <v>238.43700000000001</v>
          </cell>
          <cell r="K1650">
            <v>255.29599999999999</v>
          </cell>
          <cell r="L1650">
            <v>184.357</v>
          </cell>
          <cell r="M1650">
            <v>326.04599999999999</v>
          </cell>
          <cell r="N1650">
            <v>305.197</v>
          </cell>
        </row>
        <row r="1651">
          <cell r="A1651" t="str">
            <v>HLTONCST1</v>
          </cell>
          <cell r="B1651">
            <v>1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</row>
        <row r="1652">
          <cell r="A1652" t="str">
            <v>HLTOFCST1</v>
          </cell>
          <cell r="B1652">
            <v>1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</row>
        <row r="1653">
          <cell r="A1653" t="str">
            <v xml:space="preserve">MNONCST1 </v>
          </cell>
          <cell r="B1653">
            <v>1</v>
          </cell>
          <cell r="C1653">
            <v>160.459</v>
          </cell>
          <cell r="D1653">
            <v>59.615000000000002</v>
          </cell>
          <cell r="E1653">
            <v>130.798</v>
          </cell>
          <cell r="F1653">
            <v>30.204000000000001</v>
          </cell>
          <cell r="G1653">
            <v>0</v>
          </cell>
          <cell r="H1653">
            <v>388.07499999999999</v>
          </cell>
          <cell r="I1653">
            <v>350.05399999999997</v>
          </cell>
          <cell r="J1653">
            <v>273.846</v>
          </cell>
          <cell r="K1653">
            <v>217.88499999999999</v>
          </cell>
          <cell r="L1653">
            <v>65.650999999999996</v>
          </cell>
          <cell r="M1653">
            <v>224.399</v>
          </cell>
          <cell r="N1653">
            <v>184.69300000000001</v>
          </cell>
        </row>
        <row r="1654">
          <cell r="A1654" t="str">
            <v xml:space="preserve">MNOFCST1 </v>
          </cell>
          <cell r="B1654">
            <v>1</v>
          </cell>
          <cell r="C1654">
            <v>629.57100000000003</v>
          </cell>
          <cell r="D1654">
            <v>249.65299999999999</v>
          </cell>
          <cell r="E1654">
            <v>568.16899999999998</v>
          </cell>
          <cell r="F1654">
            <v>298.50900000000001</v>
          </cell>
          <cell r="G1654">
            <v>0</v>
          </cell>
          <cell r="H1654">
            <v>1029.4480000000001</v>
          </cell>
          <cell r="I1654">
            <v>932.69200000000001</v>
          </cell>
          <cell r="J1654">
            <v>927.37400000000002</v>
          </cell>
          <cell r="K1654">
            <v>1007.883</v>
          </cell>
          <cell r="L1654">
            <v>386.65100000000001</v>
          </cell>
          <cell r="M1654">
            <v>865.97299999999996</v>
          </cell>
          <cell r="N1654">
            <v>848.07100000000003</v>
          </cell>
        </row>
        <row r="1655">
          <cell r="A1655" t="str">
            <v xml:space="preserve">MNONCST2 </v>
          </cell>
          <cell r="B1655">
            <v>2</v>
          </cell>
          <cell r="C1655">
            <v>193.94300000000001</v>
          </cell>
          <cell r="D1655">
            <v>60.408000000000001</v>
          </cell>
          <cell r="E1655">
            <v>129.19200000000001</v>
          </cell>
          <cell r="F1655">
            <v>87.161000000000001</v>
          </cell>
          <cell r="G1655">
            <v>401.47300000000001</v>
          </cell>
          <cell r="H1655">
            <v>392.577</v>
          </cell>
          <cell r="I1655">
            <v>307.964</v>
          </cell>
          <cell r="J1655">
            <v>235.863</v>
          </cell>
          <cell r="K1655">
            <v>205.411</v>
          </cell>
          <cell r="L1655">
            <v>67.793999999999997</v>
          </cell>
          <cell r="M1655">
            <v>392.15800000000002</v>
          </cell>
          <cell r="N1655">
            <v>244.256</v>
          </cell>
        </row>
        <row r="1656">
          <cell r="A1656" t="str">
            <v xml:space="preserve">MNOFCST2 </v>
          </cell>
          <cell r="B1656">
            <v>2</v>
          </cell>
          <cell r="C1656">
            <v>719.66099999999994</v>
          </cell>
          <cell r="D1656">
            <v>317.18599999999998</v>
          </cell>
          <cell r="E1656">
            <v>476.33600000000001</v>
          </cell>
          <cell r="F1656">
            <v>672.59699999999998</v>
          </cell>
          <cell r="G1656">
            <v>1204.317</v>
          </cell>
          <cell r="H1656">
            <v>936.08299999999997</v>
          </cell>
          <cell r="I1656">
            <v>757.83699999999999</v>
          </cell>
          <cell r="J1656">
            <v>765.94299999999998</v>
          </cell>
          <cell r="K1656">
            <v>828.48800000000006</v>
          </cell>
          <cell r="L1656">
            <v>357.36599999999999</v>
          </cell>
          <cell r="M1656">
            <v>1090.8920000000001</v>
          </cell>
          <cell r="N1656">
            <v>873.66899999999998</v>
          </cell>
        </row>
        <row r="1657">
          <cell r="A1657" t="str">
            <v>PRCHRATE1</v>
          </cell>
          <cell r="B1657">
            <v>1</v>
          </cell>
          <cell r="C1657">
            <v>0</v>
          </cell>
          <cell r="D1657">
            <v>0</v>
          </cell>
          <cell r="E1657">
            <v>21.957000000000001</v>
          </cell>
          <cell r="F1657">
            <v>20.501000000000001</v>
          </cell>
          <cell r="G1657">
            <v>15.487</v>
          </cell>
          <cell r="H1657">
            <v>14.638999999999999</v>
          </cell>
          <cell r="I1657">
            <v>0</v>
          </cell>
          <cell r="J1657">
            <v>0</v>
          </cell>
          <cell r="K1657">
            <v>14.564</v>
          </cell>
          <cell r="L1657">
            <v>28.56</v>
          </cell>
          <cell r="M1657">
            <v>16.928999999999998</v>
          </cell>
          <cell r="N1657">
            <v>32.899000000000001</v>
          </cell>
        </row>
        <row r="1658">
          <cell r="A1658" t="str">
            <v>SALERATE1</v>
          </cell>
          <cell r="B1658">
            <v>1</v>
          </cell>
          <cell r="C1658">
            <v>22.797999999999998</v>
          </cell>
          <cell r="D1658">
            <v>24.367000000000001</v>
          </cell>
          <cell r="E1658">
            <v>21.224</v>
          </cell>
          <cell r="F1658">
            <v>19.823</v>
          </cell>
          <cell r="G1658">
            <v>18.356999999999999</v>
          </cell>
          <cell r="H1658">
            <v>20.149000000000001</v>
          </cell>
          <cell r="I1658">
            <v>25.597999999999999</v>
          </cell>
          <cell r="J1658">
            <v>24.212</v>
          </cell>
          <cell r="K1658">
            <v>21.83</v>
          </cell>
          <cell r="L1658">
            <v>21.782</v>
          </cell>
          <cell r="M1658">
            <v>18.343</v>
          </cell>
          <cell r="N1658">
            <v>20.856000000000002</v>
          </cell>
        </row>
        <row r="1659">
          <cell r="A1659" t="str">
            <v>SET CURSOR ON B2283 TO IMPORT</v>
          </cell>
        </row>
        <row r="1660">
          <cell r="B1660" t="str">
            <v>COAL CONSUMPTION PROVIDED BY IAIN RODDICK; #2 OIL CONSUMPTION PROVIDED BY DICK JENSEN.  #6 OIL AND GAS BY JOHN BAILEYS.</v>
          </cell>
        </row>
        <row r="1661">
          <cell r="A1661" t="str">
            <v>SUNBURY BIT</v>
          </cell>
          <cell r="B1661" t="str">
            <v>M-Tons</v>
          </cell>
          <cell r="C1661" t="str">
            <v>M-$</v>
          </cell>
          <cell r="D1661" t="str">
            <v>M-Tons</v>
          </cell>
          <cell r="E1661" t="str">
            <v>M-$</v>
          </cell>
          <cell r="F1661" t="str">
            <v>M-Tons</v>
          </cell>
          <cell r="G1661" t="str">
            <v>M-$</v>
          </cell>
          <cell r="H1661" t="str">
            <v>M-Tons</v>
          </cell>
          <cell r="I1661" t="str">
            <v>M-$</v>
          </cell>
        </row>
        <row r="1662">
          <cell r="B1662">
            <v>0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</row>
        <row r="1663">
          <cell r="B1663">
            <v>0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</row>
        <row r="1664">
          <cell r="B1664">
            <v>0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</row>
        <row r="1665">
          <cell r="B1665">
            <v>0</v>
          </cell>
          <cell r="C1665">
            <v>0</v>
          </cell>
          <cell r="J1665">
            <v>0</v>
          </cell>
          <cell r="K1665">
            <v>0</v>
          </cell>
        </row>
        <row r="1666">
          <cell r="A1666" t="str">
            <v>SUNBURY PREP</v>
          </cell>
        </row>
        <row r="1667">
          <cell r="B1667">
            <v>0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</row>
        <row r="1668">
          <cell r="B1668">
            <v>0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</row>
        <row r="1669">
          <cell r="B1669">
            <v>0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</row>
        <row r="1670">
          <cell r="B1670">
            <v>0</v>
          </cell>
          <cell r="C1670">
            <v>0</v>
          </cell>
          <cell r="J1670">
            <v>0</v>
          </cell>
          <cell r="K1670">
            <v>0</v>
          </cell>
        </row>
        <row r="1671">
          <cell r="A1671" t="str">
            <v>SUNBURY SILT</v>
          </cell>
        </row>
        <row r="1672">
          <cell r="B1672">
            <v>0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</row>
        <row r="1673">
          <cell r="B1673">
            <v>0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</row>
        <row r="1674">
          <cell r="B1674">
            <v>0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</row>
        <row r="1675">
          <cell r="B1675">
            <v>0</v>
          </cell>
          <cell r="C1675">
            <v>0</v>
          </cell>
          <cell r="J1675">
            <v>0</v>
          </cell>
          <cell r="K1675">
            <v>0</v>
          </cell>
        </row>
        <row r="1676">
          <cell r="A1676" t="str">
            <v>SUNBURY COKE</v>
          </cell>
        </row>
        <row r="1677">
          <cell r="B1677">
            <v>0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</row>
        <row r="1678">
          <cell r="B1678">
            <v>0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</row>
        <row r="1679">
          <cell r="B1679">
            <v>0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</row>
        <row r="1680">
          <cell r="B1680">
            <v>0</v>
          </cell>
          <cell r="C1680">
            <v>0</v>
          </cell>
          <cell r="J1680">
            <v>0</v>
          </cell>
          <cell r="K1680">
            <v>0</v>
          </cell>
        </row>
        <row r="1681">
          <cell r="A1681" t="str">
            <v>MARTINS CREEK BIT</v>
          </cell>
        </row>
        <row r="1682">
          <cell r="B1682">
            <v>54.56</v>
          </cell>
          <cell r="C1682">
            <v>1825.0320000000002</v>
          </cell>
          <cell r="D1682">
            <v>51.48</v>
          </cell>
          <cell r="E1682">
            <v>1722.0060000000001</v>
          </cell>
          <cell r="F1682">
            <v>40.92</v>
          </cell>
          <cell r="G1682">
            <v>1368.7739999999999</v>
          </cell>
          <cell r="H1682">
            <v>43.12</v>
          </cell>
          <cell r="I1682">
            <v>1442.3639999999998</v>
          </cell>
          <cell r="J1682">
            <v>190.07999999999998</v>
          </cell>
          <cell r="K1682">
            <v>6358.1759999999995</v>
          </cell>
        </row>
        <row r="1683">
          <cell r="B1683">
            <v>27.103999999999999</v>
          </cell>
          <cell r="C1683">
            <v>906.62879999999961</v>
          </cell>
          <cell r="D1683">
            <v>38.808</v>
          </cell>
          <cell r="E1683">
            <v>1298.1275999999998</v>
          </cell>
          <cell r="F1683">
            <v>40.171999999999997</v>
          </cell>
          <cell r="G1683">
            <v>1343.7534000000001</v>
          </cell>
          <cell r="H1683">
            <v>43.427999999999997</v>
          </cell>
          <cell r="I1683">
            <v>1452.6666</v>
          </cell>
          <cell r="J1683">
            <v>149.512</v>
          </cell>
          <cell r="K1683">
            <v>5001.1763999999994</v>
          </cell>
        </row>
        <row r="1684">
          <cell r="B1684">
            <v>12.32</v>
          </cell>
          <cell r="C1684">
            <v>412.10399999999998</v>
          </cell>
          <cell r="D1684">
            <v>59.003999999999998</v>
          </cell>
          <cell r="E1684">
            <v>1973.6837999999996</v>
          </cell>
          <cell r="F1684">
            <v>33.043999999999997</v>
          </cell>
          <cell r="G1684">
            <v>1105.3217999999999</v>
          </cell>
          <cell r="H1684">
            <v>41.36</v>
          </cell>
          <cell r="I1684">
            <v>1383.4920000000002</v>
          </cell>
          <cell r="J1684">
            <v>145.72800000000001</v>
          </cell>
          <cell r="K1684">
            <v>4874.6016</v>
          </cell>
        </row>
        <row r="1685">
          <cell r="A1685">
            <v>17610.250459999996</v>
          </cell>
          <cell r="B1685">
            <v>485.32</v>
          </cell>
          <cell r="C1685">
            <v>16233.953999999996</v>
          </cell>
          <cell r="J1685">
            <v>485.32</v>
          </cell>
          <cell r="K1685">
            <v>16233.954</v>
          </cell>
        </row>
        <row r="1686">
          <cell r="A1686" t="str">
            <v>KEYSTONE BIT</v>
          </cell>
        </row>
        <row r="1687">
          <cell r="B1687">
            <v>51.704599999999999</v>
          </cell>
          <cell r="C1687">
            <v>1333.9786799999999</v>
          </cell>
          <cell r="D1687">
            <v>48.002600000000001</v>
          </cell>
          <cell r="E1687">
            <v>1238.4670800000001</v>
          </cell>
          <cell r="F1687">
            <v>50.1004</v>
          </cell>
          <cell r="G1687">
            <v>1292.59032</v>
          </cell>
          <cell r="H1687">
            <v>48.372799999999998</v>
          </cell>
          <cell r="I1687">
            <v>1248.0182399999999</v>
          </cell>
          <cell r="J1687">
            <v>198.18040000000002</v>
          </cell>
          <cell r="K1687">
            <v>5113.0543199999993</v>
          </cell>
        </row>
        <row r="1688">
          <cell r="B1688">
            <v>50.840800000000002</v>
          </cell>
          <cell r="C1688">
            <v>1311.69264</v>
          </cell>
          <cell r="D1688">
            <v>43.066600000000001</v>
          </cell>
          <cell r="E1688">
            <v>1111.1182800000001</v>
          </cell>
          <cell r="F1688">
            <v>47.755800000000001</v>
          </cell>
          <cell r="G1688">
            <v>1232.0996399999999</v>
          </cell>
          <cell r="H1688">
            <v>56.763999999999996</v>
          </cell>
          <cell r="I1688">
            <v>1464.5111999999999</v>
          </cell>
          <cell r="J1688">
            <v>198.42719999999997</v>
          </cell>
          <cell r="K1688">
            <v>5119.4217599999993</v>
          </cell>
        </row>
        <row r="1689">
          <cell r="B1689">
            <v>52.1982</v>
          </cell>
          <cell r="C1689">
            <v>1346.7135600000001</v>
          </cell>
          <cell r="D1689">
            <v>54.912999999999997</v>
          </cell>
          <cell r="E1689">
            <v>1416.7554</v>
          </cell>
          <cell r="F1689">
            <v>50.594000000000001</v>
          </cell>
          <cell r="G1689">
            <v>1305.3252</v>
          </cell>
          <cell r="H1689">
            <v>50.347200000000001</v>
          </cell>
          <cell r="I1689">
            <v>1298.9577599999998</v>
          </cell>
          <cell r="J1689">
            <v>208.05239999999998</v>
          </cell>
          <cell r="K1689">
            <v>5367.7519200000006</v>
          </cell>
        </row>
        <row r="1690">
          <cell r="B1690">
            <v>604.66</v>
          </cell>
          <cell r="C1690">
            <v>15600.227999999999</v>
          </cell>
          <cell r="J1690">
            <v>604.66</v>
          </cell>
          <cell r="K1690">
            <v>15600.227999999999</v>
          </cell>
        </row>
        <row r="1691">
          <cell r="A1691" t="str">
            <v>CONEMAUGH BIT</v>
          </cell>
        </row>
        <row r="1692">
          <cell r="B1692">
            <v>71.012500000000003</v>
          </cell>
          <cell r="C1692">
            <v>1825.7313750000001</v>
          </cell>
          <cell r="D1692">
            <v>72.8</v>
          </cell>
          <cell r="E1692">
            <v>1871.6880000000001</v>
          </cell>
          <cell r="F1692">
            <v>71.987499999999997</v>
          </cell>
          <cell r="G1692">
            <v>1850.7986249999997</v>
          </cell>
          <cell r="H1692">
            <v>61.587499999999999</v>
          </cell>
          <cell r="I1692">
            <v>1583.4146250000003</v>
          </cell>
          <cell r="J1692">
            <v>277.38749999999999</v>
          </cell>
          <cell r="K1692">
            <v>7131.6326250000002</v>
          </cell>
        </row>
        <row r="1693">
          <cell r="B1693">
            <v>65.325000000000003</v>
          </cell>
          <cell r="C1693">
            <v>1679.50575</v>
          </cell>
          <cell r="D1693">
            <v>70.362499999999997</v>
          </cell>
          <cell r="E1693">
            <v>1809.019875</v>
          </cell>
          <cell r="F1693">
            <v>66.95</v>
          </cell>
          <cell r="G1693">
            <v>1721.2845000000002</v>
          </cell>
          <cell r="H1693">
            <v>66.95</v>
          </cell>
          <cell r="I1693">
            <v>1721.2845000000002</v>
          </cell>
          <cell r="J1693">
            <v>269.58749999999998</v>
          </cell>
          <cell r="K1693">
            <v>6931.0946249999997</v>
          </cell>
        </row>
        <row r="1694">
          <cell r="B1694">
            <v>66.787499999999994</v>
          </cell>
          <cell r="C1694">
            <v>1717.1066250000003</v>
          </cell>
          <cell r="D1694">
            <v>52.325000000000003</v>
          </cell>
          <cell r="E1694">
            <v>1345.27575</v>
          </cell>
          <cell r="F1694">
            <v>45.012500000000003</v>
          </cell>
          <cell r="G1694">
            <v>1157.271375</v>
          </cell>
          <cell r="H1694">
            <v>51.512500000000003</v>
          </cell>
          <cell r="I1694">
            <v>1324.386375</v>
          </cell>
          <cell r="J1694">
            <v>215.63749999999999</v>
          </cell>
          <cell r="K1694">
            <v>5544.0401250000004</v>
          </cell>
        </row>
        <row r="1695">
          <cell r="B1695">
            <v>762.61249999999995</v>
          </cell>
          <cell r="C1695">
            <v>19606.767375000003</v>
          </cell>
          <cell r="J1695">
            <v>762.61249999999995</v>
          </cell>
          <cell r="K1695">
            <v>19606.767374999999</v>
          </cell>
        </row>
        <row r="1696">
          <cell r="A1696" t="str">
            <v>HOLTWOOD PREP</v>
          </cell>
          <cell r="B1696" t="str">
            <v>HOLTWOO</v>
          </cell>
          <cell r="C1696" t="str">
            <v>D SES</v>
          </cell>
          <cell r="D1696" t="str">
            <v>PREP</v>
          </cell>
        </row>
        <row r="1697">
          <cell r="B1697">
            <v>0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</row>
        <row r="1698">
          <cell r="B1698">
            <v>0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</row>
        <row r="1699">
          <cell r="B1699">
            <v>0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</row>
        <row r="1700">
          <cell r="B1700">
            <v>0</v>
          </cell>
          <cell r="C1700">
            <v>0</v>
          </cell>
          <cell r="J1700">
            <v>0</v>
          </cell>
          <cell r="K1700">
            <v>0</v>
          </cell>
        </row>
        <row r="1701">
          <cell r="A1701" t="str">
            <v>HOLTWOOD SILT</v>
          </cell>
          <cell r="B1701" t="str">
            <v>HOLTWOO</v>
          </cell>
          <cell r="C1701" t="str">
            <v>D SES</v>
          </cell>
          <cell r="D1701" t="str">
            <v>SILT</v>
          </cell>
        </row>
        <row r="1702">
          <cell r="B1702">
            <v>0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</row>
        <row r="1703">
          <cell r="B1703">
            <v>0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</row>
        <row r="1704">
          <cell r="B1704">
            <v>0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</row>
        <row r="1705">
          <cell r="B1705">
            <v>0</v>
          </cell>
          <cell r="C1705">
            <v>0</v>
          </cell>
          <cell r="J1705">
            <v>0</v>
          </cell>
          <cell r="K1705">
            <v>0</v>
          </cell>
        </row>
        <row r="1706">
          <cell r="A1706" t="str">
            <v>HOLTWOOD COKE</v>
          </cell>
          <cell r="B1706" t="str">
            <v>HOLTWOO</v>
          </cell>
          <cell r="C1706" t="str">
            <v>D SES</v>
          </cell>
          <cell r="D1706" t="str">
            <v>COKE</v>
          </cell>
        </row>
        <row r="1707">
          <cell r="B1707">
            <v>0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</row>
        <row r="1708">
          <cell r="B1708">
            <v>0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</row>
        <row r="1709">
          <cell r="B1709">
            <v>0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</row>
        <row r="1710">
          <cell r="B1710">
            <v>0</v>
          </cell>
          <cell r="C1710">
            <v>0</v>
          </cell>
          <cell r="J1710">
            <v>0</v>
          </cell>
          <cell r="K1710">
            <v>0</v>
          </cell>
        </row>
        <row r="1711">
          <cell r="B1711" t="str">
            <v>HOLTWOO</v>
          </cell>
          <cell r="C1711" t="str">
            <v>D SES</v>
          </cell>
          <cell r="D1711" t="str">
            <v>BIT</v>
          </cell>
        </row>
        <row r="1712">
          <cell r="A1712">
            <v>0</v>
          </cell>
          <cell r="B1712">
            <v>0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</row>
        <row r="1713">
          <cell r="B1713">
            <v>0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</row>
        <row r="1714">
          <cell r="B1714">
            <v>0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</row>
        <row r="1715">
          <cell r="B1715">
            <v>0</v>
          </cell>
          <cell r="C1715">
            <v>0</v>
          </cell>
          <cell r="J1715">
            <v>0</v>
          </cell>
          <cell r="K1715">
            <v>0</v>
          </cell>
        </row>
        <row r="1716">
          <cell r="A1716" t="str">
            <v>MONTOUR BIT</v>
          </cell>
          <cell r="B1716" t="str">
            <v>MONTOUR</v>
          </cell>
          <cell r="C1716" t="str">
            <v>SES</v>
          </cell>
          <cell r="D1716" t="str">
            <v>BIT</v>
          </cell>
        </row>
        <row r="1717">
          <cell r="B1717">
            <v>301.92</v>
          </cell>
          <cell r="C1717">
            <v>10250.184000000001</v>
          </cell>
          <cell r="D1717">
            <v>283.67899999999997</v>
          </cell>
          <cell r="E1717">
            <v>9630.9020500000006</v>
          </cell>
          <cell r="F1717">
            <v>241.69399999999999</v>
          </cell>
          <cell r="G1717">
            <v>8205.5113000000001</v>
          </cell>
          <cell r="H1717">
            <v>146.15</v>
          </cell>
          <cell r="I1717">
            <v>4961.7925000000005</v>
          </cell>
          <cell r="J1717">
            <v>973.44299999999987</v>
          </cell>
          <cell r="K1717">
            <v>33048.389850000007</v>
          </cell>
        </row>
        <row r="1718">
          <cell r="B1718">
            <v>214.839</v>
          </cell>
          <cell r="C1718">
            <v>7293.7840500000002</v>
          </cell>
          <cell r="D1718">
            <v>318.2</v>
          </cell>
          <cell r="E1718">
            <v>10802.89</v>
          </cell>
          <cell r="F1718">
            <v>346.91199999999998</v>
          </cell>
          <cell r="G1718">
            <v>11777.662400000001</v>
          </cell>
          <cell r="H1718">
            <v>339.06799999999998</v>
          </cell>
          <cell r="I1718">
            <v>11511.3586</v>
          </cell>
          <cell r="J1718">
            <v>1219.019</v>
          </cell>
          <cell r="K1718">
            <v>41385.695050000002</v>
          </cell>
        </row>
        <row r="1719">
          <cell r="B1719">
            <v>286.084</v>
          </cell>
          <cell r="C1719">
            <v>9712.5518000000011</v>
          </cell>
          <cell r="D1719">
            <v>253.82</v>
          </cell>
          <cell r="E1719">
            <v>8617.1890000000003</v>
          </cell>
          <cell r="F1719">
            <v>249.28800000000001</v>
          </cell>
          <cell r="G1719">
            <v>8463.3276000000005</v>
          </cell>
          <cell r="H1719">
            <v>292.26299999999998</v>
          </cell>
          <cell r="I1719">
            <v>9922.3288499999999</v>
          </cell>
          <cell r="J1719">
            <v>1081.4549999999999</v>
          </cell>
          <cell r="K1719">
            <v>36715.397250000002</v>
          </cell>
        </row>
        <row r="1720">
          <cell r="B1720">
            <v>3273.9169999999999</v>
          </cell>
          <cell r="C1720">
            <v>111149.48215000003</v>
          </cell>
          <cell r="J1720">
            <v>3273.9169999999999</v>
          </cell>
          <cell r="K1720">
            <v>111149.48215000003</v>
          </cell>
        </row>
        <row r="1721">
          <cell r="A1721" t="str">
            <v>BRUNNER ISL BIT</v>
          </cell>
        </row>
        <row r="1722">
          <cell r="B1722">
            <v>313.39</v>
          </cell>
          <cell r="C1722">
            <v>11883.748799999999</v>
          </cell>
          <cell r="D1722">
            <v>296.45</v>
          </cell>
          <cell r="E1722">
            <v>11241.383999999998</v>
          </cell>
          <cell r="F1722">
            <v>323.39999999999998</v>
          </cell>
          <cell r="G1722">
            <v>12263.327999999998</v>
          </cell>
          <cell r="H1722">
            <v>207.9</v>
          </cell>
          <cell r="I1722">
            <v>7883.5680000000002</v>
          </cell>
        </row>
        <row r="1723">
          <cell r="B1723">
            <v>214.44499999999999</v>
          </cell>
          <cell r="C1723">
            <v>8131.7543999999998</v>
          </cell>
          <cell r="D1723">
            <v>294.14</v>
          </cell>
          <cell r="E1723">
            <v>11153.7888</v>
          </cell>
          <cell r="F1723">
            <v>318.01</v>
          </cell>
          <cell r="G1723">
            <v>12058.939199999997</v>
          </cell>
          <cell r="H1723">
            <v>319.55</v>
          </cell>
          <cell r="I1723">
            <v>12117.336000000001</v>
          </cell>
        </row>
        <row r="1724">
          <cell r="B1724">
            <v>151.69</v>
          </cell>
          <cell r="C1724">
            <v>5752.0848000000015</v>
          </cell>
          <cell r="D1724">
            <v>144.85599999999999</v>
          </cell>
          <cell r="E1724">
            <v>5492.9395200000008</v>
          </cell>
          <cell r="F1724">
            <v>191.422</v>
          </cell>
          <cell r="G1724">
            <v>7258.7222400000001</v>
          </cell>
          <cell r="H1724">
            <v>287.86500000000001</v>
          </cell>
          <cell r="I1724">
            <v>10915.840800000004</v>
          </cell>
        </row>
        <row r="1725">
          <cell r="B1725">
            <v>3063.1180000000004</v>
          </cell>
          <cell r="C1725">
            <v>116153.43455999999</v>
          </cell>
        </row>
        <row r="1726">
          <cell r="A1726" t="str">
            <v>TOTAL COAL</v>
          </cell>
          <cell r="B1726" t="str">
            <v>TOTAL C</v>
          </cell>
          <cell r="C1726" t="str">
            <v>OAL</v>
          </cell>
        </row>
        <row r="1727">
          <cell r="B1727">
            <v>792.58709999999996</v>
          </cell>
          <cell r="C1727">
            <v>26946.844375598816</v>
          </cell>
          <cell r="D1727">
            <v>752.41159999999991</v>
          </cell>
          <cell r="E1727">
            <v>25527.27618928584</v>
          </cell>
          <cell r="F1727">
            <v>741.33789999999999</v>
          </cell>
          <cell r="G1727">
            <v>25236.588546234845</v>
          </cell>
          <cell r="H1727">
            <v>507.13030000000003</v>
          </cell>
          <cell r="I1727">
            <v>17023.519883252313</v>
          </cell>
          <cell r="J1727">
            <v>2793.4668999999994</v>
          </cell>
          <cell r="K1727">
            <v>94734.228994371821</v>
          </cell>
        </row>
        <row r="1728">
          <cell r="B1728">
            <v>541.23479999999995</v>
          </cell>
          <cell r="C1728">
            <v>18119.127323415385</v>
          </cell>
          <cell r="D1728">
            <v>764.57709999999997</v>
          </cell>
          <cell r="E1728">
            <v>25973.954254456221</v>
          </cell>
          <cell r="F1728">
            <v>819.7998</v>
          </cell>
          <cell r="G1728">
            <v>27910.833754346422</v>
          </cell>
          <cell r="H1728">
            <v>825.76</v>
          </cell>
          <cell r="I1728">
            <v>28062.540264299128</v>
          </cell>
          <cell r="J1728">
            <v>2951.3716999999997</v>
          </cell>
          <cell r="K1728">
            <v>100066.45559651715</v>
          </cell>
        </row>
        <row r="1729">
          <cell r="B1729">
            <v>622.46569999999997</v>
          </cell>
          <cell r="C1729">
            <v>20759.946141026565</v>
          </cell>
          <cell r="D1729">
            <v>621.51099999999997</v>
          </cell>
          <cell r="E1729">
            <v>20881.353703151115</v>
          </cell>
          <cell r="F1729">
            <v>569.3605</v>
          </cell>
          <cell r="G1729">
            <v>19114.240537338104</v>
          </cell>
          <cell r="H1729">
            <v>723.34770000000003</v>
          </cell>
          <cell r="I1729">
            <v>24619.982491987299</v>
          </cell>
          <cell r="J1729">
            <v>2536.6849000000002</v>
          </cell>
          <cell r="K1729">
            <v>85375.522873503083</v>
          </cell>
        </row>
        <row r="1730">
          <cell r="B1730">
            <v>8281.5234999999993</v>
          </cell>
          <cell r="C1730">
            <v>280176.20746439206</v>
          </cell>
          <cell r="J1730">
            <v>8281.5234999999993</v>
          </cell>
          <cell r="K1730">
            <v>280176.20746439206</v>
          </cell>
        </row>
        <row r="1731">
          <cell r="A1731" t="str">
            <v>SUNBURY LIGHT OIL</v>
          </cell>
          <cell r="B1731" t="str">
            <v>SUNBURY</v>
          </cell>
          <cell r="C1731" t="str">
            <v>SES</v>
          </cell>
        </row>
        <row r="1732">
          <cell r="B1732">
            <v>0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</row>
        <row r="1733">
          <cell r="B1733">
            <v>0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</row>
        <row r="1734">
          <cell r="B1734">
            <v>0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</row>
        <row r="1735">
          <cell r="B1735">
            <v>0</v>
          </cell>
          <cell r="C1735">
            <v>0</v>
          </cell>
          <cell r="J1735">
            <v>0</v>
          </cell>
          <cell r="K1735">
            <v>0</v>
          </cell>
        </row>
        <row r="1736">
          <cell r="A1736" t="str">
            <v>MARTINS CREEK LIGHT OIL</v>
          </cell>
          <cell r="B1736" t="str">
            <v>MARTINS</v>
          </cell>
          <cell r="C1736" t="str">
            <v>CREEK SES</v>
          </cell>
        </row>
        <row r="1737">
          <cell r="B1737">
            <v>158</v>
          </cell>
          <cell r="C1737">
            <v>124.495942</v>
          </cell>
          <cell r="D1737">
            <v>142</v>
          </cell>
          <cell r="E1737">
            <v>112.93018599999999</v>
          </cell>
          <cell r="F1737">
            <v>162</v>
          </cell>
          <cell r="G1737">
            <v>124.07693399999999</v>
          </cell>
          <cell r="H1737">
            <v>164</v>
          </cell>
          <cell r="I1737">
            <v>118.67302400000001</v>
          </cell>
          <cell r="J1737">
            <v>626</v>
          </cell>
          <cell r="K1737">
            <v>480.176086</v>
          </cell>
        </row>
        <row r="1738">
          <cell r="B1738">
            <v>124</v>
          </cell>
          <cell r="C1738">
            <v>87.034732000000005</v>
          </cell>
          <cell r="D1738">
            <v>148</v>
          </cell>
          <cell r="E1738">
            <v>98.58516800000001</v>
          </cell>
          <cell r="F1738">
            <v>169</v>
          </cell>
          <cell r="G1738">
            <v>115.69520299999999</v>
          </cell>
          <cell r="H1738">
            <v>152</v>
          </cell>
          <cell r="I1738">
            <v>104.817528</v>
          </cell>
          <cell r="J1738">
            <v>593</v>
          </cell>
          <cell r="K1738">
            <v>406.132631</v>
          </cell>
        </row>
        <row r="1739">
          <cell r="B1739">
            <v>94</v>
          </cell>
          <cell r="C1739">
            <v>65.755914000000004</v>
          </cell>
          <cell r="D1739">
            <v>137</v>
          </cell>
          <cell r="E1739">
            <v>99.402816000000001</v>
          </cell>
          <cell r="F1739">
            <v>160</v>
          </cell>
          <cell r="G1739">
            <v>118.89856</v>
          </cell>
          <cell r="H1739">
            <v>168</v>
          </cell>
          <cell r="I1739">
            <v>128.74848</v>
          </cell>
          <cell r="J1739">
            <v>559</v>
          </cell>
          <cell r="K1739">
            <v>412.80576999999994</v>
          </cell>
        </row>
        <row r="1740">
          <cell r="B1740">
            <v>1778</v>
          </cell>
          <cell r="C1740">
            <v>1376.29646</v>
          </cell>
          <cell r="J1740">
            <v>1778</v>
          </cell>
          <cell r="K1740">
            <v>1299.1144869999998</v>
          </cell>
        </row>
        <row r="1741">
          <cell r="A1741" t="str">
            <v>KEYSTONE LIGHT OIL</v>
          </cell>
          <cell r="B1741" t="str">
            <v>KEYSTON</v>
          </cell>
          <cell r="C1741" t="str">
            <v>E SES</v>
          </cell>
        </row>
        <row r="1742">
          <cell r="B1742">
            <v>25</v>
          </cell>
          <cell r="C1742">
            <v>19.94885</v>
          </cell>
          <cell r="D1742">
            <v>25</v>
          </cell>
          <cell r="E1742">
            <v>19.882075</v>
          </cell>
          <cell r="F1742">
            <v>13</v>
          </cell>
          <cell r="G1742">
            <v>9.9567910000000008</v>
          </cell>
          <cell r="H1742">
            <v>37</v>
          </cell>
          <cell r="I1742">
            <v>26.773792</v>
          </cell>
          <cell r="J1742">
            <v>100</v>
          </cell>
          <cell r="K1742">
            <v>76.561508000000003</v>
          </cell>
        </row>
        <row r="1743">
          <cell r="B1743">
            <v>25</v>
          </cell>
          <cell r="C1743">
            <v>17.547325000000001</v>
          </cell>
          <cell r="D1743">
            <v>25</v>
          </cell>
          <cell r="E1743">
            <v>16.652900000000002</v>
          </cell>
          <cell r="F1743">
            <v>25</v>
          </cell>
          <cell r="G1743">
            <v>17.114674999999998</v>
          </cell>
          <cell r="H1743">
            <v>25</v>
          </cell>
          <cell r="I1743">
            <v>17.239725</v>
          </cell>
          <cell r="J1743">
            <v>100</v>
          </cell>
          <cell r="K1743">
            <v>68.554625000000001</v>
          </cell>
        </row>
        <row r="1744">
          <cell r="B1744">
            <v>25</v>
          </cell>
          <cell r="C1744">
            <v>17.488275000000002</v>
          </cell>
          <cell r="D1744">
            <v>25</v>
          </cell>
          <cell r="E1744">
            <v>18.139199999999999</v>
          </cell>
          <cell r="F1744">
            <v>25</v>
          </cell>
          <cell r="G1744">
            <v>18.5779</v>
          </cell>
          <cell r="H1744">
            <v>25</v>
          </cell>
          <cell r="I1744">
            <v>19.159000000000002</v>
          </cell>
          <cell r="J1744">
            <v>100</v>
          </cell>
          <cell r="K1744">
            <v>73.36437500000001</v>
          </cell>
        </row>
        <row r="1745">
          <cell r="B1745">
            <v>300</v>
          </cell>
          <cell r="C1745">
            <v>232.221</v>
          </cell>
          <cell r="J1745">
            <v>300</v>
          </cell>
          <cell r="K1745">
            <v>218.48050799999999</v>
          </cell>
        </row>
        <row r="1746">
          <cell r="A1746" t="str">
            <v>CONEMAUGH LIGHT OIL</v>
          </cell>
          <cell r="B1746" t="str">
            <v>CONEMAU</v>
          </cell>
          <cell r="C1746" t="str">
            <v>GH SES</v>
          </cell>
        </row>
        <row r="1747">
          <cell r="A1747" t="str">
            <v>(includes incr.generation)</v>
          </cell>
          <cell r="B1747">
            <v>28.6</v>
          </cell>
          <cell r="C1747">
            <v>22.821484400000003</v>
          </cell>
          <cell r="D1747">
            <v>28.6</v>
          </cell>
          <cell r="E1747">
            <v>22.745093799999999</v>
          </cell>
          <cell r="F1747">
            <v>28.6</v>
          </cell>
          <cell r="G1747">
            <v>21.904940200000002</v>
          </cell>
          <cell r="H1747">
            <v>28.6</v>
          </cell>
          <cell r="I1747">
            <v>20.695417600000003</v>
          </cell>
          <cell r="J1747">
            <v>114.4</v>
          </cell>
          <cell r="K1747">
            <v>88.166936000000007</v>
          </cell>
        </row>
        <row r="1748">
          <cell r="B1748">
            <v>28.6</v>
          </cell>
          <cell r="C1748">
            <v>20.074139800000001</v>
          </cell>
          <cell r="D1748">
            <v>28.6</v>
          </cell>
          <cell r="E1748">
            <v>19.050917600000002</v>
          </cell>
          <cell r="F1748">
            <v>28.6</v>
          </cell>
          <cell r="G1748">
            <v>19.579188200000001</v>
          </cell>
          <cell r="H1748">
            <v>28.6</v>
          </cell>
          <cell r="I1748">
            <v>19.722245400000002</v>
          </cell>
          <cell r="J1748">
            <v>114.4</v>
          </cell>
          <cell r="K1748">
            <v>78.426491000000013</v>
          </cell>
        </row>
        <row r="1749">
          <cell r="B1749">
            <v>28.6</v>
          </cell>
          <cell r="C1749">
            <v>20.006586600000002</v>
          </cell>
          <cell r="D1749">
            <v>28.6</v>
          </cell>
          <cell r="E1749">
            <v>20.751244800000002</v>
          </cell>
          <cell r="F1749">
            <v>28.6</v>
          </cell>
          <cell r="G1749">
            <v>21.253117599999999</v>
          </cell>
          <cell r="H1749">
            <v>28.6</v>
          </cell>
          <cell r="I1749">
            <v>21.917896000000002</v>
          </cell>
          <cell r="J1749">
            <v>114.4</v>
          </cell>
          <cell r="K1749">
            <v>83.928844999999995</v>
          </cell>
        </row>
        <row r="1750">
          <cell r="A1750">
            <v>0.77407000000000004</v>
          </cell>
          <cell r="B1750">
            <v>343.20000000000005</v>
          </cell>
          <cell r="C1750">
            <v>265.66082400000005</v>
          </cell>
          <cell r="J1750">
            <v>343.20000000000005</v>
          </cell>
          <cell r="K1750">
            <v>250.52227200000002</v>
          </cell>
        </row>
        <row r="1751">
          <cell r="A1751" t="str">
            <v>HOLTWOOD LIGHT OIL</v>
          </cell>
          <cell r="B1751" t="str">
            <v>HOLTWOO</v>
          </cell>
          <cell r="C1751" t="str">
            <v>D SES</v>
          </cell>
        </row>
        <row r="1752">
          <cell r="B1752">
            <v>0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</row>
        <row r="1753">
          <cell r="B1753">
            <v>0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</row>
        <row r="1754">
          <cell r="B1754">
            <v>0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</row>
        <row r="1755">
          <cell r="B1755">
            <v>0</v>
          </cell>
          <cell r="C1755">
            <v>0</v>
          </cell>
          <cell r="J1755">
            <v>0</v>
          </cell>
          <cell r="K1755">
            <v>0</v>
          </cell>
        </row>
        <row r="1756">
          <cell r="A1756" t="str">
            <v>MONTOUR LIGHT OIL-Gallons</v>
          </cell>
          <cell r="B1756" t="str">
            <v>MONTOUR</v>
          </cell>
          <cell r="C1756" t="str">
            <v>SES</v>
          </cell>
        </row>
        <row r="1757">
          <cell r="B1757">
            <v>591.6</v>
          </cell>
          <cell r="C1757">
            <v>472.06958640000005</v>
          </cell>
          <cell r="D1757">
            <v>391.2</v>
          </cell>
          <cell r="E1757">
            <v>311.11470959999997</v>
          </cell>
          <cell r="F1757">
            <v>274.8</v>
          </cell>
          <cell r="G1757">
            <v>210.47124360000001</v>
          </cell>
          <cell r="H1757">
            <v>148.79999999999998</v>
          </cell>
          <cell r="I1757">
            <v>107.67406079999999</v>
          </cell>
          <cell r="J1757">
            <v>1406.3999999999999</v>
          </cell>
          <cell r="K1757">
            <v>1101.3296003999999</v>
          </cell>
        </row>
        <row r="1758">
          <cell r="B1758">
            <v>92.399999999999991</v>
          </cell>
          <cell r="C1758">
            <v>64.854913199999999</v>
          </cell>
          <cell r="D1758">
            <v>571.19999999999993</v>
          </cell>
          <cell r="E1758">
            <v>380.48545919999998</v>
          </cell>
          <cell r="F1758">
            <v>260.39999999999998</v>
          </cell>
          <cell r="G1758">
            <v>178.26645479999996</v>
          </cell>
          <cell r="H1758">
            <v>134.4</v>
          </cell>
          <cell r="I1758">
            <v>92.680761600000011</v>
          </cell>
          <cell r="J1758">
            <v>1058.3999999999999</v>
          </cell>
          <cell r="K1758">
            <v>716.28758879999998</v>
          </cell>
        </row>
        <row r="1759">
          <cell r="B1759">
            <v>178.79999999999998</v>
          </cell>
          <cell r="C1759">
            <v>125.07614279999999</v>
          </cell>
          <cell r="D1759">
            <v>337.2</v>
          </cell>
          <cell r="E1759">
            <v>244.66152959999999</v>
          </cell>
          <cell r="F1759">
            <v>264</v>
          </cell>
          <cell r="G1759">
            <v>196.182624</v>
          </cell>
          <cell r="H1759">
            <v>421.2</v>
          </cell>
          <cell r="I1759">
            <v>322.79462279999996</v>
          </cell>
          <cell r="J1759">
            <v>1201.2</v>
          </cell>
          <cell r="K1759">
            <v>888.71491919999994</v>
          </cell>
        </row>
        <row r="1760">
          <cell r="B1760">
            <v>3666</v>
          </cell>
          <cell r="C1760">
            <v>2837.74062</v>
          </cell>
          <cell r="J1760">
            <v>3666</v>
          </cell>
          <cell r="K1760">
            <v>2706.3321083999999</v>
          </cell>
        </row>
        <row r="1761">
          <cell r="A1761" t="str">
            <v>BRUNNER IS LIGHT OIL</v>
          </cell>
          <cell r="B1761" t="str">
            <v>BRUNNER</v>
          </cell>
          <cell r="C1761" t="str">
            <v>ISL SES</v>
          </cell>
        </row>
        <row r="1762">
          <cell r="B1762">
            <v>245.20999999999998</v>
          </cell>
          <cell r="C1762">
            <v>195.66630033999999</v>
          </cell>
          <cell r="D1762">
            <v>246.33999999999997</v>
          </cell>
          <cell r="E1762">
            <v>195.91001421999997</v>
          </cell>
          <cell r="F1762">
            <v>302.83999999999997</v>
          </cell>
          <cell r="G1762">
            <v>231.94727587999998</v>
          </cell>
          <cell r="H1762">
            <v>196.61999999999998</v>
          </cell>
          <cell r="I1762">
            <v>142.27737791999999</v>
          </cell>
          <cell r="J1762">
            <v>991.00999999999988</v>
          </cell>
          <cell r="K1762">
            <v>765.80096835999984</v>
          </cell>
        </row>
        <row r="1763">
          <cell r="B1763">
            <v>256.51</v>
          </cell>
          <cell r="C1763">
            <v>180.04257343</v>
          </cell>
          <cell r="D1763">
            <v>176.27999999999997</v>
          </cell>
          <cell r="E1763">
            <v>117.42292848</v>
          </cell>
          <cell r="F1763">
            <v>251.98999999999998</v>
          </cell>
          <cell r="G1763">
            <v>172.50907812999998</v>
          </cell>
          <cell r="H1763">
            <v>219.21999999999997</v>
          </cell>
          <cell r="I1763">
            <v>151.17170057999999</v>
          </cell>
          <cell r="J1763">
            <v>904</v>
          </cell>
          <cell r="K1763">
            <v>621.14628061999997</v>
          </cell>
        </row>
        <row r="1764">
          <cell r="B1764">
            <v>232.77999999999997</v>
          </cell>
          <cell r="C1764">
            <v>162.83682617999997</v>
          </cell>
          <cell r="D1764">
            <v>115.25999999999999</v>
          </cell>
          <cell r="E1764">
            <v>83.628967679999988</v>
          </cell>
          <cell r="F1764">
            <v>210.17999999999998</v>
          </cell>
          <cell r="G1764">
            <v>166.35410711999998</v>
          </cell>
          <cell r="H1764">
            <v>532.2299999999999</v>
          </cell>
          <cell r="I1764">
            <v>407.87978279999993</v>
          </cell>
          <cell r="J1764">
            <v>1090.4499999999998</v>
          </cell>
          <cell r="K1764">
            <v>820.69968377999987</v>
          </cell>
        </row>
        <row r="1765">
          <cell r="B1765">
            <v>2985.4599999999996</v>
          </cell>
          <cell r="C1765">
            <v>2310.9550221999998</v>
          </cell>
          <cell r="J1765">
            <v>2985.4599999999996</v>
          </cell>
          <cell r="K1765">
            <v>2207.6469327599998</v>
          </cell>
        </row>
        <row r="1766">
          <cell r="A1766" t="str">
            <v>TOTAL STATION LIGHT OIL</v>
          </cell>
          <cell r="B1766" t="str">
            <v>TOTAL S</v>
          </cell>
          <cell r="C1766" t="str">
            <v>TATION OIL</v>
          </cell>
        </row>
        <row r="1767">
          <cell r="B1767">
            <v>1048.4099999999999</v>
          </cell>
          <cell r="C1767">
            <v>835.00216314000011</v>
          </cell>
          <cell r="D1767">
            <v>833.14</v>
          </cell>
          <cell r="E1767">
            <v>662.58207861999995</v>
          </cell>
          <cell r="F1767">
            <v>781.24</v>
          </cell>
          <cell r="G1767">
            <v>598.35718468000005</v>
          </cell>
          <cell r="H1767">
            <v>575.02</v>
          </cell>
          <cell r="I1767">
            <v>416.09367232</v>
          </cell>
          <cell r="J1767">
            <v>3237.81</v>
          </cell>
          <cell r="K1767">
            <v>2512.0350987600004</v>
          </cell>
        </row>
        <row r="1768">
          <cell r="B1768">
            <v>526.51</v>
          </cell>
          <cell r="C1768">
            <v>369.55368343000004</v>
          </cell>
          <cell r="D1768">
            <v>949.07999999999993</v>
          </cell>
          <cell r="E1768">
            <v>632.19737327999997</v>
          </cell>
          <cell r="F1768">
            <v>734.99</v>
          </cell>
          <cell r="G1768">
            <v>503.16459912999989</v>
          </cell>
          <cell r="H1768">
            <v>559.22</v>
          </cell>
          <cell r="I1768">
            <v>385.63196058</v>
          </cell>
          <cell r="J1768">
            <v>2769.8</v>
          </cell>
          <cell r="K1768">
            <v>1890.5476164199999</v>
          </cell>
        </row>
        <row r="1769">
          <cell r="B1769">
            <v>559.17999999999995</v>
          </cell>
          <cell r="C1769">
            <v>391.16374457999996</v>
          </cell>
          <cell r="D1769">
            <v>643.05999999999995</v>
          </cell>
          <cell r="E1769">
            <v>466.58375807999994</v>
          </cell>
          <cell r="F1769">
            <v>687.78</v>
          </cell>
          <cell r="G1769">
            <v>521.26630871999998</v>
          </cell>
          <cell r="H1769">
            <v>1175.0299999999997</v>
          </cell>
          <cell r="I1769">
            <v>900.49978159999989</v>
          </cell>
          <cell r="J1769">
            <v>3065.0499999999993</v>
          </cell>
          <cell r="K1769">
            <v>2279.5135929799999</v>
          </cell>
        </row>
        <row r="1770">
          <cell r="B1770">
            <v>9072.66</v>
          </cell>
          <cell r="C1770">
            <v>7022.8739261999999</v>
          </cell>
          <cell r="J1770">
            <v>9072.66</v>
          </cell>
          <cell r="K1770">
            <v>6682.0963081600003</v>
          </cell>
        </row>
        <row r="1771">
          <cell r="A1771" t="str">
            <v>CT AND DIESEL LIGHT OIL</v>
          </cell>
          <cell r="B1771" t="str">
            <v>COMBUST</v>
          </cell>
          <cell r="C1771" t="str">
            <v>ION DIESEL</v>
          </cell>
          <cell r="D1771" t="str">
            <v>#2 OIL G</v>
          </cell>
          <cell r="E1771" t="str">
            <v>AL</v>
          </cell>
        </row>
        <row r="1772">
          <cell r="B1772">
            <v>48</v>
          </cell>
          <cell r="C1772">
            <v>38.301792000000006</v>
          </cell>
          <cell r="D1772">
            <v>109</v>
          </cell>
          <cell r="E1772">
            <v>86.685846999999995</v>
          </cell>
          <cell r="F1772">
            <v>19</v>
          </cell>
          <cell r="G1772">
            <v>14.552232999999999</v>
          </cell>
          <cell r="H1772">
            <v>33</v>
          </cell>
          <cell r="I1772">
            <v>23.879328000000001</v>
          </cell>
        </row>
        <row r="1773">
          <cell r="B1773">
            <v>36</v>
          </cell>
          <cell r="C1773">
            <v>25.268148</v>
          </cell>
          <cell r="D1773">
            <v>33</v>
          </cell>
          <cell r="E1773">
            <v>21.981828</v>
          </cell>
          <cell r="F1773">
            <v>311</v>
          </cell>
          <cell r="G1773">
            <v>212.90655699999999</v>
          </cell>
          <cell r="H1773">
            <v>189</v>
          </cell>
          <cell r="I1773">
            <v>130.33232100000001</v>
          </cell>
        </row>
        <row r="1774">
          <cell r="B1774">
            <v>156</v>
          </cell>
          <cell r="C1774">
            <v>109.126836</v>
          </cell>
          <cell r="D1774">
            <v>21</v>
          </cell>
          <cell r="E1774">
            <v>15.236927999999999</v>
          </cell>
          <cell r="F1774">
            <v>21</v>
          </cell>
          <cell r="G1774">
            <v>15.605435999999999</v>
          </cell>
          <cell r="H1774">
            <v>28</v>
          </cell>
          <cell r="I1774">
            <v>21.458080000000002</v>
          </cell>
        </row>
        <row r="1775">
          <cell r="B1775">
            <v>1004</v>
          </cell>
          <cell r="C1775">
            <v>777.16628000000003</v>
          </cell>
        </row>
        <row r="1776">
          <cell r="A1776" t="str">
            <v>MARTINS CREEK #3,4 LIGHT OIL BBL</v>
          </cell>
          <cell r="B1776" t="str">
            <v>MARTINS</v>
          </cell>
          <cell r="C1776" t="str">
            <v>CREEK 3&amp;4</v>
          </cell>
          <cell r="D1776" t="str">
            <v>#2 OIL G</v>
          </cell>
          <cell r="E1776" t="str">
            <v>AL</v>
          </cell>
        </row>
        <row r="1777">
          <cell r="B1777">
            <v>294</v>
          </cell>
          <cell r="C1777">
            <v>234.59847600000001</v>
          </cell>
          <cell r="D1777">
            <v>252</v>
          </cell>
          <cell r="E1777">
            <v>200.411316</v>
          </cell>
          <cell r="F1777">
            <v>210</v>
          </cell>
          <cell r="G1777">
            <v>160.84047000000001</v>
          </cell>
          <cell r="H1777">
            <v>168</v>
          </cell>
          <cell r="I1777">
            <v>121.56748800000001</v>
          </cell>
          <cell r="J1777">
            <v>924</v>
          </cell>
          <cell r="K1777">
            <v>717.41775000000007</v>
          </cell>
        </row>
        <row r="1778">
          <cell r="B1778">
            <v>168</v>
          </cell>
          <cell r="C1778">
            <v>117.918024</v>
          </cell>
          <cell r="D1778">
            <v>168</v>
          </cell>
          <cell r="E1778">
            <v>111.907488</v>
          </cell>
          <cell r="F1778">
            <v>252</v>
          </cell>
          <cell r="G1778">
            <v>172.51592399999998</v>
          </cell>
          <cell r="H1778">
            <v>252</v>
          </cell>
          <cell r="I1778">
            <v>173.77642800000001</v>
          </cell>
          <cell r="J1778">
            <v>840</v>
          </cell>
          <cell r="K1778">
            <v>576.11786400000005</v>
          </cell>
        </row>
        <row r="1779">
          <cell r="B1779">
            <v>168</v>
          </cell>
          <cell r="C1779">
            <v>117.521208</v>
          </cell>
          <cell r="D1779">
            <v>168</v>
          </cell>
          <cell r="E1779">
            <v>121.89542399999999</v>
          </cell>
          <cell r="F1779">
            <v>168</v>
          </cell>
          <cell r="G1779">
            <v>124.84348799999999</v>
          </cell>
          <cell r="H1779">
            <v>252</v>
          </cell>
          <cell r="I1779">
            <v>193.12272000000002</v>
          </cell>
          <cell r="J1779">
            <v>756</v>
          </cell>
          <cell r="K1779">
            <v>557.38283999999999</v>
          </cell>
        </row>
        <row r="1780">
          <cell r="B1780">
            <v>2520</v>
          </cell>
          <cell r="C1780">
            <v>1950.6564000000001</v>
          </cell>
          <cell r="J1780">
            <v>2520</v>
          </cell>
          <cell r="K1780">
            <v>1850.9184540000001</v>
          </cell>
        </row>
        <row r="1781">
          <cell r="A1781" t="str">
            <v>MARTINS CREEK #3,4 HEAVY OIL BBL</v>
          </cell>
          <cell r="B1781" t="str">
            <v>MARTINS</v>
          </cell>
          <cell r="C1781" t="str">
            <v>CREEK 3&amp;4</v>
          </cell>
          <cell r="D1781" t="str">
            <v>HVY OIL</v>
          </cell>
          <cell r="E1781" t="str">
            <v>BBL</v>
          </cell>
        </row>
        <row r="1782">
          <cell r="B1782">
            <v>175</v>
          </cell>
          <cell r="C1782">
            <v>4531.2750000000005</v>
          </cell>
          <cell r="D1782">
            <v>175</v>
          </cell>
          <cell r="E1782">
            <v>4461.2749999999996</v>
          </cell>
          <cell r="F1782">
            <v>60</v>
          </cell>
          <cell r="G1782">
            <v>1505.58</v>
          </cell>
          <cell r="H1782">
            <v>40</v>
          </cell>
          <cell r="I1782">
            <v>953.72</v>
          </cell>
          <cell r="J1782">
            <v>450</v>
          </cell>
          <cell r="K1782">
            <v>11451.849999999999</v>
          </cell>
        </row>
        <row r="1783">
          <cell r="B1783">
            <v>125</v>
          </cell>
          <cell r="C1783">
            <v>2949.125</v>
          </cell>
          <cell r="D1783">
            <v>400</v>
          </cell>
          <cell r="E1783">
            <v>9337.2000000000007</v>
          </cell>
          <cell r="F1783">
            <v>600</v>
          </cell>
          <cell r="G1783">
            <v>13855.8</v>
          </cell>
          <cell r="H1783">
            <v>600</v>
          </cell>
          <cell r="I1783">
            <v>13705.8</v>
          </cell>
          <cell r="J1783">
            <v>1725</v>
          </cell>
          <cell r="K1783">
            <v>39847.925000000003</v>
          </cell>
        </row>
        <row r="1784">
          <cell r="B1784">
            <v>250</v>
          </cell>
          <cell r="C1784">
            <v>5648.25</v>
          </cell>
          <cell r="D1784">
            <v>50</v>
          </cell>
          <cell r="E1784">
            <v>1129.6500000000001</v>
          </cell>
          <cell r="F1784">
            <v>60</v>
          </cell>
          <cell r="G1784">
            <v>1355.58</v>
          </cell>
          <cell r="H1784">
            <v>140</v>
          </cell>
          <cell r="I1784">
            <v>3163.02</v>
          </cell>
          <cell r="J1784">
            <v>500</v>
          </cell>
          <cell r="K1784">
            <v>11296.5</v>
          </cell>
        </row>
        <row r="1785">
          <cell r="B1785">
            <v>2675</v>
          </cell>
          <cell r="C1785">
            <v>57533.899999999994</v>
          </cell>
          <cell r="J1785">
            <v>2675</v>
          </cell>
          <cell r="K1785">
            <v>62596.275000000001</v>
          </cell>
        </row>
        <row r="1786">
          <cell r="A1786" t="str">
            <v>MARTINS CREEK #3,4 HEAVY OIL BBL</v>
          </cell>
          <cell r="B1786" t="str">
            <v>MARTINS</v>
          </cell>
          <cell r="C1786" t="str">
            <v>CREEK 3&amp;4</v>
          </cell>
          <cell r="D1786" t="str">
            <v>NATURAL</v>
          </cell>
          <cell r="E1786" t="str">
            <v>GAS</v>
          </cell>
        </row>
        <row r="1787">
          <cell r="B1787">
            <v>100</v>
          </cell>
          <cell r="C1787">
            <v>524.30000000000007</v>
          </cell>
          <cell r="D1787">
            <v>50</v>
          </cell>
          <cell r="E1787">
            <v>217.25000000000003</v>
          </cell>
          <cell r="F1787">
            <v>20</v>
          </cell>
          <cell r="G1787">
            <v>84.9</v>
          </cell>
          <cell r="H1787">
            <v>20</v>
          </cell>
          <cell r="I1787">
            <v>73.58</v>
          </cell>
        </row>
        <row r="1788">
          <cell r="B1788">
            <v>50</v>
          </cell>
          <cell r="C1788">
            <v>180.6</v>
          </cell>
          <cell r="D1788">
            <v>400</v>
          </cell>
          <cell r="E1788">
            <v>1412.3999999999999</v>
          </cell>
          <cell r="F1788">
            <v>560</v>
          </cell>
          <cell r="G1788">
            <v>2016.56</v>
          </cell>
          <cell r="H1788">
            <v>560</v>
          </cell>
          <cell r="I1788">
            <v>1983.52</v>
          </cell>
        </row>
        <row r="1789">
          <cell r="B1789">
            <v>50</v>
          </cell>
          <cell r="C1789">
            <v>176.25</v>
          </cell>
          <cell r="D1789">
            <v>20</v>
          </cell>
          <cell r="E1789">
            <v>72.86</v>
          </cell>
          <cell r="F1789">
            <v>20</v>
          </cell>
          <cell r="G1789">
            <v>82.160000000000011</v>
          </cell>
          <cell r="H1789">
            <v>50</v>
          </cell>
          <cell r="I1789">
            <v>220.6</v>
          </cell>
        </row>
        <row r="1790">
          <cell r="B1790">
            <v>1900</v>
          </cell>
          <cell r="C1790">
            <v>7392.9</v>
          </cell>
        </row>
        <row r="1792">
          <cell r="A1792" t="str">
            <v>MARTINS CREEK #3,4 HEAVY OIL BBL  VARIABLE PORTION OF PCR CAME FROM KEN QUINTY.  TOTAL $ FOR MARTINS CREEK #3 AND #4 WERE RECALCUALTED HERE.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 refreshError="1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FFH Fees"/>
      <sheetName val="CSA costs"/>
      <sheetName val="Major Maint"/>
      <sheetName val="Generation &amp; Fuel"/>
      <sheetName val="Error Checks &amp; Notes"/>
      <sheetName val="Depreciation"/>
      <sheetName val="CapEx"/>
      <sheetName val="Links to Notes"/>
    </sheetNames>
    <sheetDataSet>
      <sheetData sheetId="0" refreshError="1"/>
      <sheetData sheetId="1" refreshError="1">
        <row r="4">
          <cell r="I4">
            <v>0.5</v>
          </cell>
        </row>
        <row r="22">
          <cell r="E22">
            <v>7.6999999999999999E-2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CB Macro Sheet"/>
      <sheetName val="Evaluation Summary"/>
      <sheetName val="Assumptions"/>
      <sheetName val="Questions-concerns"/>
      <sheetName val="PPA 1"/>
      <sheetName val="PPA 2"/>
      <sheetName val="PPA 3"/>
      <sheetName val="PPA 4"/>
      <sheetName val="Wind PPA"/>
      <sheetName val="Wind Inputs"/>
      <sheetName val="Acquisition Inputs"/>
      <sheetName val="RPS Summary"/>
      <sheetName val="Supply Calculator"/>
      <sheetName val="Dispatch Cases"/>
      <sheetName val="Capital Additions"/>
      <sheetName val="Fuel Consumption"/>
      <sheetName val="Capacity MWh"/>
      <sheetName val="Emissions"/>
      <sheetName val="Nominal Results Summary"/>
      <sheetName val="Results Summary"/>
      <sheetName val="Consol"/>
      <sheetName val="CCGT"/>
      <sheetName val="Acquisition 2"/>
      <sheetName val="Acquisition 1"/>
      <sheetName val="Wind Acquisition"/>
      <sheetName val="SCGT"/>
      <sheetName val="Wind"/>
      <sheetName val="Coal"/>
      <sheetName val="Duct Fired"/>
      <sheetName val="Biomass"/>
      <sheetName val="Joint Ownership MW"/>
      <sheetName val="Contracted MW"/>
      <sheetName val="PPA Rollup"/>
      <sheetName val="Equity Equalization - PPA"/>
      <sheetName val="End Effects"/>
      <sheetName val="&lt;Dispatch Model&gt;"/>
      <sheetName val="CB Assumptions"/>
      <sheetName val="CB Corellation Matrix"/>
      <sheetName val="Dispatch"/>
      <sheetName val="Load Shape"/>
      <sheetName val="Price Data"/>
      <sheetName val="Wind Data"/>
      <sheetName val="Thermal Plants"/>
      <sheetName val="Consolidated Hydro"/>
      <sheetName val="Must Run Plants"/>
      <sheetName val="&lt;Data Sheets&gt;"/>
      <sheetName val="AMW Summary"/>
      <sheetName val="Monthly On-peak Capacities"/>
      <sheetName val="WACC"/>
      <sheetName val="Heat Rate"/>
      <sheetName val="Case Output"/>
    </sheetNames>
    <sheetDataSet>
      <sheetData sheetId="0" refreshError="1"/>
      <sheetData sheetId="1" refreshError="1"/>
      <sheetData sheetId="2" refreshError="1"/>
      <sheetData sheetId="3" refreshError="1">
        <row r="15">
          <cell r="K15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  <sheetName val="Print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 Output from AuroraAMW"/>
      <sheetName val="Portfolio Output from Aurora"/>
      <sheetName val="Sheet2"/>
      <sheetName val="Map Table"/>
      <sheetName val="Sheet1"/>
      <sheetName val="Summary"/>
      <sheetName val="Summary MDB"/>
      <sheetName val="Summary MDB with wind separate"/>
      <sheetName val="Load Summary for CSM"/>
      <sheetName val="2006 Pie Chart"/>
      <sheetName val="Hydro Update"/>
      <sheetName val="Key"/>
      <sheetName val="Chart2006 (3)"/>
      <sheetName val="Chart2006"/>
      <sheetName val="Chart2007"/>
      <sheetName val="Chart2008"/>
      <sheetName val="Chart2009"/>
      <sheetName val="Chart2010"/>
      <sheetName val="Chart2011"/>
      <sheetName val="Chart2012"/>
      <sheetName val="Chart2013"/>
      <sheetName val="Chart2014"/>
      <sheetName val="Chart2015"/>
      <sheetName val="Annual Needs (3)"/>
      <sheetName val="Annual Chart"/>
      <sheetName val="Chart2006 (2)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APS Contract 2005 - 2006</v>
          </cell>
          <cell r="C2" t="str">
            <v>Contracts</v>
          </cell>
        </row>
        <row r="3">
          <cell r="B3" t="str">
            <v>Baker Replacement 1997-2025</v>
          </cell>
          <cell r="C3" t="str">
            <v>Contracts</v>
          </cell>
        </row>
        <row r="4">
          <cell r="B4" t="str">
            <v>BC Hydro Point Roberts 2004-2025</v>
          </cell>
          <cell r="C4" t="str">
            <v>Contracts</v>
          </cell>
        </row>
        <row r="5">
          <cell r="B5" t="str">
            <v>BPA Snohomish Conservation  2004-2010</v>
          </cell>
          <cell r="C5" t="str">
            <v>Contracts</v>
          </cell>
        </row>
        <row r="6">
          <cell r="B6" t="str">
            <v>Canadian EA 2004-2025</v>
          </cell>
          <cell r="C6" t="str">
            <v>Contracts</v>
          </cell>
        </row>
        <row r="7">
          <cell r="B7" t="str">
            <v>Colstrip 1</v>
          </cell>
          <cell r="C7" t="str">
            <v>Colstrip</v>
          </cell>
        </row>
        <row r="8">
          <cell r="B8" t="str">
            <v>Colstrip 2</v>
          </cell>
          <cell r="C8" t="str">
            <v>Colstrip</v>
          </cell>
        </row>
        <row r="9">
          <cell r="B9" t="str">
            <v>Colstrip 3</v>
          </cell>
          <cell r="C9" t="str">
            <v>Colstrip</v>
          </cell>
        </row>
        <row r="10">
          <cell r="B10" t="str">
            <v>Colstrip 4</v>
          </cell>
          <cell r="C10" t="str">
            <v>Colstrip</v>
          </cell>
        </row>
        <row r="11">
          <cell r="B11" t="str">
            <v>Electron</v>
          </cell>
          <cell r="C11" t="str">
            <v>Hydro &amp; Wind</v>
          </cell>
        </row>
        <row r="12">
          <cell r="B12" t="str">
            <v>Encogen Dispatch</v>
          </cell>
          <cell r="C12" t="str">
            <v>Encogen &amp; CTs</v>
          </cell>
        </row>
        <row r="13">
          <cell r="B13" t="str">
            <v>Encogen Must Run</v>
          </cell>
          <cell r="C13" t="str">
            <v>Encogen &amp; CTs</v>
          </cell>
        </row>
        <row r="14">
          <cell r="B14" t="str">
            <v>Fred CC Duct</v>
          </cell>
          <cell r="C14" t="str">
            <v>Encogen &amp; CTs</v>
          </cell>
        </row>
        <row r="15">
          <cell r="B15" t="str">
            <v>Frederickson 1</v>
          </cell>
          <cell r="C15" t="str">
            <v>Encogen &amp; CTs</v>
          </cell>
        </row>
        <row r="16">
          <cell r="B16" t="str">
            <v>Frederickson 2</v>
          </cell>
          <cell r="C16" t="str">
            <v>Encogen &amp; CTs</v>
          </cell>
        </row>
        <row r="17">
          <cell r="B17" t="str">
            <v>Frederickson CC</v>
          </cell>
          <cell r="C17" t="str">
            <v>Encogen &amp; CTs</v>
          </cell>
        </row>
        <row r="18">
          <cell r="B18" t="str">
            <v>Fredonia 1</v>
          </cell>
          <cell r="C18" t="str">
            <v>Encogen &amp; CTs</v>
          </cell>
        </row>
        <row r="19">
          <cell r="B19" t="str">
            <v>Fredonia 2</v>
          </cell>
          <cell r="C19" t="str">
            <v>Encogen &amp; CTs</v>
          </cell>
        </row>
        <row r="20">
          <cell r="B20" t="str">
            <v>Fredonia 3-4</v>
          </cell>
          <cell r="C20" t="str">
            <v>Encogen &amp; CTs</v>
          </cell>
        </row>
        <row r="21">
          <cell r="B21" t="str">
            <v>Hopkins Ridge</v>
          </cell>
          <cell r="C21" t="str">
            <v>Hydro &amp; Wind</v>
          </cell>
        </row>
        <row r="22">
          <cell r="B22" t="str">
            <v>Lower Baker 1</v>
          </cell>
          <cell r="C22" t="str">
            <v>Hydro &amp; Wind</v>
          </cell>
        </row>
        <row r="23">
          <cell r="B23" t="str">
            <v>March Point 1 MRun 2004-2011</v>
          </cell>
          <cell r="C23" t="str">
            <v>NUGs</v>
          </cell>
        </row>
        <row r="24">
          <cell r="B24" t="str">
            <v>March Point 2 Dis 2004-2011</v>
          </cell>
          <cell r="C24" t="str">
            <v>NUGs</v>
          </cell>
        </row>
        <row r="25">
          <cell r="B25" t="str">
            <v>March Point 2 MRun  2004-2011</v>
          </cell>
          <cell r="C25" t="str">
            <v>NUGs</v>
          </cell>
        </row>
        <row r="26">
          <cell r="B26" t="str">
            <v>Market Purchases</v>
          </cell>
          <cell r="C26" t="str">
            <v>Market Purchases</v>
          </cell>
        </row>
        <row r="27">
          <cell r="B27" t="str">
            <v>Market Sales</v>
          </cell>
          <cell r="C27" t="str">
            <v>Market Sales</v>
          </cell>
        </row>
        <row r="28">
          <cell r="B28" t="str">
            <v>MPC Firm Contract CY 2004-2010</v>
          </cell>
          <cell r="C28" t="str">
            <v>Contracts</v>
          </cell>
        </row>
        <row r="29">
          <cell r="B29" t="str">
            <v>Nooksack Hydro 2004-2008</v>
          </cell>
          <cell r="C29" t="str">
            <v>Contracts</v>
          </cell>
        </row>
        <row r="30">
          <cell r="B30" t="str">
            <v>North Wasco 2004-2012</v>
          </cell>
          <cell r="C30" t="str">
            <v>Contracts</v>
          </cell>
        </row>
        <row r="31">
          <cell r="B31" t="str">
            <v>PG&amp;E Exchange In 2004-2008</v>
          </cell>
          <cell r="C31" t="str">
            <v>Contracts</v>
          </cell>
        </row>
        <row r="32">
          <cell r="B32" t="str">
            <v>PG&amp;E Exchange Out 2004-2008</v>
          </cell>
          <cell r="C32" t="str">
            <v>Contracts</v>
          </cell>
        </row>
        <row r="33">
          <cell r="B33" t="str">
            <v>PR Disp Product 2005-2025</v>
          </cell>
          <cell r="C33" t="str">
            <v>Hydro &amp; Wind</v>
          </cell>
        </row>
        <row r="34">
          <cell r="B34" t="str">
            <v>Priest Rapids Wanapum 2010</v>
          </cell>
          <cell r="C34" t="str">
            <v>Hydro &amp; Wind</v>
          </cell>
        </row>
        <row r="35">
          <cell r="B35" t="str">
            <v>QF Koma Kulshan Hydro 2004-2025</v>
          </cell>
          <cell r="C35" t="str">
            <v>Contracts</v>
          </cell>
        </row>
        <row r="36">
          <cell r="B36" t="str">
            <v>QF PERC 2004-2009</v>
          </cell>
          <cell r="C36" t="str">
            <v>Contracts</v>
          </cell>
        </row>
        <row r="37">
          <cell r="B37" t="str">
            <v>QF Port Townsend Hydro 2000-2025</v>
          </cell>
          <cell r="C37" t="str">
            <v>Contracts</v>
          </cell>
        </row>
        <row r="38">
          <cell r="B38" t="str">
            <v>QF Shipp Hutch. Creek 2004-2005</v>
          </cell>
          <cell r="C38" t="str">
            <v>Contracts</v>
          </cell>
        </row>
        <row r="39">
          <cell r="B39" t="str">
            <v>QF Spokane MSW 2004-2011</v>
          </cell>
          <cell r="C39" t="str">
            <v>Contracts</v>
          </cell>
        </row>
        <row r="40">
          <cell r="B40" t="str">
            <v>QF Sygitowicz 2004-2014</v>
          </cell>
          <cell r="C40" t="str">
            <v>Contracts</v>
          </cell>
        </row>
        <row r="41">
          <cell r="B41" t="str">
            <v>QF Sygitowicz 2014 - 2025</v>
          </cell>
          <cell r="C41" t="str">
            <v>Contracts</v>
          </cell>
        </row>
        <row r="42">
          <cell r="B42" t="str">
            <v>QF Twin Falls 2004-2025</v>
          </cell>
          <cell r="C42" t="str">
            <v>Contracts</v>
          </cell>
        </row>
        <row r="43">
          <cell r="B43" t="str">
            <v>QF Weeks Falls 2004-2025</v>
          </cell>
          <cell r="C43" t="str">
            <v>Contracts</v>
          </cell>
        </row>
        <row r="44">
          <cell r="B44" t="str">
            <v>Resource Total</v>
          </cell>
          <cell r="C44" t="str">
            <v>Resource Total</v>
          </cell>
        </row>
        <row r="45">
          <cell r="B45" t="str">
            <v>Rock Island 1</v>
          </cell>
          <cell r="C45" t="str">
            <v>Hydro &amp; Wind</v>
          </cell>
        </row>
        <row r="46">
          <cell r="B46" t="str">
            <v>Rock Island 2</v>
          </cell>
          <cell r="C46" t="str">
            <v>Hydro &amp; Wind</v>
          </cell>
        </row>
        <row r="47">
          <cell r="B47" t="str">
            <v>Rocky Reach 1-11</v>
          </cell>
          <cell r="C47" t="str">
            <v>Hydro &amp; Wind</v>
          </cell>
        </row>
        <row r="48">
          <cell r="B48" t="str">
            <v>Snoqualmie Falls</v>
          </cell>
          <cell r="C48" t="str">
            <v>Hydro &amp; Wind</v>
          </cell>
        </row>
        <row r="49">
          <cell r="B49" t="str">
            <v>Sumas 2004-2012</v>
          </cell>
          <cell r="C49" t="str">
            <v>NUGs</v>
          </cell>
        </row>
        <row r="50">
          <cell r="B50" t="str">
            <v>Tenaska 2004-2011</v>
          </cell>
          <cell r="C50" t="str">
            <v>NUGs</v>
          </cell>
        </row>
        <row r="51">
          <cell r="B51" t="str">
            <v>Tenaska Excess Energy 2004-2011</v>
          </cell>
          <cell r="C51" t="str">
            <v>NUGs</v>
          </cell>
        </row>
        <row r="52">
          <cell r="B52" t="str">
            <v>Total</v>
          </cell>
          <cell r="C52" t="str">
            <v>Total</v>
          </cell>
        </row>
        <row r="53">
          <cell r="B53" t="str">
            <v>Total Contract Purchases</v>
          </cell>
          <cell r="C53" t="str">
            <v>Total Contract Purchases</v>
          </cell>
        </row>
        <row r="54">
          <cell r="B54" t="str">
            <v>Total Contract Sales</v>
          </cell>
          <cell r="C54" t="str">
            <v>Total Contract Sales</v>
          </cell>
        </row>
        <row r="55">
          <cell r="B55" t="str">
            <v>Upper Baker 1 &amp; 2</v>
          </cell>
          <cell r="C55" t="str">
            <v>Hydro &amp; Wind</v>
          </cell>
        </row>
        <row r="56">
          <cell r="B56" t="str">
            <v>Wanapum 2000-2009</v>
          </cell>
          <cell r="C56" t="str">
            <v>Hydro &amp; Wind</v>
          </cell>
        </row>
        <row r="57">
          <cell r="B57" t="str">
            <v>Wells U1-U10</v>
          </cell>
          <cell r="C57" t="str">
            <v>Hydro &amp; Wind</v>
          </cell>
        </row>
        <row r="58">
          <cell r="B58" t="str">
            <v>Whitehorn 2 (Point Whitehorn)</v>
          </cell>
          <cell r="C58" t="str">
            <v>Encogen &amp; CTs</v>
          </cell>
        </row>
        <row r="59">
          <cell r="B59" t="str">
            <v>Whitehorn 3 (Point Whitehorn)</v>
          </cell>
          <cell r="C59" t="str">
            <v>Encogen &amp; CTs</v>
          </cell>
        </row>
        <row r="60">
          <cell r="B60" t="str">
            <v>Wildhorse</v>
          </cell>
          <cell r="C60" t="str">
            <v>Hydro &amp; Wind</v>
          </cell>
        </row>
        <row r="61">
          <cell r="B61" t="str">
            <v>WNP-3 BPA Exch Power 2004-2017</v>
          </cell>
          <cell r="C61" t="str">
            <v>Contracts</v>
          </cell>
        </row>
        <row r="62">
          <cell r="B62" t="str">
            <v>WNP-3 Return  2000 - 2017</v>
          </cell>
          <cell r="C62" t="str">
            <v>Contracts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|Print pages --&gt;"/>
      <sheetName val="Summary Nominal NPV Levelized"/>
      <sheetName val="100% - Debt Serv. &amp; O&amp;M - Term"/>
      <sheetName val="100% Expense - Nominal - Term"/>
      <sheetName val="100% RR Capex - Nominal - Term"/>
      <sheetName val="100% RI Capex - Nominal - Term"/>
      <sheetName val="|Model --&gt;"/>
      <sheetName val="To Do and Notes"/>
      <sheetName val="NPV"/>
      <sheetName val="NPV 2011"/>
      <sheetName val="Inputs"/>
      <sheetName val="Input Vectors"/>
      <sheetName val="PSE - Nominal"/>
      <sheetName val="100% - Nominal"/>
      <sheetName val="Expense - Nominal"/>
      <sheetName val="Expense - 2005 $"/>
      <sheetName val="Term Sheet Charges"/>
      <sheetName val="Total Debt Service and Balance"/>
      <sheetName val="Incr DS Pre Sign"/>
      <sheetName val="Incr DS Post Sign Pre Effective"/>
      <sheetName val="Incr DS Post Effective"/>
      <sheetName val="Sch A1 to PSE 10-14-05"/>
      <sheetName val="| Updated Capex --&gt;"/>
      <sheetName val="RR Capex - Rev 12142005"/>
      <sheetName val="RR Capex - 2005 $"/>
      <sheetName val="RR Capex - Nominal"/>
      <sheetName val="RR License - 2005 $"/>
      <sheetName val="RI Capex - Nominal"/>
      <sheetName val="RI Capex - 2005 $"/>
      <sheetName val="Old Cum Debt Pmts - Nom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1">
          <cell r="F51" t="str">
            <v>Yes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, Gas Price Inputs"/>
      <sheetName val="Project Info"/>
      <sheetName val="Cost Output"/>
    </sheetNames>
    <sheetDataSet>
      <sheetData sheetId="0" refreshError="1">
        <row r="16">
          <cell r="B16">
            <v>2010</v>
          </cell>
        </row>
        <row r="33">
          <cell r="B33">
            <v>2008</v>
          </cell>
          <cell r="C33">
            <v>2009</v>
          </cell>
          <cell r="D33">
            <v>2010</v>
          </cell>
          <cell r="E33">
            <v>2011</v>
          </cell>
          <cell r="F33">
            <v>2012</v>
          </cell>
          <cell r="G33">
            <v>2013</v>
          </cell>
          <cell r="H33">
            <v>2014</v>
          </cell>
          <cell r="I33">
            <v>2015</v>
          </cell>
          <cell r="J33">
            <v>2016</v>
          </cell>
          <cell r="K33">
            <v>2017</v>
          </cell>
          <cell r="L33">
            <v>2018</v>
          </cell>
          <cell r="M33">
            <v>2019</v>
          </cell>
          <cell r="N33">
            <v>2020</v>
          </cell>
          <cell r="O33">
            <v>2021</v>
          </cell>
          <cell r="P33">
            <v>2022</v>
          </cell>
          <cell r="Q33">
            <v>2023</v>
          </cell>
          <cell r="R33">
            <v>2024</v>
          </cell>
          <cell r="S33">
            <v>2025</v>
          </cell>
          <cell r="T33">
            <v>2026</v>
          </cell>
          <cell r="U33">
            <v>2027</v>
          </cell>
        </row>
        <row r="34">
          <cell r="B34">
            <v>7.3230896604331486</v>
          </cell>
          <cell r="C34">
            <v>9.139132584078391</v>
          </cell>
          <cell r="D34">
            <v>8.176810842566173</v>
          </cell>
          <cell r="E34">
            <v>8.0612847537616972</v>
          </cell>
          <cell r="F34">
            <v>8.3709220306792727</v>
          </cell>
          <cell r="G34">
            <v>9.2198949581591645</v>
          </cell>
          <cell r="H34">
            <v>9.5392110001103187</v>
          </cell>
          <cell r="I34">
            <v>9.6157929659052073</v>
          </cell>
          <cell r="J34">
            <v>9.7166442391380929</v>
          </cell>
          <cell r="K34">
            <v>9.851319458725726</v>
          </cell>
          <cell r="L34">
            <v>10.210868185224953</v>
          </cell>
          <cell r="M34">
            <v>10.245450642187317</v>
          </cell>
          <cell r="N34">
            <v>10.519067961906659</v>
          </cell>
          <cell r="O34">
            <v>10.557163800478266</v>
          </cell>
          <cell r="P34">
            <v>10.661507315940787</v>
          </cell>
          <cell r="Q34">
            <v>10.798635160443446</v>
          </cell>
          <cell r="R34">
            <v>10.890671590488877</v>
          </cell>
          <cell r="S34">
            <v>10.84760409014395</v>
          </cell>
          <cell r="T34">
            <v>10.980870693942757</v>
          </cell>
          <cell r="U34">
            <v>11.149956983211915</v>
          </cell>
        </row>
        <row r="35">
          <cell r="B35">
            <v>7.7422713302196904</v>
          </cell>
          <cell r="C35">
            <v>9.0840452719810418</v>
          </cell>
          <cell r="D35">
            <v>8.3076025982162456</v>
          </cell>
          <cell r="E35">
            <v>8.2003571235406572</v>
          </cell>
          <cell r="F35">
            <v>8.4571906233509591</v>
          </cell>
          <cell r="G35">
            <v>8.9470832020686899</v>
          </cell>
          <cell r="H35">
            <v>9.057744175662366</v>
          </cell>
          <cell r="I35">
            <v>9.1629611221581175</v>
          </cell>
          <cell r="J35">
            <v>9.219242640699262</v>
          </cell>
          <cell r="K35">
            <v>9.3295628280850433</v>
          </cell>
          <cell r="L35">
            <v>9.6429658839959327</v>
          </cell>
          <cell r="M35">
            <v>9.6208058572782722</v>
          </cell>
          <cell r="N35">
            <v>9.6638549638019846</v>
          </cell>
          <cell r="O35">
            <v>9.84799793966965</v>
          </cell>
          <cell r="P35">
            <v>10.023871377822296</v>
          </cell>
          <cell r="Q35">
            <v>10.21132823851295</v>
          </cell>
          <cell r="R35">
            <v>10.354662601162616</v>
          </cell>
          <cell r="S35">
            <v>10.31929937457933</v>
          </cell>
          <cell r="T35">
            <v>10.572217642250592</v>
          </cell>
          <cell r="U35">
            <v>10.817647889656557</v>
          </cell>
        </row>
        <row r="36">
          <cell r="B36">
            <v>8.19006616101864</v>
          </cell>
          <cell r="C36">
            <v>8.6644259237864159</v>
          </cell>
          <cell r="D36">
            <v>8.0643349096471475</v>
          </cell>
          <cell r="E36">
            <v>7.9553828640337345</v>
          </cell>
          <cell r="F36">
            <v>8.2322082525131268</v>
          </cell>
          <cell r="G36">
            <v>8.3869764667307543</v>
          </cell>
          <cell r="H36">
            <v>8.505327025686773</v>
          </cell>
          <cell r="I36">
            <v>8.6698663645233403</v>
          </cell>
          <cell r="J36">
            <v>8.7442711683930696</v>
          </cell>
          <cell r="K36">
            <v>8.8831318486993069</v>
          </cell>
          <cell r="L36">
            <v>9.1615898310342949</v>
          </cell>
          <cell r="M36">
            <v>9.211462239359026</v>
          </cell>
          <cell r="N36">
            <v>9.3269453225847805</v>
          </cell>
          <cell r="O36">
            <v>9.5627984320670851</v>
          </cell>
          <cell r="P36">
            <v>9.7583905446928085</v>
          </cell>
          <cell r="Q36">
            <v>9.9656144216930205</v>
          </cell>
          <cell r="R36">
            <v>10.151260489383992</v>
          </cell>
          <cell r="S36">
            <v>10.18117481610971</v>
          </cell>
          <cell r="T36">
            <v>10.41052732584911</v>
          </cell>
          <cell r="U36">
            <v>10.621180464091426</v>
          </cell>
        </row>
        <row r="37">
          <cell r="B37">
            <v>7.7735611880508584</v>
          </cell>
          <cell r="C37">
            <v>6.7766511464944017</v>
          </cell>
          <cell r="D37">
            <v>6.2641403749972406</v>
          </cell>
          <cell r="E37">
            <v>6.7045530798427748</v>
          </cell>
          <cell r="F37">
            <v>7.1007328807565386</v>
          </cell>
          <cell r="G37">
            <v>7.2841510002827912</v>
          </cell>
          <cell r="H37">
            <v>7.334779002543427</v>
          </cell>
          <cell r="I37">
            <v>7.5755522591564679</v>
          </cell>
          <cell r="J37">
            <v>7.7060951644433793</v>
          </cell>
          <cell r="K37">
            <v>7.9119738337645673</v>
          </cell>
          <cell r="L37">
            <v>8.2793291173872312</v>
          </cell>
          <cell r="M37">
            <v>8.4835712044650666</v>
          </cell>
          <cell r="N37">
            <v>8.7549670487389157</v>
          </cell>
          <cell r="O37">
            <v>8.7491416533163751</v>
          </cell>
          <cell r="P37">
            <v>9.026045445957104</v>
          </cell>
          <cell r="Q37">
            <v>9.3374681779294963</v>
          </cell>
          <cell r="R37">
            <v>9.6399540549527796</v>
          </cell>
          <cell r="S37">
            <v>9.6776091685542909</v>
          </cell>
          <cell r="T37">
            <v>9.847794804702664</v>
          </cell>
          <cell r="U37">
            <v>10.032495963810732</v>
          </cell>
        </row>
        <row r="38">
          <cell r="B38">
            <v>7.7713773129817598</v>
          </cell>
          <cell r="C38">
            <v>6.6651874728192109</v>
          </cell>
          <cell r="D38">
            <v>6.1454683080464827</v>
          </cell>
          <cell r="E38">
            <v>6.6262828738643629</v>
          </cell>
          <cell r="F38">
            <v>7.0446674421899553</v>
          </cell>
          <cell r="G38">
            <v>6.6157049694618806</v>
          </cell>
          <cell r="H38">
            <v>6.6629965419205748</v>
          </cell>
          <cell r="I38">
            <v>6.9307707269302163</v>
          </cell>
          <cell r="J38">
            <v>7.0782398749469877</v>
          </cell>
          <cell r="K38">
            <v>7.3219575718260392</v>
          </cell>
          <cell r="L38">
            <v>7.7168758745570329</v>
          </cell>
          <cell r="M38">
            <v>7.9919444954189665</v>
          </cell>
          <cell r="N38">
            <v>8.3346547613553614</v>
          </cell>
          <cell r="O38">
            <v>8.4124354173082914</v>
          </cell>
          <cell r="P38">
            <v>8.7844829943411415</v>
          </cell>
          <cell r="Q38">
            <v>9.1921055260782563</v>
          </cell>
          <cell r="R38">
            <v>9.6141764642937311</v>
          </cell>
          <cell r="S38">
            <v>9.6625622689910493</v>
          </cell>
          <cell r="T38">
            <v>9.8546673093194368</v>
          </cell>
          <cell r="U38">
            <v>10.061836900868441</v>
          </cell>
        </row>
        <row r="39">
          <cell r="B39">
            <v>7.8443877951222731</v>
          </cell>
          <cell r="C39">
            <v>6.7584216052266397</v>
          </cell>
          <cell r="D39">
            <v>6.2479762722972145</v>
          </cell>
          <cell r="E39">
            <v>6.7127121740798303</v>
          </cell>
          <cell r="F39">
            <v>7.1189899122542943</v>
          </cell>
          <cell r="G39">
            <v>6.2156654676186109</v>
          </cell>
          <cell r="H39">
            <v>6.3228477353265511</v>
          </cell>
          <cell r="I39">
            <v>6.5987508408005144</v>
          </cell>
          <cell r="J39">
            <v>6.7441547412854739</v>
          </cell>
          <cell r="K39">
            <v>6.985460544515206</v>
          </cell>
          <cell r="L39">
            <v>7.3672143104367729</v>
          </cell>
          <cell r="M39">
            <v>7.6717707446603729</v>
          </cell>
          <cell r="N39">
            <v>8.0225410727604167</v>
          </cell>
          <cell r="O39">
            <v>8.2920820870030827</v>
          </cell>
          <cell r="P39">
            <v>8.7170796727789863</v>
          </cell>
          <cell r="Q39">
            <v>9.1671890125146511</v>
          </cell>
          <cell r="R39">
            <v>9.6433492178229407</v>
          </cell>
          <cell r="S39">
            <v>9.7027703257246447</v>
          </cell>
          <cell r="T39">
            <v>9.9281767357352209</v>
          </cell>
          <cell r="U39">
            <v>10.180538573113216</v>
          </cell>
        </row>
        <row r="40">
          <cell r="B40">
            <v>7.9125706404620733</v>
          </cell>
          <cell r="C40">
            <v>6.8119857421432171</v>
          </cell>
          <cell r="D40">
            <v>6.2933554860378873</v>
          </cell>
          <cell r="E40">
            <v>6.7654796365846668</v>
          </cell>
          <cell r="F40">
            <v>7.1757438164104812</v>
          </cell>
          <cell r="G40">
            <v>6.4302954232276281</v>
          </cell>
          <cell r="H40">
            <v>6.5903511805826227</v>
          </cell>
          <cell r="I40">
            <v>6.8779671345367346</v>
          </cell>
          <cell r="J40">
            <v>7.0251182569708481</v>
          </cell>
          <cell r="K40">
            <v>7.2783168492844723</v>
          </cell>
          <cell r="L40">
            <v>7.6719797697455121</v>
          </cell>
          <cell r="M40">
            <v>7.999717943059653</v>
          </cell>
          <cell r="N40">
            <v>8.3628463792794765</v>
          </cell>
          <cell r="O40">
            <v>8.6451723587338201</v>
          </cell>
          <cell r="P40">
            <v>9.0936985188537314</v>
          </cell>
          <cell r="Q40">
            <v>9.5672759149147169</v>
          </cell>
          <cell r="R40">
            <v>10.067178164361005</v>
          </cell>
          <cell r="S40">
            <v>10.16208872937603</v>
          </cell>
          <cell r="T40">
            <v>10.412119764264784</v>
          </cell>
          <cell r="U40">
            <v>10.678607854854656</v>
          </cell>
        </row>
        <row r="41">
          <cell r="B41">
            <v>7.9370193682477739</v>
          </cell>
          <cell r="C41">
            <v>6.8866094678439618</v>
          </cell>
          <cell r="D41">
            <v>6.3606682591174835</v>
          </cell>
          <cell r="E41">
            <v>6.8233153236640192</v>
          </cell>
          <cell r="F41">
            <v>7.2275351506697652</v>
          </cell>
          <cell r="G41">
            <v>6.3283447175616443</v>
          </cell>
          <cell r="H41">
            <v>6.4980348177288274</v>
          </cell>
          <cell r="I41">
            <v>6.7745461151152533</v>
          </cell>
          <cell r="J41">
            <v>6.9208712357735749</v>
          </cell>
          <cell r="K41">
            <v>7.1522334923408311</v>
          </cell>
          <cell r="L41">
            <v>7.513285354452603</v>
          </cell>
          <cell r="M41">
            <v>7.8182969073893345</v>
          </cell>
          <cell r="N41">
            <v>8.1478148800131951</v>
          </cell>
          <cell r="O41">
            <v>8.3961716192368669</v>
          </cell>
          <cell r="P41">
            <v>8.799003848404924</v>
          </cell>
          <cell r="Q41">
            <v>9.2264037284043638</v>
          </cell>
          <cell r="R41">
            <v>9.6794548416877415</v>
          </cell>
          <cell r="S41">
            <v>9.7388003957458462</v>
          </cell>
          <cell r="T41">
            <v>9.964021589955232</v>
          </cell>
          <cell r="U41">
            <v>10.205415214333856</v>
          </cell>
        </row>
        <row r="42">
          <cell r="B42">
            <v>7.6482984718674301</v>
          </cell>
          <cell r="C42">
            <v>6.8708119893405826</v>
          </cell>
          <cell r="D42">
            <v>6.4250748688082044</v>
          </cell>
          <cell r="E42">
            <v>6.8666533789604811</v>
          </cell>
          <cell r="F42">
            <v>7.2619226252088751</v>
          </cell>
          <cell r="G42">
            <v>6.6648943996066166</v>
          </cell>
          <cell r="H42">
            <v>6.8364542520352165</v>
          </cell>
          <cell r="I42">
            <v>7.0941718464122205</v>
          </cell>
          <cell r="J42">
            <v>7.2319427075492451</v>
          </cell>
          <cell r="K42">
            <v>7.4545634696925154</v>
          </cell>
          <cell r="L42">
            <v>7.7858229658770401</v>
          </cell>
          <cell r="M42">
            <v>8.0499272526863681</v>
          </cell>
          <cell r="N42">
            <v>8.3380411889151116</v>
          </cell>
          <cell r="O42">
            <v>8.5445435638699347</v>
          </cell>
          <cell r="P42">
            <v>8.8829208813195493</v>
          </cell>
          <cell r="Q42">
            <v>9.2450227797377398</v>
          </cell>
          <cell r="R42">
            <v>9.6317915872967763</v>
          </cell>
          <cell r="S42">
            <v>9.657762634245179</v>
          </cell>
          <cell r="T42">
            <v>9.8381711188601848</v>
          </cell>
          <cell r="U42">
            <v>10.056554422412068</v>
          </cell>
        </row>
        <row r="43">
          <cell r="B43">
            <v>7.5052147715237947</v>
          </cell>
          <cell r="C43">
            <v>6.5576727472709671</v>
          </cell>
          <cell r="D43">
            <v>6.3357417922661634</v>
          </cell>
          <cell r="E43">
            <v>6.812947180373663</v>
          </cell>
          <cell r="F43">
            <v>7.2252871352171324</v>
          </cell>
          <cell r="G43">
            <v>6.9596537964762559</v>
          </cell>
          <cell r="H43">
            <v>7.1635587461151395</v>
          </cell>
          <cell r="I43">
            <v>7.4539713741503331</v>
          </cell>
          <cell r="J43">
            <v>7.635268742238253</v>
          </cell>
          <cell r="K43">
            <v>7.8914588791158087</v>
          </cell>
          <cell r="L43">
            <v>8.2883311041975176</v>
          </cell>
          <cell r="M43">
            <v>8.6505103961123595</v>
          </cell>
          <cell r="N43">
            <v>9.0061505605259153</v>
          </cell>
          <cell r="O43">
            <v>9.3347366116071697</v>
          </cell>
          <cell r="P43">
            <v>9.7963820564839388</v>
          </cell>
          <cell r="Q43">
            <v>10.272336293179292</v>
          </cell>
          <cell r="R43">
            <v>10.784986873570288</v>
          </cell>
          <cell r="S43">
            <v>10.949768624072329</v>
          </cell>
          <cell r="T43">
            <v>11.204363689858843</v>
          </cell>
          <cell r="U43">
            <v>11.498280549622224</v>
          </cell>
        </row>
        <row r="44">
          <cell r="B44">
            <v>7.8326106562648556</v>
          </cell>
          <cell r="C44">
            <v>7.1814015621976139</v>
          </cell>
          <cell r="D44">
            <v>6.9746077451273738</v>
          </cell>
          <cell r="E44">
            <v>7.1741196684771538</v>
          </cell>
          <cell r="F44">
            <v>7.4292517336638664</v>
          </cell>
          <cell r="G44">
            <v>7.9239380001582997</v>
          </cell>
          <cell r="H44">
            <v>8.0515902335053333</v>
          </cell>
          <cell r="I44">
            <v>8.2238278845374708</v>
          </cell>
          <cell r="J44">
            <v>8.5545263728752339</v>
          </cell>
          <cell r="K44">
            <v>8.8370133176520529</v>
          </cell>
          <cell r="L44">
            <v>9.2292971754315829</v>
          </cell>
          <cell r="M44">
            <v>9.6500260063369829</v>
          </cell>
          <cell r="N44">
            <v>9.7040839114628135</v>
          </cell>
          <cell r="O44">
            <v>9.9194510130885352</v>
          </cell>
          <cell r="P44">
            <v>10.276615034453235</v>
          </cell>
          <cell r="Q44">
            <v>10.668302030657541</v>
          </cell>
          <cell r="R44">
            <v>11.095348087464213</v>
          </cell>
          <cell r="S44">
            <v>11.206949382765828</v>
          </cell>
          <cell r="T44">
            <v>11.396859134328926</v>
          </cell>
          <cell r="U44">
            <v>11.592118004927459</v>
          </cell>
        </row>
        <row r="45">
          <cell r="B45">
            <v>8.4538024312822184</v>
          </cell>
          <cell r="C45">
            <v>7.5705528339648156</v>
          </cell>
          <cell r="D45">
            <v>7.3661629446529675</v>
          </cell>
          <cell r="E45">
            <v>7.5643975292107202</v>
          </cell>
          <cell r="F45">
            <v>7.8137634092983035</v>
          </cell>
          <cell r="G45">
            <v>9.0068572761901819</v>
          </cell>
          <cell r="H45">
            <v>9.0184379240615709</v>
          </cell>
          <cell r="I45">
            <v>9.1041938465704799</v>
          </cell>
          <cell r="J45">
            <v>9.3779714132404646</v>
          </cell>
          <cell r="K45">
            <v>9.540604346775682</v>
          </cell>
          <cell r="L45">
            <v>9.905911770516159</v>
          </cell>
          <cell r="M45">
            <v>10.162095839160601</v>
          </cell>
          <cell r="N45">
            <v>10.527110561360132</v>
          </cell>
          <cell r="O45">
            <v>10.683827158936806</v>
          </cell>
          <cell r="P45">
            <v>10.970245693543205</v>
          </cell>
          <cell r="Q45">
            <v>11.257672716912523</v>
          </cell>
          <cell r="R45">
            <v>11.5461708932836</v>
          </cell>
          <cell r="S45">
            <v>11.583715098807442</v>
          </cell>
          <cell r="T45">
            <v>11.842078118589976</v>
          </cell>
          <cell r="U45">
            <v>12.084752239025416</v>
          </cell>
        </row>
        <row r="46">
          <cell r="B46">
            <v>7.8278558156228764</v>
          </cell>
          <cell r="C46">
            <v>7.4139081955956039</v>
          </cell>
          <cell r="D46">
            <v>6.9134953668150487</v>
          </cell>
          <cell r="E46">
            <v>7.1889571321994801</v>
          </cell>
          <cell r="F46">
            <v>7.5381845843510469</v>
          </cell>
          <cell r="G46">
            <v>7.4986216397952106</v>
          </cell>
          <cell r="H46">
            <v>7.6317777196065606</v>
          </cell>
          <cell r="I46">
            <v>7.8401977067330293</v>
          </cell>
          <cell r="J46">
            <v>7.9961955464628227</v>
          </cell>
          <cell r="K46">
            <v>8.2031330367064381</v>
          </cell>
          <cell r="L46">
            <v>8.564455945238052</v>
          </cell>
          <cell r="M46">
            <v>8.7962982940095262</v>
          </cell>
          <cell r="N46">
            <v>9.0590065510587312</v>
          </cell>
          <cell r="O46">
            <v>9.2454601379429899</v>
          </cell>
          <cell r="P46">
            <v>9.5658536153826415</v>
          </cell>
          <cell r="Q46">
            <v>9.9091128334148326</v>
          </cell>
          <cell r="R46">
            <v>10.258250405480714</v>
          </cell>
          <cell r="S46">
            <v>10.307508742426302</v>
          </cell>
          <cell r="T46">
            <v>10.520988993971477</v>
          </cell>
          <cell r="U46">
            <v>10.748282088327329</v>
          </cell>
        </row>
      </sheetData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nd5"/>
      <sheetName val="Sheet2"/>
      <sheetName val="Sheet3"/>
      <sheetName val="CBCWPI7A"/>
      <sheetName val="fuelbudg"/>
    </sheetNames>
    <definedNames>
      <definedName name="Round5"/>
    </defined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Offer_Value"/>
      <sheetName val="_cashflow"/>
    </sheetNames>
    <sheetDataSet>
      <sheetData sheetId="0" refreshError="1"/>
      <sheetData sheetId="1" refreshError="1"/>
      <sheetData sheetId="2" refreshError="1">
        <row r="14">
          <cell r="B14">
            <v>37257</v>
          </cell>
          <cell r="C14">
            <v>37288</v>
          </cell>
          <cell r="D14">
            <v>37316</v>
          </cell>
          <cell r="E14">
            <v>37347</v>
          </cell>
          <cell r="F14">
            <v>37377</v>
          </cell>
          <cell r="G14">
            <v>37408</v>
          </cell>
          <cell r="H14">
            <v>37438</v>
          </cell>
          <cell r="I14">
            <v>37469</v>
          </cell>
          <cell r="J14">
            <v>37500</v>
          </cell>
          <cell r="K14">
            <v>37530</v>
          </cell>
          <cell r="L14">
            <v>37561</v>
          </cell>
          <cell r="M14">
            <v>37591</v>
          </cell>
          <cell r="N14">
            <v>37622</v>
          </cell>
          <cell r="O14">
            <v>37653</v>
          </cell>
          <cell r="P14">
            <v>37681</v>
          </cell>
          <cell r="Q14">
            <v>37712</v>
          </cell>
          <cell r="R14">
            <v>37742</v>
          </cell>
          <cell r="S14">
            <v>37773</v>
          </cell>
          <cell r="T14">
            <v>37803</v>
          </cell>
          <cell r="U14">
            <v>37834</v>
          </cell>
          <cell r="V14">
            <v>37865</v>
          </cell>
          <cell r="W14">
            <v>37895</v>
          </cell>
          <cell r="X14">
            <v>37926</v>
          </cell>
          <cell r="Y14">
            <v>37956</v>
          </cell>
          <cell r="Z14">
            <v>37987</v>
          </cell>
          <cell r="AA14">
            <v>38018</v>
          </cell>
          <cell r="AB14">
            <v>38047</v>
          </cell>
          <cell r="AC14">
            <v>38078</v>
          </cell>
          <cell r="AD14">
            <v>38108</v>
          </cell>
          <cell r="AE14">
            <v>38139</v>
          </cell>
        </row>
        <row r="15">
          <cell r="B15">
            <v>37287</v>
          </cell>
          <cell r="C15">
            <v>37318</v>
          </cell>
          <cell r="D15">
            <v>37346</v>
          </cell>
          <cell r="E15">
            <v>37377</v>
          </cell>
          <cell r="F15">
            <v>37407</v>
          </cell>
          <cell r="G15">
            <v>37438</v>
          </cell>
          <cell r="H15">
            <v>37468</v>
          </cell>
          <cell r="I15">
            <v>37499</v>
          </cell>
          <cell r="J15">
            <v>37530</v>
          </cell>
          <cell r="K15">
            <v>37560</v>
          </cell>
          <cell r="L15">
            <v>37591</v>
          </cell>
          <cell r="M15">
            <v>37621</v>
          </cell>
          <cell r="N15">
            <v>37652</v>
          </cell>
          <cell r="O15">
            <v>37683</v>
          </cell>
          <cell r="P15">
            <v>37711</v>
          </cell>
          <cell r="Q15">
            <v>37742</v>
          </cell>
          <cell r="R15">
            <v>37772</v>
          </cell>
          <cell r="S15">
            <v>37803</v>
          </cell>
          <cell r="T15">
            <v>37833</v>
          </cell>
          <cell r="U15">
            <v>37864</v>
          </cell>
          <cell r="V15">
            <v>37895</v>
          </cell>
          <cell r="W15">
            <v>37925</v>
          </cell>
          <cell r="X15">
            <v>37956</v>
          </cell>
          <cell r="Y15">
            <v>37986</v>
          </cell>
          <cell r="Z15">
            <v>38017</v>
          </cell>
          <cell r="AA15">
            <v>38048</v>
          </cell>
          <cell r="AB15">
            <v>38077</v>
          </cell>
          <cell r="AC15">
            <v>38108</v>
          </cell>
          <cell r="AD15">
            <v>38138</v>
          </cell>
          <cell r="AE15">
            <v>38169</v>
          </cell>
        </row>
        <row r="36">
          <cell r="B36">
            <v>31.835000000000001</v>
          </cell>
          <cell r="C36">
            <v>26.377940000000002</v>
          </cell>
          <cell r="D36">
            <v>27.690020000000001</v>
          </cell>
          <cell r="E36">
            <v>27.180595</v>
          </cell>
          <cell r="F36">
            <v>27.856515000000002</v>
          </cell>
          <cell r="G36">
            <v>28.502615000000002</v>
          </cell>
          <cell r="H36">
            <v>29.099015000000001</v>
          </cell>
          <cell r="I36">
            <v>29.645715000000003</v>
          </cell>
          <cell r="J36">
            <v>29.645715000000003</v>
          </cell>
          <cell r="K36">
            <v>29.884275000000002</v>
          </cell>
          <cell r="L36">
            <v>33.313575</v>
          </cell>
          <cell r="M36">
            <v>35.291635000000007</v>
          </cell>
          <cell r="N36">
            <v>36.156415000000003</v>
          </cell>
          <cell r="O36">
            <v>35.659415000000003</v>
          </cell>
          <cell r="P36">
            <v>34.834395000000001</v>
          </cell>
          <cell r="Q36">
            <v>32.81906</v>
          </cell>
          <cell r="R36">
            <v>32.918459999999996</v>
          </cell>
          <cell r="S36">
            <v>33.435339999999997</v>
          </cell>
          <cell r="T36">
            <v>33.783240000000006</v>
          </cell>
          <cell r="U36">
            <v>34.329939999999993</v>
          </cell>
          <cell r="V36">
            <v>34.419399999999996</v>
          </cell>
          <cell r="W36">
            <v>34.55856</v>
          </cell>
          <cell r="X36">
            <v>37.080835</v>
          </cell>
          <cell r="Y36">
            <v>38.641415000000002</v>
          </cell>
          <cell r="Z36">
            <v>39.648515000000003</v>
          </cell>
          <cell r="AA36">
            <v>38.893074999999996</v>
          </cell>
          <cell r="AB36">
            <v>37.561115000000001</v>
          </cell>
          <cell r="AC36">
            <v>35.00902</v>
          </cell>
          <cell r="AD36">
            <v>35.118360000000003</v>
          </cell>
          <cell r="AE36">
            <v>35.466259999999998</v>
          </cell>
        </row>
      </sheetData>
      <sheetData sheetId="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1">
          <cell r="B11">
            <v>11862537</v>
          </cell>
        </row>
      </sheetData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_Exh_Wt-Flow_NCEMC"/>
      <sheetName val="Primary_Exh_Vol-Flow_NCEMC"/>
      <sheetName val="Primary_Exh_Temp_NCEMC"/>
      <sheetName val="Primary_Exh_Velocity_NCEMC"/>
      <sheetName val="Mixed_Exh_Wt-Flow_NCEMC"/>
      <sheetName val="Mixed_Exh_Vol-Flow_NCEMC"/>
      <sheetName val="Mixed_Exh_Temp_NCEMC"/>
      <sheetName val="Mixed_Exh_Velocity_NCEMC"/>
      <sheetName val="Net Power Output_NCEMC"/>
      <sheetName val="Net Heat Rate_NCEMC"/>
      <sheetName val="CALCS_Deck DUMPS &gt;"/>
      <sheetName val="Calcs-Defaults^"/>
      <sheetName val="Calcs_Rating"/>
      <sheetName val="SECFLOW"/>
      <sheetName val="DUMP_Rating_90conf"/>
      <sheetName val="Data-Table_NCEMC_Power_HeatRate"/>
      <sheetName val="Module1"/>
      <sheetName val="Global Defs Mod"/>
      <sheetName val="Module2"/>
      <sheetName val="Module3"/>
      <sheetName val="Module4"/>
      <sheetName val="Module5"/>
      <sheetName val="Module6"/>
      <sheetName val="Module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E4">
            <v>81.5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E"/>
      <sheetName val="Simple Amort"/>
      <sheetName val="Cnst dd"/>
      <sheetName val="Municipal Bond Amort"/>
      <sheetName val="Mgmt Summary"/>
      <sheetName val="Pro Forma"/>
      <sheetName val="Summary"/>
      <sheetName val="Financial Assumptions"/>
      <sheetName val="Technical Assumptions"/>
      <sheetName val="Fixed O&amp;M"/>
      <sheetName val="Var O&amp;M - Power Pl Summary"/>
      <sheetName val="Variable O&amp;M - RO"/>
      <sheetName val="Variable O&amp;M - MSF-MED"/>
      <sheetName val="Capital Cost - Power Plant"/>
      <sheetName val="Capital Cost - Desal"/>
      <sheetName val="Degradation"/>
      <sheetName val="Revision Trac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C6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1c"/>
      <sheetName val="Calc Record"/>
      <sheetName val="PDP 4.16 - QA Reqt"/>
      <sheetName val="SIGN_OFF"/>
      <sheetName val="Addtional Design Parameters"/>
      <sheetName val="Component Connection"/>
      <sheetName val="As Built Piping"/>
      <sheetName val="BFPS"/>
      <sheetName val="HRSG Match Summary"/>
      <sheetName val="HRSG Design"/>
      <sheetName val="HRSG OD"/>
      <sheetName val="Heat Balance"/>
      <sheetName val="Dat File Calc"/>
      <sheetName val="CTG Data"/>
      <sheetName val="Units"/>
      <sheetName val="Emissions"/>
      <sheetName val="ModelHistory"/>
    </sheetNames>
    <sheetDataSet>
      <sheetData sheetId="0" refreshError="1"/>
      <sheetData sheetId="1" refreshError="1">
        <row r="9">
          <cell r="E9" t="str">
            <v>Duke Energy</v>
          </cell>
        </row>
        <row r="11">
          <cell r="E11" t="str">
            <v>South Bay Project</v>
          </cell>
        </row>
        <row r="13">
          <cell r="E13">
            <v>136469.00399999999</v>
          </cell>
        </row>
        <row r="21">
          <cell r="A21" t="str">
            <v>Estimate combined cycle performance.</v>
          </cell>
        </row>
        <row r="25">
          <cell r="B25" t="str">
            <v>All major pieces of equipment (CTG, HRSG, STG, Heat Rejection, Pumps, Piping) will be purchased such that their performance is equal or better than shown in the heat balances.</v>
          </cell>
        </row>
        <row r="57">
          <cell r="I57" t="str">
            <v>J. Oehler</v>
          </cell>
          <cell r="N57">
            <v>36602</v>
          </cell>
        </row>
        <row r="76">
          <cell r="G76" t="str">
            <v>C:\Program Files\Microsoft Office\Office\M42_Tools_R9.4.xls</v>
          </cell>
        </row>
        <row r="79">
          <cell r="A79">
            <v>1</v>
          </cell>
          <cell r="B79" t="str">
            <v>c:\program files\microsoft office\office\b&amp;v-addins\gas_props_rev6.xla</v>
          </cell>
          <cell r="W79" t="str">
            <v xml:space="preserve"> - </v>
          </cell>
        </row>
        <row r="80">
          <cell r="A80">
            <v>2</v>
          </cell>
          <cell r="B80" t="str">
            <v>c:\program files\microsoft office\office\b&amp;v-addins\getp.xla</v>
          </cell>
          <cell r="W80" t="str">
            <v>04.00.01</v>
          </cell>
        </row>
        <row r="81">
          <cell r="A81">
            <v>3</v>
          </cell>
          <cell r="B81" t="str">
            <v>c:\program files\microsoft office\office\b&amp;v-addins\psyc.xla</v>
          </cell>
          <cell r="W81" t="str">
            <v xml:space="preserve"> - </v>
          </cell>
        </row>
        <row r="82">
          <cell r="A82">
            <v>4</v>
          </cell>
          <cell r="B82" t="str">
            <v>c:\program files\microsoft office\office\b&amp;v-addins\stmtbl.xla</v>
          </cell>
          <cell r="W82" t="str">
            <v>v3.3.3</v>
          </cell>
        </row>
        <row r="103">
          <cell r="A103">
            <v>1</v>
          </cell>
          <cell r="B103" t="str">
            <v>HBS R5.4</v>
          </cell>
        </row>
        <row r="104">
          <cell r="A104">
            <v>2</v>
          </cell>
          <cell r="B104" t="str">
            <v>HBS R5.4 STG</v>
          </cell>
        </row>
        <row r="105">
          <cell r="A105">
            <v>3</v>
          </cell>
          <cell r="B105" t="str">
            <v>HBS R5.4 HRSG</v>
          </cell>
        </row>
        <row r="106">
          <cell r="A106">
            <v>4</v>
          </cell>
          <cell r="B106" t="str">
            <v>Calc Record</v>
          </cell>
        </row>
        <row r="107">
          <cell r="A107">
            <v>5</v>
          </cell>
          <cell r="B107" t="str">
            <v>PDP 4.16 - QA Reqt</v>
          </cell>
        </row>
        <row r="108">
          <cell r="A108">
            <v>6</v>
          </cell>
          <cell r="B108" t="str">
            <v>SIGN_OFF</v>
          </cell>
        </row>
        <row r="109">
          <cell r="A109">
            <v>7</v>
          </cell>
          <cell r="B109" t="str">
            <v>Addtional Design Parameters</v>
          </cell>
        </row>
        <row r="110">
          <cell r="A110">
            <v>8</v>
          </cell>
          <cell r="B110" t="str">
            <v>Component Connection</v>
          </cell>
        </row>
        <row r="111">
          <cell r="A111">
            <v>9</v>
          </cell>
          <cell r="B111" t="str">
            <v>HRSG Detail Geometry</v>
          </cell>
        </row>
        <row r="112">
          <cell r="A112">
            <v>10</v>
          </cell>
          <cell r="B112" t="str">
            <v>As Built Piping</v>
          </cell>
        </row>
        <row r="113">
          <cell r="A113">
            <v>11</v>
          </cell>
          <cell r="B113" t="str">
            <v>BFPS</v>
          </cell>
        </row>
        <row r="114">
          <cell r="A114">
            <v>12</v>
          </cell>
          <cell r="B114" t="str">
            <v>Heat Balance</v>
          </cell>
        </row>
        <row r="115">
          <cell r="A115">
            <v>13</v>
          </cell>
          <cell r="B115" t="str">
            <v>Dat File Calc</v>
          </cell>
        </row>
        <row r="116">
          <cell r="A116">
            <v>14</v>
          </cell>
          <cell r="B116" t="str">
            <v>CTG Data</v>
          </cell>
        </row>
        <row r="117">
          <cell r="A117">
            <v>15</v>
          </cell>
          <cell r="B117" t="str">
            <v>Units</v>
          </cell>
        </row>
        <row r="118">
          <cell r="A118">
            <v>16</v>
          </cell>
          <cell r="B118" t="str">
            <v>Emissions</v>
          </cell>
        </row>
        <row r="119">
          <cell r="A119">
            <v>17</v>
          </cell>
          <cell r="B119" t="str">
            <v>ModelHistory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>Piping Model Reference #</v>
          </cell>
          <cell r="C1">
            <v>0</v>
          </cell>
          <cell r="D1">
            <v>1</v>
          </cell>
        </row>
        <row r="2">
          <cell r="B2" t="str">
            <v>Piping Model Project Name</v>
          </cell>
          <cell r="C2" t="str">
            <v>Magnolia</v>
          </cell>
          <cell r="D2" t="str">
            <v>Custom</v>
          </cell>
        </row>
        <row r="3">
          <cell r="B3" t="str">
            <v>Pipe Internal Diameters: Range Name: PIPING_MODEL: (77 ROWS)</v>
          </cell>
        </row>
        <row r="4">
          <cell r="B4" t="str">
            <v>HLS0Dia</v>
          </cell>
          <cell r="C4">
            <v>11.5</v>
          </cell>
          <cell r="D4">
            <v>9</v>
          </cell>
        </row>
        <row r="5">
          <cell r="B5" t="str">
            <v>HLS1Dia</v>
          </cell>
          <cell r="C5">
            <v>11.5</v>
          </cell>
          <cell r="D5">
            <v>9</v>
          </cell>
        </row>
        <row r="6">
          <cell r="B6" t="str">
            <v>HLS2Dia</v>
          </cell>
          <cell r="C6">
            <v>11.5</v>
          </cell>
          <cell r="D6">
            <v>11.5</v>
          </cell>
        </row>
        <row r="7">
          <cell r="B7" t="str">
            <v>HLS3Dia</v>
          </cell>
          <cell r="C7">
            <v>11.5</v>
          </cell>
          <cell r="D7">
            <v>11.5</v>
          </cell>
        </row>
        <row r="8">
          <cell r="B8" t="str">
            <v>CRL0Dia</v>
          </cell>
          <cell r="C8">
            <v>15</v>
          </cell>
          <cell r="D8">
            <v>22</v>
          </cell>
        </row>
        <row r="9">
          <cell r="B9" t="str">
            <v>CRL1Dia</v>
          </cell>
          <cell r="C9">
            <v>15</v>
          </cell>
          <cell r="D9">
            <v>22</v>
          </cell>
        </row>
        <row r="10">
          <cell r="B10" t="str">
            <v>CRL2Dia</v>
          </cell>
          <cell r="C10">
            <v>15</v>
          </cell>
          <cell r="D10">
            <v>16</v>
          </cell>
        </row>
        <row r="11">
          <cell r="B11" t="str">
            <v>CRL3Dia</v>
          </cell>
          <cell r="C11">
            <v>15</v>
          </cell>
          <cell r="D11">
            <v>16</v>
          </cell>
        </row>
        <row r="12">
          <cell r="B12" t="str">
            <v>HRL0Dia</v>
          </cell>
          <cell r="C12">
            <v>17</v>
          </cell>
          <cell r="D12">
            <v>17</v>
          </cell>
        </row>
        <row r="13">
          <cell r="B13" t="str">
            <v>HRL1Dia</v>
          </cell>
          <cell r="C13">
            <v>17</v>
          </cell>
          <cell r="D13">
            <v>17</v>
          </cell>
        </row>
        <row r="14">
          <cell r="B14" t="str">
            <v>HRL2Dia</v>
          </cell>
          <cell r="C14">
            <v>17</v>
          </cell>
          <cell r="D14">
            <v>23</v>
          </cell>
        </row>
        <row r="15">
          <cell r="B15" t="str">
            <v>HRL3Dia</v>
          </cell>
          <cell r="C15">
            <v>17</v>
          </cell>
          <cell r="D15">
            <v>23</v>
          </cell>
        </row>
        <row r="16">
          <cell r="B16" t="str">
            <v>LLS1Dia</v>
          </cell>
          <cell r="C16">
            <v>10</v>
          </cell>
          <cell r="D16">
            <v>9</v>
          </cell>
        </row>
        <row r="17">
          <cell r="B17" t="str">
            <v>LLS2Dia</v>
          </cell>
          <cell r="C17">
            <v>10</v>
          </cell>
          <cell r="D17">
            <v>9</v>
          </cell>
        </row>
        <row r="18">
          <cell r="B18" t="str">
            <v>LLS3Dia</v>
          </cell>
          <cell r="C18">
            <v>10</v>
          </cell>
          <cell r="D18">
            <v>12</v>
          </cell>
        </row>
        <row r="19">
          <cell r="B19" t="str">
            <v>MBL1Dia</v>
          </cell>
          <cell r="C19">
            <v>8.5</v>
          </cell>
          <cell r="D19">
            <v>8.5</v>
          </cell>
        </row>
        <row r="20">
          <cell r="B20" t="str">
            <v>MBL2Dia</v>
          </cell>
          <cell r="C20">
            <v>13.12</v>
          </cell>
          <cell r="D20">
            <v>13.12</v>
          </cell>
        </row>
        <row r="21">
          <cell r="B21" t="str">
            <v>RBL1Dia</v>
          </cell>
          <cell r="C21">
            <v>14.69</v>
          </cell>
          <cell r="D21">
            <v>14.69</v>
          </cell>
        </row>
        <row r="22">
          <cell r="B22" t="str">
            <v>RBL2Dia</v>
          </cell>
          <cell r="C22">
            <v>22.62</v>
          </cell>
          <cell r="D22">
            <v>22.62</v>
          </cell>
        </row>
        <row r="23">
          <cell r="B23" t="str">
            <v>LBL1Dia</v>
          </cell>
          <cell r="C23">
            <v>10.02</v>
          </cell>
          <cell r="D23">
            <v>10.02</v>
          </cell>
        </row>
        <row r="24">
          <cell r="B24" t="str">
            <v>LBL2Dia</v>
          </cell>
          <cell r="C24">
            <v>12</v>
          </cell>
          <cell r="D24">
            <v>12</v>
          </cell>
        </row>
        <row r="25">
          <cell r="B25" t="str">
            <v>Equavalent Pipe Length</v>
          </cell>
        </row>
        <row r="26">
          <cell r="B26" t="str">
            <v>HLS0Len</v>
          </cell>
          <cell r="C26">
            <v>150</v>
          </cell>
          <cell r="D26">
            <v>150</v>
          </cell>
        </row>
        <row r="27">
          <cell r="B27" t="str">
            <v>HLS1Len</v>
          </cell>
          <cell r="C27">
            <v>150</v>
          </cell>
          <cell r="D27">
            <v>150</v>
          </cell>
        </row>
        <row r="28">
          <cell r="B28" t="str">
            <v>HLS2Len</v>
          </cell>
          <cell r="C28">
            <v>150</v>
          </cell>
          <cell r="D28">
            <v>150</v>
          </cell>
        </row>
        <row r="29">
          <cell r="B29" t="str">
            <v>HLS3Len</v>
          </cell>
          <cell r="C29">
            <v>150</v>
          </cell>
          <cell r="D29">
            <v>150</v>
          </cell>
        </row>
        <row r="30">
          <cell r="B30" t="str">
            <v>CRL0Len</v>
          </cell>
          <cell r="C30">
            <v>130</v>
          </cell>
          <cell r="D30">
            <v>130</v>
          </cell>
        </row>
        <row r="31">
          <cell r="B31" t="str">
            <v>CRL1Len</v>
          </cell>
          <cell r="C31">
            <v>130</v>
          </cell>
          <cell r="D31">
            <v>130</v>
          </cell>
        </row>
        <row r="32">
          <cell r="B32" t="str">
            <v>CRL2Len</v>
          </cell>
          <cell r="C32">
            <v>130</v>
          </cell>
          <cell r="D32">
            <v>130</v>
          </cell>
        </row>
        <row r="33">
          <cell r="B33" t="str">
            <v>CRL3Len</v>
          </cell>
          <cell r="C33">
            <v>130</v>
          </cell>
          <cell r="D33">
            <v>130</v>
          </cell>
        </row>
        <row r="34">
          <cell r="B34" t="str">
            <v>HRL0Len</v>
          </cell>
          <cell r="C34">
            <v>220</v>
          </cell>
          <cell r="D34">
            <v>220</v>
          </cell>
        </row>
        <row r="35">
          <cell r="B35" t="str">
            <v>HRL1Len</v>
          </cell>
          <cell r="C35">
            <v>220</v>
          </cell>
          <cell r="D35">
            <v>220</v>
          </cell>
        </row>
        <row r="36">
          <cell r="B36" t="str">
            <v>HRL2Len</v>
          </cell>
          <cell r="C36">
            <v>220</v>
          </cell>
          <cell r="D36">
            <v>220</v>
          </cell>
        </row>
        <row r="37">
          <cell r="B37" t="str">
            <v>HRL3Len</v>
          </cell>
          <cell r="C37">
            <v>220</v>
          </cell>
          <cell r="D37">
            <v>220</v>
          </cell>
        </row>
        <row r="38">
          <cell r="B38" t="str">
            <v>LLS1Len</v>
          </cell>
          <cell r="C38">
            <v>130</v>
          </cell>
          <cell r="D38">
            <v>130</v>
          </cell>
        </row>
        <row r="39">
          <cell r="B39" t="str">
            <v>LLS2Len</v>
          </cell>
          <cell r="C39">
            <v>130</v>
          </cell>
          <cell r="D39">
            <v>130</v>
          </cell>
        </row>
        <row r="40">
          <cell r="B40" t="str">
            <v>LLS3Len</v>
          </cell>
          <cell r="C40">
            <v>130</v>
          </cell>
          <cell r="D40">
            <v>130</v>
          </cell>
        </row>
        <row r="41">
          <cell r="B41" t="str">
            <v>MBL1Len</v>
          </cell>
          <cell r="C41">
            <v>63</v>
          </cell>
          <cell r="D41">
            <v>63</v>
          </cell>
        </row>
        <row r="42">
          <cell r="B42" t="str">
            <v>MBL2Len</v>
          </cell>
          <cell r="C42">
            <v>172</v>
          </cell>
          <cell r="D42">
            <v>172</v>
          </cell>
        </row>
        <row r="43">
          <cell r="B43" t="str">
            <v>RBL1Len</v>
          </cell>
          <cell r="C43">
            <v>93</v>
          </cell>
          <cell r="D43">
            <v>93</v>
          </cell>
        </row>
        <row r="44">
          <cell r="B44" t="str">
            <v>RBL2Len</v>
          </cell>
          <cell r="C44">
            <v>317</v>
          </cell>
          <cell r="D44">
            <v>317</v>
          </cell>
        </row>
        <row r="45">
          <cell r="B45" t="str">
            <v>LBL1Len</v>
          </cell>
          <cell r="C45">
            <v>64</v>
          </cell>
          <cell r="D45">
            <v>64</v>
          </cell>
        </row>
        <row r="46">
          <cell r="B46" t="str">
            <v>LBL2Len</v>
          </cell>
          <cell r="C46">
            <v>149</v>
          </cell>
          <cell r="D46">
            <v>149</v>
          </cell>
        </row>
        <row r="47">
          <cell r="B47" t="str">
            <v>FLOD for Fittings etc</v>
          </cell>
        </row>
        <row r="48">
          <cell r="B48" t="str">
            <v>HLS0LD</v>
          </cell>
          <cell r="C48">
            <v>0</v>
          </cell>
          <cell r="D48">
            <v>0</v>
          </cell>
        </row>
        <row r="49">
          <cell r="B49" t="str">
            <v>HLS1LD</v>
          </cell>
          <cell r="C49">
            <v>0</v>
          </cell>
          <cell r="D49">
            <v>0</v>
          </cell>
        </row>
        <row r="50">
          <cell r="B50" t="str">
            <v>HLS2LD</v>
          </cell>
          <cell r="C50">
            <v>0</v>
          </cell>
          <cell r="D50">
            <v>0</v>
          </cell>
        </row>
        <row r="51">
          <cell r="B51" t="str">
            <v>HLS3LD</v>
          </cell>
          <cell r="C51">
            <v>0</v>
          </cell>
          <cell r="D51">
            <v>0</v>
          </cell>
        </row>
        <row r="52">
          <cell r="B52" t="str">
            <v>CRL0LD</v>
          </cell>
          <cell r="C52">
            <v>0</v>
          </cell>
          <cell r="D52">
            <v>0</v>
          </cell>
        </row>
        <row r="53">
          <cell r="B53" t="str">
            <v>CRL1LD</v>
          </cell>
          <cell r="C53">
            <v>0</v>
          </cell>
          <cell r="D53">
            <v>0</v>
          </cell>
        </row>
        <row r="54">
          <cell r="B54" t="str">
            <v>CRL2LD</v>
          </cell>
          <cell r="C54">
            <v>0</v>
          </cell>
          <cell r="D54">
            <v>0</v>
          </cell>
        </row>
        <row r="55">
          <cell r="B55" t="str">
            <v>CRL3LD</v>
          </cell>
          <cell r="C55">
            <v>0</v>
          </cell>
          <cell r="D55">
            <v>0</v>
          </cell>
        </row>
        <row r="56">
          <cell r="B56" t="str">
            <v>HRL0LD</v>
          </cell>
          <cell r="C56">
            <v>0</v>
          </cell>
          <cell r="D56">
            <v>0</v>
          </cell>
        </row>
        <row r="57">
          <cell r="B57" t="str">
            <v>HRL1LD</v>
          </cell>
          <cell r="C57">
            <v>0</v>
          </cell>
          <cell r="D57">
            <v>0</v>
          </cell>
        </row>
        <row r="58">
          <cell r="B58" t="str">
            <v>HRL2LD</v>
          </cell>
          <cell r="C58">
            <v>0</v>
          </cell>
          <cell r="D58">
            <v>0</v>
          </cell>
        </row>
        <row r="59">
          <cell r="B59" t="str">
            <v>HRL3LD</v>
          </cell>
          <cell r="C59">
            <v>0</v>
          </cell>
          <cell r="D59">
            <v>0</v>
          </cell>
        </row>
        <row r="60">
          <cell r="B60" t="str">
            <v>LLS1LD</v>
          </cell>
          <cell r="C60">
            <v>0</v>
          </cell>
          <cell r="D60">
            <v>0</v>
          </cell>
        </row>
        <row r="61">
          <cell r="B61" t="str">
            <v>LLS2LD</v>
          </cell>
          <cell r="C61">
            <v>0</v>
          </cell>
          <cell r="D61">
            <v>0</v>
          </cell>
        </row>
        <row r="62">
          <cell r="B62" t="str">
            <v>LLS3LD</v>
          </cell>
          <cell r="C62">
            <v>0</v>
          </cell>
          <cell r="D62">
            <v>0</v>
          </cell>
        </row>
        <row r="63">
          <cell r="B63" t="str">
            <v>MBL1LD</v>
          </cell>
          <cell r="C63">
            <v>0</v>
          </cell>
          <cell r="D63">
            <v>0</v>
          </cell>
        </row>
        <row r="64">
          <cell r="B64" t="str">
            <v>MBL2LD</v>
          </cell>
          <cell r="C64">
            <v>0</v>
          </cell>
          <cell r="D64">
            <v>0</v>
          </cell>
        </row>
        <row r="65">
          <cell r="B65" t="str">
            <v>RBL1LD</v>
          </cell>
          <cell r="C65">
            <v>0</v>
          </cell>
          <cell r="D65">
            <v>0</v>
          </cell>
        </row>
        <row r="66">
          <cell r="B66" t="str">
            <v>RBL2LD</v>
          </cell>
          <cell r="C66">
            <v>0</v>
          </cell>
          <cell r="D66">
            <v>0</v>
          </cell>
        </row>
        <row r="67">
          <cell r="B67" t="str">
            <v>LBL1LD</v>
          </cell>
          <cell r="C67">
            <v>0</v>
          </cell>
          <cell r="D67">
            <v>0</v>
          </cell>
        </row>
        <row r="68">
          <cell r="B68" t="str">
            <v>LBL2LD</v>
          </cell>
          <cell r="C68">
            <v>0</v>
          </cell>
          <cell r="D68">
            <v>0</v>
          </cell>
        </row>
        <row r="69">
          <cell r="B69" t="str">
            <v>Height , Z1</v>
          </cell>
        </row>
        <row r="70">
          <cell r="B70" t="str">
            <v>HSL0</v>
          </cell>
          <cell r="C70">
            <v>0</v>
          </cell>
          <cell r="D70">
            <v>0</v>
          </cell>
        </row>
        <row r="71">
          <cell r="B71" t="str">
            <v>HLS1</v>
          </cell>
          <cell r="C71">
            <v>0</v>
          </cell>
          <cell r="D71">
            <v>0</v>
          </cell>
        </row>
        <row r="72">
          <cell r="B72" t="str">
            <v>HLS2</v>
          </cell>
          <cell r="C72">
            <v>0</v>
          </cell>
          <cell r="D72">
            <v>0</v>
          </cell>
        </row>
        <row r="73">
          <cell r="B73" t="str">
            <v>HLS3</v>
          </cell>
          <cell r="C73">
            <v>0</v>
          </cell>
          <cell r="D73">
            <v>0</v>
          </cell>
        </row>
        <row r="74">
          <cell r="B74" t="str">
            <v>CRL0</v>
          </cell>
          <cell r="C74">
            <v>0</v>
          </cell>
          <cell r="D74">
            <v>0</v>
          </cell>
        </row>
        <row r="75">
          <cell r="B75" t="str">
            <v>CRL1</v>
          </cell>
          <cell r="C75">
            <v>0</v>
          </cell>
          <cell r="D75">
            <v>0</v>
          </cell>
        </row>
        <row r="76">
          <cell r="B76" t="str">
            <v>CRL2</v>
          </cell>
          <cell r="C76">
            <v>0</v>
          </cell>
          <cell r="D76">
            <v>0</v>
          </cell>
        </row>
        <row r="77">
          <cell r="B77" t="str">
            <v>CRL3</v>
          </cell>
          <cell r="C77">
            <v>0</v>
          </cell>
          <cell r="D77">
            <v>0</v>
          </cell>
        </row>
        <row r="78">
          <cell r="B78" t="str">
            <v>HRL0</v>
          </cell>
          <cell r="C78">
            <v>0</v>
          </cell>
          <cell r="D78">
            <v>0</v>
          </cell>
        </row>
        <row r="79">
          <cell r="B79" t="str">
            <v>HRL1</v>
          </cell>
          <cell r="C79">
            <v>0</v>
          </cell>
          <cell r="D79">
            <v>0</v>
          </cell>
        </row>
        <row r="80">
          <cell r="B80" t="str">
            <v>HRL2</v>
          </cell>
          <cell r="C80">
            <v>0</v>
          </cell>
          <cell r="D80">
            <v>0</v>
          </cell>
        </row>
        <row r="81">
          <cell r="B81" t="str">
            <v>HRL3</v>
          </cell>
          <cell r="C81">
            <v>0</v>
          </cell>
          <cell r="D81">
            <v>0</v>
          </cell>
        </row>
        <row r="82">
          <cell r="B82" t="str">
            <v>LLS1</v>
          </cell>
          <cell r="C82">
            <v>0</v>
          </cell>
          <cell r="D82">
            <v>0</v>
          </cell>
        </row>
        <row r="83">
          <cell r="B83" t="str">
            <v>LLS2</v>
          </cell>
          <cell r="C83">
            <v>0</v>
          </cell>
          <cell r="D83">
            <v>0</v>
          </cell>
        </row>
        <row r="84">
          <cell r="B84" t="str">
            <v>LLS3</v>
          </cell>
          <cell r="C84">
            <v>0</v>
          </cell>
          <cell r="D84">
            <v>0</v>
          </cell>
        </row>
        <row r="85">
          <cell r="B85" t="str">
            <v>MBL1</v>
          </cell>
          <cell r="C85">
            <v>0</v>
          </cell>
          <cell r="D85">
            <v>0</v>
          </cell>
        </row>
        <row r="86">
          <cell r="B86" t="str">
            <v>MBL2</v>
          </cell>
          <cell r="C86">
            <v>0</v>
          </cell>
          <cell r="D86">
            <v>0</v>
          </cell>
        </row>
        <row r="87">
          <cell r="B87" t="str">
            <v>RBL1</v>
          </cell>
          <cell r="C87">
            <v>0</v>
          </cell>
          <cell r="D87">
            <v>0</v>
          </cell>
        </row>
        <row r="88">
          <cell r="B88" t="str">
            <v>RBL2</v>
          </cell>
          <cell r="C88">
            <v>0</v>
          </cell>
          <cell r="D88">
            <v>0</v>
          </cell>
        </row>
        <row r="89">
          <cell r="B89" t="str">
            <v>LBL1</v>
          </cell>
          <cell r="C89">
            <v>0</v>
          </cell>
          <cell r="D89">
            <v>0</v>
          </cell>
        </row>
        <row r="90">
          <cell r="B90" t="str">
            <v>LBL2</v>
          </cell>
          <cell r="C90">
            <v>0</v>
          </cell>
          <cell r="D90">
            <v>0</v>
          </cell>
        </row>
        <row r="91">
          <cell r="B91" t="str">
            <v>Height , Z2</v>
          </cell>
        </row>
        <row r="92">
          <cell r="B92" t="str">
            <v>HSL0</v>
          </cell>
          <cell r="C92">
            <v>0</v>
          </cell>
          <cell r="D92">
            <v>0</v>
          </cell>
        </row>
        <row r="93">
          <cell r="B93" t="str">
            <v>HLS1</v>
          </cell>
          <cell r="C93">
            <v>0</v>
          </cell>
          <cell r="D93">
            <v>0</v>
          </cell>
        </row>
        <row r="94">
          <cell r="B94" t="str">
            <v>HLS2</v>
          </cell>
          <cell r="C94">
            <v>0</v>
          </cell>
          <cell r="D94">
            <v>0</v>
          </cell>
        </row>
        <row r="95">
          <cell r="B95" t="str">
            <v>HLS3</v>
          </cell>
          <cell r="C95">
            <v>0</v>
          </cell>
          <cell r="D95">
            <v>0</v>
          </cell>
        </row>
        <row r="96">
          <cell r="B96" t="str">
            <v>CRL0</v>
          </cell>
          <cell r="C96">
            <v>0</v>
          </cell>
          <cell r="D96">
            <v>0</v>
          </cell>
        </row>
        <row r="97">
          <cell r="B97" t="str">
            <v>CRL1</v>
          </cell>
          <cell r="C97">
            <v>0</v>
          </cell>
          <cell r="D97">
            <v>0</v>
          </cell>
        </row>
        <row r="98">
          <cell r="B98" t="str">
            <v>CRL2</v>
          </cell>
          <cell r="C98">
            <v>0</v>
          </cell>
          <cell r="D98">
            <v>0</v>
          </cell>
        </row>
        <row r="99">
          <cell r="B99" t="str">
            <v>CRL3</v>
          </cell>
          <cell r="C99">
            <v>0</v>
          </cell>
          <cell r="D99">
            <v>0</v>
          </cell>
        </row>
        <row r="100">
          <cell r="B100" t="str">
            <v>HRL0</v>
          </cell>
          <cell r="C100">
            <v>0</v>
          </cell>
          <cell r="D100">
            <v>0</v>
          </cell>
        </row>
        <row r="101">
          <cell r="B101" t="str">
            <v>HRL1</v>
          </cell>
          <cell r="C101">
            <v>0</v>
          </cell>
          <cell r="D101">
            <v>0</v>
          </cell>
        </row>
        <row r="102">
          <cell r="B102" t="str">
            <v>HRL2</v>
          </cell>
          <cell r="C102">
            <v>0</v>
          </cell>
          <cell r="D102">
            <v>0</v>
          </cell>
        </row>
        <row r="103">
          <cell r="B103" t="str">
            <v>HRL3</v>
          </cell>
          <cell r="C103">
            <v>0</v>
          </cell>
          <cell r="D103">
            <v>0</v>
          </cell>
        </row>
        <row r="104">
          <cell r="B104" t="str">
            <v>LLS1</v>
          </cell>
          <cell r="C104">
            <v>0</v>
          </cell>
          <cell r="D104">
            <v>0</v>
          </cell>
        </row>
        <row r="105">
          <cell r="B105" t="str">
            <v>LLS2</v>
          </cell>
          <cell r="C105">
            <v>0</v>
          </cell>
          <cell r="D105">
            <v>0</v>
          </cell>
        </row>
        <row r="106">
          <cell r="B106" t="str">
            <v>LLS3</v>
          </cell>
          <cell r="C106">
            <v>0</v>
          </cell>
          <cell r="D106">
            <v>0</v>
          </cell>
        </row>
        <row r="107">
          <cell r="B107" t="str">
            <v>MBL1</v>
          </cell>
          <cell r="C107">
            <v>0</v>
          </cell>
          <cell r="D107">
            <v>0</v>
          </cell>
        </row>
        <row r="108">
          <cell r="B108" t="str">
            <v>MBL2</v>
          </cell>
          <cell r="C108">
            <v>0</v>
          </cell>
          <cell r="D108">
            <v>0</v>
          </cell>
        </row>
        <row r="109">
          <cell r="B109" t="str">
            <v>RBL1</v>
          </cell>
          <cell r="C109">
            <v>0</v>
          </cell>
          <cell r="D109">
            <v>0</v>
          </cell>
        </row>
        <row r="110">
          <cell r="B110" t="str">
            <v>RBL2</v>
          </cell>
          <cell r="C110">
            <v>0</v>
          </cell>
          <cell r="D110">
            <v>0</v>
          </cell>
        </row>
        <row r="111">
          <cell r="B111" t="str">
            <v>LBL1</v>
          </cell>
          <cell r="C111">
            <v>0</v>
          </cell>
          <cell r="D111">
            <v>0</v>
          </cell>
        </row>
        <row r="112">
          <cell r="B112" t="str">
            <v>LBL2</v>
          </cell>
          <cell r="C112">
            <v>0</v>
          </cell>
          <cell r="D112">
            <v>0</v>
          </cell>
        </row>
        <row r="114">
          <cell r="B114" t="str">
            <v>%HLS0</v>
          </cell>
          <cell r="C114" t="str">
            <v>DIA 11.50 RLENGTH 150 FLOD 0.00 Z1 0.00 Z2 0.00 %HLS0</v>
          </cell>
          <cell r="D114" t="str">
            <v>DIA 9.00 RLENGTH 150 FLOD 0.00 Z1 0.00 Z2 0.00 %HLS0</v>
          </cell>
        </row>
        <row r="115">
          <cell r="B115" t="str">
            <v>%HLS1</v>
          </cell>
          <cell r="C115" t="str">
            <v>DIA 11.50 RLENGTH 150 FLOD 0.00 Z1 0.00 Z2 0.00 %HLS1</v>
          </cell>
          <cell r="D115" t="str">
            <v>DIA 9.00 RLENGTH 150 FLOD 0.00 Z1 0.00 Z2 0.00 %HLS1</v>
          </cell>
        </row>
        <row r="116">
          <cell r="B116" t="str">
            <v>%HLS2</v>
          </cell>
          <cell r="C116" t="str">
            <v>DIA 11.50 RLENGTH 150 FLOD 0.00 Z1 0.00 Z2 0.00 %HLS2</v>
          </cell>
          <cell r="D116" t="str">
            <v>DIA 11.50 RLENGTH 150 FLOD 0.00 Z1 0.00 Z2 0.00 %HLS2</v>
          </cell>
        </row>
        <row r="117">
          <cell r="B117" t="str">
            <v>%HLS3</v>
          </cell>
          <cell r="C117" t="str">
            <v>DIA 11.50 RLENGTH 150 FLOD 0.00 Z1 0.00 Z2 0.00 %HLS3</v>
          </cell>
          <cell r="D117" t="str">
            <v>DIA 11.50 RLENGTH 150 FLOD 0.00 Z1 0.00 Z2 0.00 %HLS3</v>
          </cell>
        </row>
        <row r="118">
          <cell r="B118" t="str">
            <v>%CRL0</v>
          </cell>
          <cell r="C118" t="str">
            <v>DIA 15.00 RLENGTH 130 FLOD 0.00 Z1 0.00 Z2 0.00 %CRL0</v>
          </cell>
          <cell r="D118" t="str">
            <v>DIA 22.00 RLENGTH 130 FLOD 0.00 Z1 0.00 Z2 0.00 %CRL0</v>
          </cell>
        </row>
        <row r="119">
          <cell r="B119" t="str">
            <v>%CRL1</v>
          </cell>
          <cell r="C119" t="str">
            <v>DIA 15.00 RLENGTH 130 FLOD 0.00 Z1 0.00 Z2 0.00 %CRL1</v>
          </cell>
          <cell r="D119" t="str">
            <v>DIA 22.00 RLENGTH 130 FLOD 0.00 Z1 0.00 Z2 0.00 %CRL1</v>
          </cell>
        </row>
        <row r="120">
          <cell r="B120" t="str">
            <v>%CRL2</v>
          </cell>
          <cell r="C120" t="str">
            <v>DIA 15.00 RLENGTH 130 FLOD 0.00 Z1 0.00 Z2 0.00 %CRL2</v>
          </cell>
          <cell r="D120" t="str">
            <v>DIA 16.00 RLENGTH 130 FLOD 0.00 Z1 0.00 Z2 0.00 %CRL2</v>
          </cell>
        </row>
        <row r="121">
          <cell r="B121" t="str">
            <v>%CRL3</v>
          </cell>
          <cell r="C121" t="str">
            <v>DIA 15.00 RLENGTH 130 FLOD 0.00 Z1 0.00 Z2 0.00 %CRL3</v>
          </cell>
          <cell r="D121" t="str">
            <v>DIA 16.00 RLENGTH 130 FLOD 0.00 Z1 0.00 Z2 0.00 %CRL3</v>
          </cell>
        </row>
        <row r="122">
          <cell r="B122" t="str">
            <v>%HRL0</v>
          </cell>
          <cell r="C122" t="str">
            <v>DIA 17.00 RLENGTH 220 FLOD 0.00 Z1 0.00 Z2 0.00 %HRL0</v>
          </cell>
          <cell r="D122" t="str">
            <v>DIA 17.00 RLENGTH 220 FLOD 0.00 Z1 0.00 Z2 0.00 %HRL0</v>
          </cell>
        </row>
        <row r="123">
          <cell r="B123" t="str">
            <v>%HRL1</v>
          </cell>
          <cell r="C123" t="str">
            <v>DIA 17.00 RLENGTH 220 FLOD 0.00 Z1 0.00 Z2 0.00 %HRL1</v>
          </cell>
          <cell r="D123" t="str">
            <v>DIA 17.00 RLENGTH 220 FLOD 0.00 Z1 0.00 Z2 0.00 %HRL1</v>
          </cell>
        </row>
        <row r="124">
          <cell r="B124" t="str">
            <v>%HRL2</v>
          </cell>
          <cell r="C124" t="str">
            <v>DIA 17.00 RLENGTH 220 FLOD 0.00 Z1 0.00 Z2 0.00 %HRL2</v>
          </cell>
          <cell r="D124" t="str">
            <v>DIA 23.00 RLENGTH 220 FLOD 0.00 Z1 0.00 Z2 0.00 %HRL2</v>
          </cell>
        </row>
        <row r="125">
          <cell r="B125" t="str">
            <v>%HRL3</v>
          </cell>
          <cell r="C125" t="str">
            <v>DIA 17.00 RLENGTH 220 FLOD 0.00 Z1 0.00 Z2 0.00 %HRL3</v>
          </cell>
          <cell r="D125" t="str">
            <v>DIA 23.00 RLENGTH 220 FLOD 0.00 Z1 0.00 Z2 0.00 %HRL3</v>
          </cell>
        </row>
        <row r="126">
          <cell r="B126" t="str">
            <v>%LLS1</v>
          </cell>
          <cell r="C126" t="str">
            <v>DIA 10.00 RLENGTH 130 FLOD 0.00 Z1 0.00 Z2 0.00 %LLS1</v>
          </cell>
          <cell r="D126" t="str">
            <v>DIA 9.00 RLENGTH 130 FLOD 0.00 Z1 0.00 Z2 0.00 %LLS1</v>
          </cell>
        </row>
        <row r="127">
          <cell r="B127" t="str">
            <v>%LLS2</v>
          </cell>
          <cell r="C127" t="str">
            <v>DIA 10.00 RLENGTH 130 FLOD 0.00 Z1 0.00 Z2 0.00 %LLS2</v>
          </cell>
          <cell r="D127" t="str">
            <v>DIA 9.00 RLENGTH 130 FLOD 0.00 Z1 0.00 Z2 0.00 %LLS2</v>
          </cell>
        </row>
        <row r="128">
          <cell r="B128" t="str">
            <v>%LLS3</v>
          </cell>
          <cell r="C128" t="str">
            <v>DIA 10.00 RLENGTH 130 FLOD 0.00 Z1 0.00 Z2 0.00 %LLS3</v>
          </cell>
          <cell r="D128" t="str">
            <v>DIA 12.00 RLENGTH 130 FLOD 0.00 Z1 0.00 Z2 0.00 %LLS3</v>
          </cell>
        </row>
        <row r="129">
          <cell r="B129" t="str">
            <v>%MBL1</v>
          </cell>
          <cell r="C129" t="str">
            <v>DIA 8.50 RLENGTH 63 FLOD 0.00 Z1 0.00 Z2 0.00 %MBL1</v>
          </cell>
          <cell r="D129" t="str">
            <v>DIA 8.50 RLENGTH 63 FLOD 0.00 Z1 0.00 Z2 0.00 %MBL1</v>
          </cell>
        </row>
        <row r="130">
          <cell r="B130" t="str">
            <v>%MBL2</v>
          </cell>
          <cell r="C130" t="str">
            <v>DIA 13.12 RLENGTH 172 FLOD 0.00 Z1 0.00 Z2 0.00 %MBL2</v>
          </cell>
          <cell r="D130" t="str">
            <v>DIA 13.12 RLENGTH 172 FLOD 0.00 Z1 0.00 Z2 0.00 %MBL2</v>
          </cell>
        </row>
        <row r="131">
          <cell r="B131" t="str">
            <v>%RBL1</v>
          </cell>
          <cell r="C131" t="str">
            <v>DIA 14.69 RLENGTH 93 FLOD 0.00 Z1 0.00 Z2 0.00 %RBL1</v>
          </cell>
          <cell r="D131" t="str">
            <v>DIA 14.69 RLENGTH 93 FLOD 0.00 Z1 0.00 Z2 0.00 %RBL1</v>
          </cell>
        </row>
        <row r="132">
          <cell r="B132" t="str">
            <v>%RBl2</v>
          </cell>
          <cell r="C132" t="str">
            <v>DIA 22.62 RLENGTH 317 FLOD 0.00 Z1 0.00 Z2 0.00 %RBl2</v>
          </cell>
          <cell r="D132" t="str">
            <v>DIA 22.62 RLENGTH 317 FLOD 0.00 Z1 0.00 Z2 0.00 %RBl2</v>
          </cell>
        </row>
        <row r="133">
          <cell r="B133" t="str">
            <v>%LBL1</v>
          </cell>
          <cell r="C133" t="str">
            <v>DIA 10.02 RLENGTH 64 FLOD 0.00 Z1 0.00 Z2 0.00 %LBL1</v>
          </cell>
          <cell r="D133" t="str">
            <v>DIA 10.02 RLENGTH 64 FLOD 0.00 Z1 0.00 Z2 0.00 %LBL1</v>
          </cell>
        </row>
        <row r="134">
          <cell r="B134" t="str">
            <v>%LBL2</v>
          </cell>
          <cell r="C134" t="str">
            <v>DIA 12.00 RLENGTH 149 FLOD 0.00 Z1 0.00 Z2 0.00 %LBL2</v>
          </cell>
          <cell r="D134" t="str">
            <v>DIA 12.00 RLENGTH 149 FLOD 0.00 Z1 0.00 Z2 0.00 %LBL2</v>
          </cell>
        </row>
      </sheetData>
      <sheetData sheetId="7" refreshError="1">
        <row r="1">
          <cell r="C1">
            <v>0</v>
          </cell>
        </row>
        <row r="2">
          <cell r="C2" t="str">
            <v>Custom</v>
          </cell>
        </row>
        <row r="4">
          <cell r="C4" t="str">
            <v>%</v>
          </cell>
        </row>
        <row r="5">
          <cell r="C5" t="str">
            <v>% Generic BFP Curve -- HP BFP Section -- BASED ON INPUT DESIGN VALUES</v>
          </cell>
        </row>
        <row r="6">
          <cell r="C6" t="str">
            <v>% Designed for 1x1 7FA Combined Cycle - Case HB4, Fired</v>
          </cell>
        </row>
        <row r="7">
          <cell r="C7" t="str">
            <v>P        NUMBER HPP  I1 BFP3 D1 BFP4 EFP -70</v>
          </cell>
        </row>
        <row r="8">
          <cell r="C8" t="str">
            <v>&amp;  X0 6.24177E+03 X1 -2.55743E-01 X2 4.27784E-04 X3 -5.76023E-07</v>
          </cell>
        </row>
        <row r="9">
          <cell r="C9" t="str">
            <v>MOT      NUMBER HPPM S1 HPP  EFM 0.95</v>
          </cell>
        </row>
        <row r="10">
          <cell r="C10" t="str">
            <v>% ************Boiler feed pump efficiency curve************</v>
          </cell>
        </row>
        <row r="11">
          <cell r="C11" t="str">
            <v>INTERPOL NUMBER 70 A0 0.0 A1 309.4 A2 618.8 A3 773.5 A4 928.2 A5 929.0 A6 1160.3 A7 1392.3</v>
          </cell>
        </row>
        <row r="12">
          <cell r="C12" t="str">
            <v>&amp;              X0 0.00 X1 43.74 X2 68.02 X3 74.71 X4 78.74 X5 80.00 X6 81.41 X7 82.23</v>
          </cell>
        </row>
        <row r="13">
          <cell r="C13" t="str">
            <v>%</v>
          </cell>
        </row>
        <row r="14">
          <cell r="C14" t="str">
            <v>%</v>
          </cell>
        </row>
        <row r="15">
          <cell r="C15" t="str">
            <v>%</v>
          </cell>
        </row>
        <row r="16">
          <cell r="C16" t="str">
            <v>% Generic BFP Curve -- IP BFP Section -- BASED ON INPUT DESIGN VALUES</v>
          </cell>
        </row>
        <row r="17">
          <cell r="C17" t="str">
            <v>% Designed for 1x1 7FA Combined Cycle - Case HB4, Fired</v>
          </cell>
        </row>
        <row r="18">
          <cell r="C18" t="str">
            <v>P        NUMBER IPP  I1 BFP1 D1 BFP2 EFP -71</v>
          </cell>
        </row>
        <row r="19">
          <cell r="C19" t="str">
            <v>&amp;  X0 1.59966E+03 X1 -6.15895E-02 X2 9.68076E-05 X3 -1.22492E-07</v>
          </cell>
        </row>
        <row r="20">
          <cell r="C20" t="str">
            <v>MOT      NUMBER IPPM S1 IPP  EFM 0.95</v>
          </cell>
        </row>
        <row r="21">
          <cell r="C21" t="str">
            <v>% ************Boiler feed pump efficiency curve************</v>
          </cell>
        </row>
        <row r="22">
          <cell r="C22" t="str">
            <v>INTERPOL NUMBER 71 A0 0.0 A1 329.3 A2 658.5 A3 823.2 A4 987.8 A5 988.7 A6 1234.8 A7 1481.7</v>
          </cell>
        </row>
        <row r="23">
          <cell r="C23" t="str">
            <v>&amp;              X0 0.00 X1 43.74 X2 68.02 X3 74.71 X4 78.74 X5 80.00 X6 81.41 X7 82.23</v>
          </cell>
        </row>
        <row r="24">
          <cell r="C24" t="str">
            <v>%</v>
          </cell>
        </row>
      </sheetData>
      <sheetData sheetId="8" refreshError="1"/>
      <sheetData sheetId="9" refreshError="1">
        <row r="4">
          <cell r="A4">
            <v>1</v>
          </cell>
          <cell r="C4" t="str">
            <v>%HSH4</v>
          </cell>
          <cell r="D4" t="str">
            <v>%RHT3</v>
          </cell>
          <cell r="E4" t="str">
            <v>%HSH3</v>
          </cell>
          <cell r="F4" t="str">
            <v>%RHT2</v>
          </cell>
          <cell r="G4" t="str">
            <v>%HSH2</v>
          </cell>
          <cell r="H4" t="str">
            <v>%RHT1</v>
          </cell>
          <cell r="I4" t="str">
            <v>%HSH1</v>
          </cell>
          <cell r="J4" t="str">
            <v>%HPEV</v>
          </cell>
          <cell r="K4" t="str">
            <v>%IPSH</v>
          </cell>
          <cell r="L4" t="str">
            <v>%HEC4</v>
          </cell>
          <cell r="M4" t="str">
            <v>%LPSH</v>
          </cell>
          <cell r="N4" t="str">
            <v>%HEC3</v>
          </cell>
          <cell r="O4" t="str">
            <v>%IPEV</v>
          </cell>
          <cell r="P4" t="str">
            <v>%HEC2</v>
          </cell>
          <cell r="Q4" t="str">
            <v>%IEC2</v>
          </cell>
          <cell r="R4" t="str">
            <v>%HEC1</v>
          </cell>
          <cell r="S4" t="str">
            <v>%IEC1</v>
          </cell>
          <cell r="T4" t="str">
            <v>%LPEV</v>
          </cell>
          <cell r="U4" t="str">
            <v>%LEC1</v>
          </cell>
        </row>
        <row r="5">
          <cell r="A5">
            <v>2</v>
          </cell>
          <cell r="C5" t="str">
            <v>%  B&amp;V Design</v>
          </cell>
        </row>
        <row r="6">
          <cell r="A6">
            <v>3</v>
          </cell>
          <cell r="B6" t="str">
            <v>XC0</v>
          </cell>
          <cell r="C6" t="str">
            <v>&amp;  PDROP 0.6 %HSH4 Design</v>
          </cell>
          <cell r="D6" t="str">
            <v>&amp;  PDROP 1.3 %RHT3 Design</v>
          </cell>
          <cell r="E6" t="str">
            <v>&amp;  PDROP 12.2 %HSH3 Design</v>
          </cell>
          <cell r="F6" t="str">
            <v>&amp;  PDROP 7.7 %RHT2 Design</v>
          </cell>
          <cell r="G6" t="str">
            <v>&amp;  PDROP 0.6 %HSH2 Design</v>
          </cell>
          <cell r="H6" t="str">
            <v>&amp;  PDROP 16.0 %RHT1 Design</v>
          </cell>
          <cell r="I6" t="str">
            <v>&amp;  PDROP 56.6 %HSH1 Design</v>
          </cell>
          <cell r="J6" t="str">
            <v>&amp;  %No Pressure Drop</v>
          </cell>
          <cell r="K6" t="str">
            <v>&amp;  PDROP 15. %IPSH Design</v>
          </cell>
          <cell r="L6" t="str">
            <v>&amp;  XC0 1.7 %HEC4 Design</v>
          </cell>
          <cell r="M6" t="str">
            <v>&amp;  PDROP 15. %LPSH Design</v>
          </cell>
          <cell r="N6" t="str">
            <v>&amp;  XC0 16.5 %HEC3 Design</v>
          </cell>
          <cell r="O6" t="str">
            <v>&amp;  %No Pressure Drop</v>
          </cell>
          <cell r="P6" t="str">
            <v>&amp;  XC0 5.5 %HEC2 Design</v>
          </cell>
          <cell r="Q6" t="str">
            <v>&amp;  XC0 12.2 %IEC2 Design</v>
          </cell>
          <cell r="R6" t="str">
            <v>&amp;  XC0 6.3 %HEC1 Design</v>
          </cell>
          <cell r="S6" t="str">
            <v>&amp;  XC0 17.8 %IEC1 Design</v>
          </cell>
          <cell r="T6" t="str">
            <v>&amp;  %No Pressure Drop</v>
          </cell>
          <cell r="U6" t="str">
            <v>&amp;  XC0 15. %LEC1 Design</v>
          </cell>
        </row>
        <row r="7">
          <cell r="A7">
            <v>4</v>
          </cell>
          <cell r="B7" t="str">
            <v>LOSS</v>
          </cell>
          <cell r="C7" t="str">
            <v>&amp;  LOSS 0.0050 %HSH4 Design</v>
          </cell>
          <cell r="D7" t="str">
            <v>&amp;  LOSS 0.0050 %RHT3 Design</v>
          </cell>
          <cell r="E7" t="str">
            <v>&amp;  LOSS 0.0050 %HSH3 Design</v>
          </cell>
          <cell r="F7" t="str">
            <v>&amp;  LOSS 0.0050 %RHT2 Design</v>
          </cell>
          <cell r="G7" t="str">
            <v>&amp;  LOSS 0.0050 %HSH2 Design</v>
          </cell>
          <cell r="H7" t="str">
            <v>&amp;  LOSS 0.0050 %RHT1 Design</v>
          </cell>
          <cell r="I7" t="str">
            <v>&amp;  LOSS 0.0050 %HSH1 Design</v>
          </cell>
          <cell r="J7" t="str">
            <v>&amp;  LOSS 0.0050 %HPEV Design</v>
          </cell>
          <cell r="K7" t="str">
            <v>&amp;  LOSS 0.0050 %IPSH Design</v>
          </cell>
          <cell r="L7" t="str">
            <v>&amp;  LOSS 0.0050 %HEC4 Design</v>
          </cell>
          <cell r="M7" t="str">
            <v>&amp;  LOSS 0.0050 %LPSH Design</v>
          </cell>
          <cell r="N7" t="str">
            <v>&amp;  LOSS 0.0050 %HEC3 Design</v>
          </cell>
          <cell r="O7" t="str">
            <v>&amp;  LOSS 0.0050 %IPEV Design</v>
          </cell>
          <cell r="P7" t="str">
            <v>&amp;  LOSS 0.0050 %HEC2 Design</v>
          </cell>
          <cell r="Q7" t="str">
            <v>&amp;  LOSS 0.0050 %IEC2 Design</v>
          </cell>
          <cell r="R7" t="str">
            <v>&amp;  LOSS 0.0050 %HEC1 Design</v>
          </cell>
          <cell r="S7" t="str">
            <v>&amp;  LOSS 0.0050 %IEC1 Design</v>
          </cell>
          <cell r="T7" t="str">
            <v>&amp;  LOSS 0.0050 %LPEV Design</v>
          </cell>
          <cell r="U7" t="str">
            <v>&amp;  LOSS 0.0050 %LEC1 Design</v>
          </cell>
        </row>
        <row r="8">
          <cell r="A8">
            <v>5</v>
          </cell>
          <cell r="B8" t="str">
            <v>UO</v>
          </cell>
          <cell r="C8" t="str">
            <v>&amp;  UO 1. %HSH4 Design</v>
          </cell>
          <cell r="D8" t="str">
            <v>&amp;  UO 1. %RHT3 Design</v>
          </cell>
          <cell r="E8" t="str">
            <v>&amp;  UO 1. %HSH3 Design</v>
          </cell>
          <cell r="F8" t="str">
            <v>&amp;  UO 1. %RHT2 Design</v>
          </cell>
          <cell r="G8" t="str">
            <v>&amp;  UO 1. %HSH2 Design</v>
          </cell>
          <cell r="H8" t="str">
            <v>&amp;  UO 1. %RHT1 Design</v>
          </cell>
          <cell r="I8" t="str">
            <v>&amp;  UO 1. %HSH1 Design</v>
          </cell>
          <cell r="J8" t="str">
            <v>&amp;  UO 1. %HPEV Design</v>
          </cell>
          <cell r="K8" t="str">
            <v>&amp;  UO 1. %IPSH Design</v>
          </cell>
          <cell r="L8" t="str">
            <v>&amp;  UO 1. %HEC4 Design</v>
          </cell>
          <cell r="M8" t="str">
            <v>&amp;  UO 1. %LPSH Design</v>
          </cell>
          <cell r="N8" t="str">
            <v>&amp;  UO 1. %HEC3 Design</v>
          </cell>
          <cell r="O8" t="str">
            <v>&amp;  UO 1. %IPEV Design</v>
          </cell>
          <cell r="P8" t="str">
            <v>&amp;  UO 1. %HEC2 Design</v>
          </cell>
          <cell r="Q8" t="str">
            <v>&amp;  UO 1. %IEC2 Design</v>
          </cell>
          <cell r="R8" t="str">
            <v>&amp;  UO 1. %HEC1 Design</v>
          </cell>
          <cell r="S8" t="str">
            <v>&amp;  UO 1. %IEC1 Design</v>
          </cell>
          <cell r="T8" t="str">
            <v>&amp;  UO 1. %LPEV Design</v>
          </cell>
          <cell r="U8" t="str">
            <v>&amp;  UO 1. %LEC1 Design</v>
          </cell>
        </row>
        <row r="9">
          <cell r="A9">
            <v>6</v>
          </cell>
          <cell r="B9" t="str">
            <v>GASAPP</v>
          </cell>
          <cell r="C9" t="str">
            <v>&amp;  TCOUT 1056.0 %HSH4 Design</v>
          </cell>
          <cell r="D9" t="str">
            <v>&amp;  TCOUT 1055.4 %RHT3 Design</v>
          </cell>
          <cell r="E9" t="str">
            <v>&amp;  TCOUT 1048. %HSH3 Design</v>
          </cell>
          <cell r="F9" t="str">
            <v>&amp;  TCOUT 1035. %RHT2 Design</v>
          </cell>
          <cell r="G9" t="str">
            <v>&amp;  TCOUT 945. %HSH2 Design</v>
          </cell>
          <cell r="H9" t="str">
            <v>&amp;  TCOUT 920. %RHT1 Design</v>
          </cell>
          <cell r="I9" t="str">
            <v>&amp;  TCOUT 940. %HSH1 Design</v>
          </cell>
          <cell r="J9" t="str">
            <v>&amp;  PINCH 14.0 %HPEV Design</v>
          </cell>
          <cell r="K9" t="str">
            <v>&amp;  GASAPP 15. %IPSH Design</v>
          </cell>
          <cell r="L9" t="str">
            <v>&amp;  TCOUT 560.6  %GASAPP 16.455 %HEC4 Design</v>
          </cell>
          <cell r="M9" t="str">
            <v>&amp;  GASAPP 15. %LPSH Design</v>
          </cell>
          <cell r="N9" t="str">
            <v>&amp;  GASAPP 15. %HEC3 Design</v>
          </cell>
          <cell r="O9" t="str">
            <v>&amp;  PINCH 14.0 %IPEV Design</v>
          </cell>
          <cell r="P9" t="str">
            <v>&amp;  GASAPP 15. %HEC2 Design</v>
          </cell>
          <cell r="Q9" t="str">
            <v>&amp;  GASAPP 23. %IEC2 Design</v>
          </cell>
          <cell r="R9" t="str">
            <v>&amp;  GASAPP 35. %HEC1 Design</v>
          </cell>
          <cell r="S9" t="str">
            <v>&amp;  GASAPP 15. %IEC1 Design</v>
          </cell>
          <cell r="T9" t="str">
            <v>&amp;  PINCH 14.0 %LPEV Design</v>
          </cell>
          <cell r="U9" t="str">
            <v>&amp;  GASAPP 23.6 %LEC1 Design</v>
          </cell>
        </row>
        <row r="10">
          <cell r="A10">
            <v>7</v>
          </cell>
          <cell r="C10" t="str">
            <v>%</v>
          </cell>
        </row>
        <row r="11">
          <cell r="A11">
            <v>8</v>
          </cell>
          <cell r="C11" t="str">
            <v>%</v>
          </cell>
        </row>
        <row r="12">
          <cell r="A12">
            <v>9</v>
          </cell>
          <cell r="C12" t="str">
            <v>%</v>
          </cell>
        </row>
        <row r="43">
          <cell r="B43" t="str">
            <v>%HSH4</v>
          </cell>
          <cell r="C43" t="str">
            <v>%RHT2</v>
          </cell>
          <cell r="D43" t="str">
            <v>%HSH3</v>
          </cell>
          <cell r="E43" t="str">
            <v>%HSH2</v>
          </cell>
          <cell r="F43" t="str">
            <v>%RHT1</v>
          </cell>
          <cell r="G43" t="str">
            <v>%HSH1</v>
          </cell>
          <cell r="H43" t="str">
            <v>%HEV3</v>
          </cell>
          <cell r="I43" t="str">
            <v>%HEV2</v>
          </cell>
          <cell r="J43" t="str">
            <v>%HEV1</v>
          </cell>
          <cell r="K43" t="str">
            <v>%IPSH</v>
          </cell>
          <cell r="L43" t="str">
            <v>%HEC5</v>
          </cell>
          <cell r="M43" t="str">
            <v>%LPSH</v>
          </cell>
          <cell r="N43" t="str">
            <v>%HEC4</v>
          </cell>
          <cell r="O43" t="str">
            <v>%IPEV</v>
          </cell>
          <cell r="P43" t="str">
            <v>%HEC3</v>
          </cell>
          <cell r="Q43" t="str">
            <v>%IEC2</v>
          </cell>
          <cell r="R43" t="str">
            <v>%HEC2</v>
          </cell>
          <cell r="S43" t="str">
            <v>%HEC1</v>
          </cell>
          <cell r="T43" t="str">
            <v>%IEC1</v>
          </cell>
          <cell r="U43" t="str">
            <v>%LPEV</v>
          </cell>
          <cell r="V43" t="str">
            <v>%LEC3</v>
          </cell>
          <cell r="W43" t="str">
            <v>%LEC2</v>
          </cell>
          <cell r="X43" t="str">
            <v>%LEC1</v>
          </cell>
        </row>
        <row r="44">
          <cell r="A44">
            <v>1</v>
          </cell>
          <cell r="B44" t="str">
            <v>% From Alstom %HSH4</v>
          </cell>
          <cell r="C44" t="str">
            <v>% From Alstom %RHT2</v>
          </cell>
          <cell r="D44" t="str">
            <v>% From Alstom %HSH3</v>
          </cell>
          <cell r="E44" t="str">
            <v>% From Alstom %HSH2</v>
          </cell>
          <cell r="F44" t="str">
            <v>% From Alstom %RHT1</v>
          </cell>
          <cell r="G44" t="str">
            <v>% From Alstom %HSH1</v>
          </cell>
          <cell r="H44" t="str">
            <v>% From Alstom %HEV3</v>
          </cell>
          <cell r="I44" t="str">
            <v>% From Alstom %HEV2</v>
          </cell>
          <cell r="J44" t="str">
            <v>% From Alstom %HEV1</v>
          </cell>
          <cell r="K44" t="str">
            <v>% From Alstom %IPSH</v>
          </cell>
          <cell r="L44" t="str">
            <v>% From Alstom %HEC5</v>
          </cell>
          <cell r="M44" t="str">
            <v>% From Alstom %LPSH</v>
          </cell>
          <cell r="N44" t="str">
            <v>% From Alstom %HEC4</v>
          </cell>
          <cell r="O44" t="str">
            <v>% From Alstom %IPEV</v>
          </cell>
          <cell r="P44" t="str">
            <v>% From Alstom %HEC3</v>
          </cell>
          <cell r="Q44" t="str">
            <v>% From Alstom %IEC2</v>
          </cell>
          <cell r="R44" t="str">
            <v>% From Alstom %HEC2</v>
          </cell>
          <cell r="S44" t="str">
            <v>% From Alstom %HEC1</v>
          </cell>
          <cell r="T44" t="str">
            <v>% From Alstom %IEC1</v>
          </cell>
          <cell r="U44" t="str">
            <v>% From Alstom %LEV</v>
          </cell>
          <cell r="V44" t="str">
            <v>% From Alstom %LEC3</v>
          </cell>
          <cell r="W44" t="str">
            <v>% From Alstom %LEC2</v>
          </cell>
          <cell r="X44" t="str">
            <v>% From Alstom %LEC1</v>
          </cell>
        </row>
        <row r="45">
          <cell r="A45">
            <v>2</v>
          </cell>
          <cell r="B45" t="str">
            <v>&amp; ITYPE 3.0000</v>
          </cell>
          <cell r="C45" t="str">
            <v>&amp; ITYPE 2.0000</v>
          </cell>
          <cell r="D45" t="str">
            <v>&amp; ITYPE 2.0000</v>
          </cell>
          <cell r="E45" t="str">
            <v>&amp; ITYPE 3.0000</v>
          </cell>
          <cell r="F45" t="str">
            <v>&amp; ITYPE 3.0000</v>
          </cell>
          <cell r="G45" t="str">
            <v>&amp; ITYPE 2.0000</v>
          </cell>
          <cell r="H45" t="str">
            <v>&amp; ITYPE 2.0000</v>
          </cell>
          <cell r="I45" t="str">
            <v>&amp; ITYPE 2.0000</v>
          </cell>
          <cell r="J45" t="str">
            <v>&amp; ITYPE 2.0000</v>
          </cell>
          <cell r="K45" t="str">
            <v>&amp; ITYPE 2.0000</v>
          </cell>
          <cell r="L45" t="str">
            <v>&amp; ITYPE 2.0000</v>
          </cell>
          <cell r="M45" t="str">
            <v>&amp; ITYPE 2.0000</v>
          </cell>
          <cell r="N45" t="str">
            <v>&amp; ITYPE 2.0000</v>
          </cell>
          <cell r="O45" t="str">
            <v>&amp; ITYPE 2.0000</v>
          </cell>
          <cell r="P45" t="str">
            <v>&amp; ITYPE 2.0000</v>
          </cell>
          <cell r="Q45" t="str">
            <v>&amp; ITYPE 2.0000</v>
          </cell>
          <cell r="R45" t="str">
            <v>&amp; ITYPE 2.0000</v>
          </cell>
          <cell r="S45" t="str">
            <v>&amp; ITYPE 2.0000</v>
          </cell>
          <cell r="T45" t="str">
            <v>&amp; ITYPE 2.0000</v>
          </cell>
          <cell r="U45" t="str">
            <v>&amp; ITYPE 2.0000</v>
          </cell>
          <cell r="V45" t="str">
            <v>&amp; ITYPE 2.0000</v>
          </cell>
          <cell r="W45" t="str">
            <v>&amp; ITYPE 2.0000</v>
          </cell>
          <cell r="X45" t="str">
            <v>&amp; ITYPE 2.0000</v>
          </cell>
        </row>
        <row r="46">
          <cell r="A46">
            <v>3</v>
          </cell>
          <cell r="B46" t="str">
            <v>&amp; NPASS 1.0000</v>
          </cell>
          <cell r="C46" t="str">
            <v>&amp; NPASS 1.0000</v>
          </cell>
          <cell r="D46" t="str">
            <v>&amp; NPASS 1.0000</v>
          </cell>
          <cell r="E46" t="str">
            <v>&amp; NPASS 1.0000</v>
          </cell>
          <cell r="F46" t="str">
            <v>&amp; NPASS 1.0000</v>
          </cell>
          <cell r="G46" t="str">
            <v>&amp; NPASS 1.0000</v>
          </cell>
          <cell r="H46" t="str">
            <v>&amp; NPASS 1.0000</v>
          </cell>
          <cell r="I46" t="str">
            <v>&amp; NPASS 1.0000</v>
          </cell>
          <cell r="J46" t="str">
            <v>&amp; NPASS 1.0000</v>
          </cell>
          <cell r="K46" t="str">
            <v>&amp; NPASS 1.0000</v>
          </cell>
          <cell r="L46" t="str">
            <v>&amp; NPASS 4.0000</v>
          </cell>
          <cell r="M46" t="str">
            <v>&amp; NPASS 1.0000</v>
          </cell>
          <cell r="N46" t="str">
            <v>&amp; NPASS 8.0000</v>
          </cell>
          <cell r="O46" t="str">
            <v>&amp; NPASS 1.0000</v>
          </cell>
          <cell r="P46" t="str">
            <v>&amp; NPASS 2.0000</v>
          </cell>
          <cell r="Q46" t="str">
            <v>&amp; NPASS 1.0000</v>
          </cell>
          <cell r="R46" t="str">
            <v>&amp; NPASS 6.0000</v>
          </cell>
          <cell r="S46" t="str">
            <v>&amp; NPASS 4.0000</v>
          </cell>
          <cell r="T46" t="str">
            <v>&amp; NPASS 1.0000</v>
          </cell>
          <cell r="U46" t="str">
            <v>&amp; NPASS 1.0000</v>
          </cell>
          <cell r="V46" t="str">
            <v>&amp; NPASS 4.0000</v>
          </cell>
          <cell r="W46" t="str">
            <v>&amp; NPASS 3.0000</v>
          </cell>
          <cell r="X46" t="str">
            <v>&amp; NPASS 1.0000</v>
          </cell>
        </row>
        <row r="47">
          <cell r="A47">
            <v>4</v>
          </cell>
          <cell r="B47" t="str">
            <v>&amp; RIN 0.0001</v>
          </cell>
          <cell r="C47" t="str">
            <v>&amp; RIN 0.0001</v>
          </cell>
          <cell r="D47" t="str">
            <v>&amp; RIN 0.0001</v>
          </cell>
          <cell r="E47" t="str">
            <v>&amp; RIN 0.0001</v>
          </cell>
          <cell r="F47" t="str">
            <v>&amp; RIN 0.0001</v>
          </cell>
          <cell r="G47" t="str">
            <v>&amp; RIN 0.0001</v>
          </cell>
          <cell r="H47" t="str">
            <v>&amp; RIN 0.0001</v>
          </cell>
          <cell r="I47" t="str">
            <v>&amp; RIN 0.0001</v>
          </cell>
          <cell r="J47" t="str">
            <v>&amp; RIN 0.0001</v>
          </cell>
          <cell r="K47" t="str">
            <v>&amp; RIN 0.0001</v>
          </cell>
          <cell r="L47" t="str">
            <v>&amp; RIN 0.0001</v>
          </cell>
          <cell r="M47" t="str">
            <v>&amp; RIN 0.0001</v>
          </cell>
          <cell r="N47" t="str">
            <v>&amp; RIN 0.0001</v>
          </cell>
          <cell r="O47" t="str">
            <v>&amp; RIN 0.0001</v>
          </cell>
          <cell r="P47" t="str">
            <v>&amp; RIN 0.0001</v>
          </cell>
          <cell r="Q47" t="str">
            <v>&amp; RIN 0.0001</v>
          </cell>
          <cell r="R47" t="str">
            <v>&amp; RIN 0.0001</v>
          </cell>
          <cell r="S47" t="str">
            <v>&amp; RIN 0.0001</v>
          </cell>
          <cell r="T47" t="str">
            <v>&amp; RIN 0.0001</v>
          </cell>
          <cell r="U47" t="str">
            <v>&amp; RIN 0.0001</v>
          </cell>
          <cell r="V47" t="str">
            <v>&amp; RIN 0.0001</v>
          </cell>
          <cell r="W47" t="str">
            <v>&amp; RIN 0.0001</v>
          </cell>
          <cell r="X47" t="str">
            <v>&amp; RIN 0.0001</v>
          </cell>
        </row>
        <row r="48">
          <cell r="A48">
            <v>5</v>
          </cell>
          <cell r="B48" t="str">
            <v>&amp; ROUT 0.0010</v>
          </cell>
          <cell r="C48" t="str">
            <v>&amp; ROUT 0.0010</v>
          </cell>
          <cell r="D48" t="str">
            <v>&amp; ROUT 0.0010</v>
          </cell>
          <cell r="E48" t="str">
            <v>&amp; ROUT 0.0010</v>
          </cell>
          <cell r="F48" t="str">
            <v>&amp; ROUT 0.0010</v>
          </cell>
          <cell r="G48" t="str">
            <v>&amp; ROUT 0.0010</v>
          </cell>
          <cell r="H48" t="str">
            <v>&amp; ROUT 0.0010</v>
          </cell>
          <cell r="I48" t="str">
            <v>&amp; ROUT 0.0010</v>
          </cell>
          <cell r="J48" t="str">
            <v>&amp; ROUT 0.0010</v>
          </cell>
          <cell r="K48" t="str">
            <v>&amp; ROUT 0.0010</v>
          </cell>
          <cell r="L48" t="str">
            <v>&amp; ROUT 0.0010</v>
          </cell>
          <cell r="M48" t="str">
            <v>&amp; ROUT 0.0010</v>
          </cell>
          <cell r="N48" t="str">
            <v>&amp; ROUT 0.0010</v>
          </cell>
          <cell r="O48" t="str">
            <v>&amp; ROUT 0.0010</v>
          </cell>
          <cell r="P48" t="str">
            <v>&amp; ROUT 0.0010</v>
          </cell>
          <cell r="Q48" t="str">
            <v>&amp; ROUT 0.0010</v>
          </cell>
          <cell r="R48" t="str">
            <v>&amp; ROUT 0.0010</v>
          </cell>
          <cell r="S48" t="str">
            <v>&amp; ROUT 0.0010</v>
          </cell>
          <cell r="T48" t="str">
            <v>&amp; ROUT 0.0010</v>
          </cell>
          <cell r="U48" t="str">
            <v>&amp; ROUT 0.0010</v>
          </cell>
          <cell r="V48" t="str">
            <v>&amp; ROUT 0.0010</v>
          </cell>
          <cell r="W48" t="str">
            <v>&amp; ROUT 0.0010</v>
          </cell>
          <cell r="X48" t="str">
            <v>&amp; ROUT 0.0010</v>
          </cell>
        </row>
        <row r="49">
          <cell r="A49">
            <v>6</v>
          </cell>
          <cell r="B49" t="str">
            <v>&amp; NROW 3.0000</v>
          </cell>
          <cell r="C49" t="str">
            <v>&amp; NROW 4.0000</v>
          </cell>
          <cell r="D49" t="str">
            <v>&amp; NROW 3.0000</v>
          </cell>
          <cell r="E49" t="str">
            <v>&amp; NROW 3.0000</v>
          </cell>
          <cell r="F49" t="str">
            <v>&amp; NROW 4.0000</v>
          </cell>
          <cell r="G49" t="str">
            <v>&amp; NROW 3.0000</v>
          </cell>
          <cell r="H49" t="str">
            <v>&amp; NROW 4.0000</v>
          </cell>
          <cell r="I49" t="str">
            <v>&amp; NROW 7.0000</v>
          </cell>
          <cell r="J49" t="str">
            <v>&amp; NROW 4.0000</v>
          </cell>
          <cell r="K49" t="str">
            <v>&amp; NROW 1.0000</v>
          </cell>
          <cell r="L49" t="str">
            <v>&amp; NROW 4.0000</v>
          </cell>
          <cell r="M49" t="str">
            <v>&amp; NROW 2.0000</v>
          </cell>
          <cell r="N49" t="str">
            <v>&amp; NROW 8.0000</v>
          </cell>
          <cell r="O49" t="str">
            <v>&amp; NROW 8.0000</v>
          </cell>
          <cell r="P49" t="str">
            <v>&amp; NROW 2.0000</v>
          </cell>
          <cell r="Q49" t="str">
            <v>&amp; NROW 1.0000</v>
          </cell>
          <cell r="R49" t="str">
            <v>&amp; NROW 6.0000</v>
          </cell>
          <cell r="S49" t="str">
            <v>&amp; NROW 4.0000</v>
          </cell>
          <cell r="T49" t="str">
            <v>&amp; NROW 1.0000</v>
          </cell>
          <cell r="U49" t="str">
            <v>&amp; NROW 8.0000</v>
          </cell>
          <cell r="V49" t="str">
            <v>&amp; NROW 8.0000</v>
          </cell>
          <cell r="W49" t="str">
            <v>&amp; NROW 6.0000</v>
          </cell>
          <cell r="X49" t="str">
            <v>&amp; NROW 1.0000</v>
          </cell>
        </row>
        <row r="50">
          <cell r="A50">
            <v>7</v>
          </cell>
          <cell r="B50" t="str">
            <v>&amp; NTUBE 84.0000</v>
          </cell>
          <cell r="C50" t="str">
            <v>&amp; NTUBE 84.0000</v>
          </cell>
          <cell r="D50" t="str">
            <v>&amp; NTUBE 84.0000</v>
          </cell>
          <cell r="E50" t="str">
            <v>&amp; NTUBE 84.0000</v>
          </cell>
          <cell r="F50" t="str">
            <v>&amp; NTUBE 84.0000</v>
          </cell>
          <cell r="G50" t="str">
            <v>&amp; NTUBE 84.0000</v>
          </cell>
          <cell r="H50" t="str">
            <v>&amp; NTUBE 84.0000</v>
          </cell>
          <cell r="I50" t="str">
            <v>&amp; NTUBE 84.0000</v>
          </cell>
          <cell r="J50" t="str">
            <v>&amp; NTUBE 84.0000</v>
          </cell>
          <cell r="K50" t="str">
            <v>&amp; NTUBE 84.0000</v>
          </cell>
          <cell r="L50" t="str">
            <v>&amp; NTUBE 84.0000</v>
          </cell>
          <cell r="M50" t="str">
            <v>&amp; NTUBE 84.0000</v>
          </cell>
          <cell r="N50" t="str">
            <v>&amp; NTUBE 84.0000</v>
          </cell>
          <cell r="O50" t="str">
            <v>&amp; NTUBE 84.0000</v>
          </cell>
          <cell r="P50" t="str">
            <v>&amp; NTUBE 84.0000</v>
          </cell>
          <cell r="Q50" t="str">
            <v>&amp; NTUBE 84.0000</v>
          </cell>
          <cell r="R50" t="str">
            <v>&amp; NTUBE 84.0000</v>
          </cell>
          <cell r="S50" t="str">
            <v>&amp; NTUBE 84.0000</v>
          </cell>
          <cell r="T50" t="str">
            <v>&amp; NTUBE 84.0000</v>
          </cell>
          <cell r="U50" t="str">
            <v>&amp; NTUBE 84.0000</v>
          </cell>
          <cell r="V50" t="str">
            <v>&amp; NTUBE 84.0000</v>
          </cell>
          <cell r="W50" t="str">
            <v>&amp; NTUBE 84.0000</v>
          </cell>
          <cell r="X50" t="str">
            <v>&amp; NTUBE 84.0000</v>
          </cell>
        </row>
        <row r="51">
          <cell r="A51">
            <v>8</v>
          </cell>
          <cell r="B51" t="str">
            <v>&amp; TUBEL 65.0000</v>
          </cell>
          <cell r="C51" t="str">
            <v>&amp; TUBEL 65.0000</v>
          </cell>
          <cell r="D51" t="str">
            <v>&amp; TUBEL 65.0000</v>
          </cell>
          <cell r="E51" t="str">
            <v>&amp; TUBEL 65.0000</v>
          </cell>
          <cell r="F51" t="str">
            <v>&amp; TUBEL 65.0000</v>
          </cell>
          <cell r="G51" t="str">
            <v>&amp; TUBEL 65.0000</v>
          </cell>
          <cell r="H51" t="str">
            <v>&amp; TUBEL 65.0000</v>
          </cell>
          <cell r="I51" t="str">
            <v>&amp; TUBEL 65.0000</v>
          </cell>
          <cell r="J51" t="str">
            <v>&amp; TUBEL 65.0000</v>
          </cell>
          <cell r="K51" t="str">
            <v>&amp; TUBEL 65.0000</v>
          </cell>
          <cell r="L51" t="str">
            <v>&amp; TUBEL 65.0000</v>
          </cell>
          <cell r="M51" t="str">
            <v>&amp; TUBEL 65.0000</v>
          </cell>
          <cell r="N51" t="str">
            <v>&amp; TUBEL 65.0000</v>
          </cell>
          <cell r="O51" t="str">
            <v>&amp; TUBEL 65.0000</v>
          </cell>
          <cell r="P51" t="str">
            <v>&amp; TUBEL 65.0000</v>
          </cell>
          <cell r="Q51" t="str">
            <v>&amp; TUBEL 65.0000</v>
          </cell>
          <cell r="R51" t="str">
            <v>&amp; TUBEL 65.0000</v>
          </cell>
          <cell r="S51" t="str">
            <v>&amp; TUBEL 65.0000</v>
          </cell>
          <cell r="T51" t="str">
            <v>&amp; TUBEL 65.0000</v>
          </cell>
          <cell r="U51" t="str">
            <v>&amp; TUBEL 65.0000</v>
          </cell>
          <cell r="V51" t="str">
            <v>&amp; TUBEL 65.0000</v>
          </cell>
          <cell r="W51" t="str">
            <v>&amp; TUBEL 65.0000</v>
          </cell>
          <cell r="X51" t="str">
            <v>&amp; TUBEL 65.0000</v>
          </cell>
        </row>
        <row r="52">
          <cell r="A52">
            <v>9</v>
          </cell>
          <cell r="B52" t="str">
            <v>&amp; TUBED 1.5000</v>
          </cell>
          <cell r="C52" t="str">
            <v>&amp; TUBED 1.7500</v>
          </cell>
          <cell r="D52" t="str">
            <v>&amp; TUBED 1.5000</v>
          </cell>
          <cell r="E52" t="str">
            <v>&amp; TUBED 1.5000</v>
          </cell>
          <cell r="F52" t="str">
            <v>&amp; TUBED 1.7500</v>
          </cell>
          <cell r="G52" t="str">
            <v>&amp; TUBED 1.5000</v>
          </cell>
          <cell r="H52" t="str">
            <v>&amp; TUBED 1.5000</v>
          </cell>
          <cell r="I52" t="str">
            <v>&amp; TUBED 1.5000</v>
          </cell>
          <cell r="J52" t="str">
            <v>&amp; TUBED 1.5000</v>
          </cell>
          <cell r="K52" t="str">
            <v>&amp; TUBED 1.5000</v>
          </cell>
          <cell r="L52" t="str">
            <v>&amp; TUBED 1.5000</v>
          </cell>
          <cell r="M52" t="str">
            <v>&amp; TUBED 1.5000</v>
          </cell>
          <cell r="N52" t="str">
            <v>&amp; TUBED 1.5000</v>
          </cell>
          <cell r="O52" t="str">
            <v>&amp; TUBED 1.5000</v>
          </cell>
          <cell r="P52" t="str">
            <v>&amp; TUBED 1.5000</v>
          </cell>
          <cell r="Q52" t="str">
            <v>&amp; TUBED 1.5000</v>
          </cell>
          <cell r="R52" t="str">
            <v>&amp; TUBED 1.5000</v>
          </cell>
          <cell r="S52" t="str">
            <v>&amp; TUBED 1.5000</v>
          </cell>
          <cell r="T52" t="str">
            <v>&amp; TUBED 1.5000</v>
          </cell>
          <cell r="U52" t="str">
            <v>&amp; TUBED 1.5000</v>
          </cell>
          <cell r="V52" t="str">
            <v>&amp; TUBED 1.5000</v>
          </cell>
          <cell r="W52" t="str">
            <v>&amp; TUBED 1.5000</v>
          </cell>
          <cell r="X52" t="str">
            <v>&amp; TUBED 1.5000</v>
          </cell>
        </row>
        <row r="53">
          <cell r="A53">
            <v>10</v>
          </cell>
          <cell r="B53" t="str">
            <v>&amp; WALLT 0.2000</v>
          </cell>
          <cell r="C53" t="str">
            <v>&amp; WALLT 0.1050</v>
          </cell>
          <cell r="D53" t="str">
            <v>&amp; WALLT 0.1500</v>
          </cell>
          <cell r="E53" t="str">
            <v>&amp; WALLT 0.2200</v>
          </cell>
          <cell r="F53" t="str">
            <v>&amp; WALLT 0.1050</v>
          </cell>
          <cell r="G53" t="str">
            <v>&amp; WALLT 0.2000</v>
          </cell>
          <cell r="H53" t="str">
            <v>&amp; WALLT 0.1650</v>
          </cell>
          <cell r="I53" t="str">
            <v>&amp; WALLT 0.1500</v>
          </cell>
          <cell r="J53" t="str">
            <v>&amp; WALLT 0.1500</v>
          </cell>
          <cell r="K53" t="str">
            <v>&amp; WALLT 0.1500</v>
          </cell>
          <cell r="L53" t="str">
            <v>&amp; WALLT 0.1500</v>
          </cell>
          <cell r="M53" t="str">
            <v>&amp; WALLT 0.1500</v>
          </cell>
          <cell r="N53" t="str">
            <v>&amp; WALLT 0.1500</v>
          </cell>
          <cell r="O53" t="str">
            <v>&amp; WALLT 0.1500</v>
          </cell>
          <cell r="P53" t="str">
            <v>&amp; WALLT 0.1500</v>
          </cell>
          <cell r="Q53" t="str">
            <v>&amp; WALLT 0.1500</v>
          </cell>
          <cell r="R53" t="str">
            <v>&amp; WALLT 0.1500</v>
          </cell>
          <cell r="S53" t="str">
            <v>&amp; WALLT 0.1500</v>
          </cell>
          <cell r="T53" t="str">
            <v>&amp; WALLT 0.1500</v>
          </cell>
          <cell r="U53" t="str">
            <v>&amp; WALLT 0.1500</v>
          </cell>
          <cell r="V53" t="str">
            <v>&amp; WALLT 0.1500</v>
          </cell>
          <cell r="W53" t="str">
            <v>&amp; WALLT 0.1500</v>
          </cell>
          <cell r="X53" t="str">
            <v>&amp; WALLT 0.1500</v>
          </cell>
        </row>
        <row r="54">
          <cell r="A54">
            <v>11</v>
          </cell>
          <cell r="B54" t="str">
            <v>&amp; NFIN 2.0000</v>
          </cell>
          <cell r="C54" t="str">
            <v>&amp; NFIN 5.8000</v>
          </cell>
          <cell r="D54" t="str">
            <v>&amp; NFIN 3.0000</v>
          </cell>
          <cell r="E54" t="str">
            <v>&amp; NFIN 2.0000</v>
          </cell>
          <cell r="F54" t="str">
            <v>&amp; NFIN 2.0000</v>
          </cell>
          <cell r="G54" t="str">
            <v>&amp; NFIN 6.2000</v>
          </cell>
          <cell r="H54" t="str">
            <v>&amp; NFIN 6.0000</v>
          </cell>
          <cell r="I54" t="str">
            <v>&amp; NFIN 6.6000</v>
          </cell>
          <cell r="J54" t="str">
            <v>&amp; NFIN 6.6000</v>
          </cell>
          <cell r="K54" t="str">
            <v>&amp; NFIN 6.6000</v>
          </cell>
          <cell r="L54" t="str">
            <v>&amp; NFIN 6.6000</v>
          </cell>
          <cell r="M54" t="str">
            <v>&amp; NFIN 3.0000</v>
          </cell>
          <cell r="N54" t="str">
            <v>&amp; NFIN 6.6000</v>
          </cell>
          <cell r="O54" t="str">
            <v>&amp; NFIN 6.6000</v>
          </cell>
          <cell r="P54" t="str">
            <v>&amp; NFIN 6.6000</v>
          </cell>
          <cell r="Q54" t="str">
            <v>&amp; NFIN 6.6000</v>
          </cell>
          <cell r="R54" t="str">
            <v>&amp; NFIN 6.6000</v>
          </cell>
          <cell r="S54" t="str">
            <v>&amp; NFIN 6.6000</v>
          </cell>
          <cell r="T54" t="str">
            <v>&amp; NFIN 6.6000</v>
          </cell>
          <cell r="U54" t="str">
            <v>&amp; NFIN 6.6000</v>
          </cell>
          <cell r="V54" t="str">
            <v>&amp; NFIN 6.6000</v>
          </cell>
          <cell r="W54" t="str">
            <v>&amp; NFIN 6.6000</v>
          </cell>
          <cell r="X54" t="str">
            <v>&amp; NFIN 6.6000</v>
          </cell>
        </row>
        <row r="55">
          <cell r="A55">
            <v>12</v>
          </cell>
          <cell r="B55" t="str">
            <v>&amp; FINT 0.0390</v>
          </cell>
          <cell r="C55" t="str">
            <v>&amp; FINT 0.0390</v>
          </cell>
          <cell r="D55" t="str">
            <v>&amp; FINT 0.0390</v>
          </cell>
          <cell r="E55" t="str">
            <v>&amp; FINT 0.0390</v>
          </cell>
          <cell r="F55" t="str">
            <v>&amp; FINT 0.0390</v>
          </cell>
          <cell r="G55" t="str">
            <v>&amp; FINT 0.0390</v>
          </cell>
          <cell r="H55" t="str">
            <v>&amp; FINT 0.0390</v>
          </cell>
          <cell r="I55" t="str">
            <v>&amp; FINT 0.0390</v>
          </cell>
          <cell r="J55" t="str">
            <v>&amp; FINT 0.0390</v>
          </cell>
          <cell r="K55" t="str">
            <v>&amp; FINT 0.0390</v>
          </cell>
          <cell r="L55" t="str">
            <v>&amp; FINT 0.0390</v>
          </cell>
          <cell r="M55" t="str">
            <v>&amp; FINT 0.0390</v>
          </cell>
          <cell r="N55" t="str">
            <v>&amp; FINT 0.0390</v>
          </cell>
          <cell r="O55" t="str">
            <v>&amp; FINT 0.0390</v>
          </cell>
          <cell r="P55" t="str">
            <v>&amp; FINT 0.0390</v>
          </cell>
          <cell r="Q55" t="str">
            <v>&amp; FINT 0.0390</v>
          </cell>
          <cell r="R55" t="str">
            <v>&amp; FINT 0.0390</v>
          </cell>
          <cell r="S55" t="str">
            <v>&amp; FINT 0.0390</v>
          </cell>
          <cell r="T55" t="str">
            <v>&amp; FINT 0.0390</v>
          </cell>
          <cell r="U55" t="str">
            <v>&amp; FINT 0.0390</v>
          </cell>
          <cell r="V55" t="str">
            <v>&amp; FINT 0.0390</v>
          </cell>
          <cell r="W55" t="str">
            <v>&amp; FINT 0.0390</v>
          </cell>
          <cell r="X55" t="str">
            <v>&amp; FINT 0.0390</v>
          </cell>
        </row>
        <row r="56">
          <cell r="A56">
            <v>13</v>
          </cell>
          <cell r="B56" t="str">
            <v>&amp; FINH 0.3750</v>
          </cell>
          <cell r="C56" t="str">
            <v>&amp; FINH 0.6250</v>
          </cell>
          <cell r="D56" t="str">
            <v>&amp; FINH 0.5000</v>
          </cell>
          <cell r="E56" t="str">
            <v>&amp; FINH 0.2500</v>
          </cell>
          <cell r="F56" t="str">
            <v>&amp; FINH 0.2500</v>
          </cell>
          <cell r="G56" t="str">
            <v>&amp; FINH 0.5000</v>
          </cell>
          <cell r="H56" t="str">
            <v>&amp; FINH 0.6250</v>
          </cell>
          <cell r="I56" t="str">
            <v>&amp; FINH 0.6250</v>
          </cell>
          <cell r="J56" t="str">
            <v>&amp; FINH 0.6250</v>
          </cell>
          <cell r="K56" t="str">
            <v>&amp; FINH 0.6250</v>
          </cell>
          <cell r="L56" t="str">
            <v>&amp; FINH 0.6250</v>
          </cell>
          <cell r="M56" t="str">
            <v>&amp; FINH 0.6250</v>
          </cell>
          <cell r="N56" t="str">
            <v>&amp; FINH 0.6250</v>
          </cell>
          <cell r="O56" t="str">
            <v>&amp; FINH 0.6250</v>
          </cell>
          <cell r="P56" t="str">
            <v>&amp; FINH 0.6250</v>
          </cell>
          <cell r="Q56" t="str">
            <v>&amp; FINH 0.6250</v>
          </cell>
          <cell r="R56" t="str">
            <v>&amp; FINH 0.6250</v>
          </cell>
          <cell r="S56" t="str">
            <v>&amp; FINH 0.6250</v>
          </cell>
          <cell r="T56" t="str">
            <v>&amp; FINH 0.6250</v>
          </cell>
          <cell r="U56" t="str">
            <v>&amp; FINH 0.6250</v>
          </cell>
          <cell r="V56" t="str">
            <v>&amp; FINH 0.6250</v>
          </cell>
          <cell r="W56" t="str">
            <v>&amp; FINH 0.6250</v>
          </cell>
          <cell r="X56" t="str">
            <v>&amp; FINH 0.6250</v>
          </cell>
        </row>
        <row r="57">
          <cell r="A57">
            <v>14</v>
          </cell>
          <cell r="B57" t="str">
            <v>&amp; FINW 0.1570</v>
          </cell>
          <cell r="C57" t="str">
            <v>&amp; FINW 0.1570</v>
          </cell>
          <cell r="D57" t="str">
            <v>&amp; FINW 0.1570</v>
          </cell>
          <cell r="E57" t="str">
            <v>&amp; FINW 0.1570</v>
          </cell>
          <cell r="F57" t="str">
            <v>&amp; FINW 0.1570</v>
          </cell>
          <cell r="G57" t="str">
            <v>&amp; FINW 0.1570</v>
          </cell>
          <cell r="H57" t="str">
            <v>&amp; FINW 0.1570</v>
          </cell>
          <cell r="I57" t="str">
            <v>&amp; FINW 0.1570</v>
          </cell>
          <cell r="J57" t="str">
            <v>&amp; FINW 0.1570</v>
          </cell>
          <cell r="K57" t="str">
            <v>&amp; FINW 0.1570</v>
          </cell>
          <cell r="L57" t="str">
            <v>&amp; FINW 0.1570</v>
          </cell>
          <cell r="M57" t="str">
            <v>&amp; FINW 0.1570</v>
          </cell>
          <cell r="N57" t="str">
            <v>&amp; FINW 0.1570</v>
          </cell>
          <cell r="O57" t="str">
            <v>&amp; FINW 0.1570</v>
          </cell>
          <cell r="P57" t="str">
            <v>&amp; FINW 0.1570</v>
          </cell>
          <cell r="Q57" t="str">
            <v>&amp; FINW 0.1570</v>
          </cell>
          <cell r="R57" t="str">
            <v>&amp; FINW 0.1570</v>
          </cell>
          <cell r="S57" t="str">
            <v>&amp; FINW 0.1570</v>
          </cell>
          <cell r="T57" t="str">
            <v>&amp; FINW 0.1570</v>
          </cell>
          <cell r="U57" t="str">
            <v>&amp; FINW 0.1570</v>
          </cell>
          <cell r="V57" t="str">
            <v>&amp; FINW 0.1570</v>
          </cell>
          <cell r="W57" t="str">
            <v>&amp; FINW 0.1570</v>
          </cell>
          <cell r="X57" t="str">
            <v>&amp; FINW 0.1570</v>
          </cell>
        </row>
        <row r="58">
          <cell r="A58">
            <v>15</v>
          </cell>
          <cell r="B58" t="str">
            <v>&amp; PITCHL 4.6060</v>
          </cell>
          <cell r="C58" t="str">
            <v>&amp; PITCHL 4.6060</v>
          </cell>
          <cell r="D58" t="str">
            <v>&amp; PITCHL 4.6060</v>
          </cell>
          <cell r="E58" t="str">
            <v>&amp; PITCHL 4.6060</v>
          </cell>
          <cell r="F58" t="str">
            <v>&amp; PITCHL 4.6060</v>
          </cell>
          <cell r="G58" t="str">
            <v>&amp; PITCHL 4.6060</v>
          </cell>
          <cell r="H58" t="str">
            <v>&amp; PITCHL 4.6060</v>
          </cell>
          <cell r="I58" t="str">
            <v>&amp; PITCHL 3.6220</v>
          </cell>
          <cell r="J58" t="str">
            <v>&amp; PITCHL 3.6220</v>
          </cell>
          <cell r="K58" t="str">
            <v>&amp; PITCHL 4.6060</v>
          </cell>
          <cell r="L58" t="str">
            <v>&amp; PITCHL 3.6220</v>
          </cell>
          <cell r="M58" t="str">
            <v>&amp; PITCHL 4.6060</v>
          </cell>
          <cell r="N58" t="str">
            <v>&amp; PITCHL 3.6220</v>
          </cell>
          <cell r="O58" t="str">
            <v>&amp; PITCHL 3.6220</v>
          </cell>
          <cell r="P58" t="str">
            <v>&amp; PITCHL 3.6220</v>
          </cell>
          <cell r="Q58" t="str">
            <v>&amp; PITCHL 3.6220</v>
          </cell>
          <cell r="R58" t="str">
            <v>&amp; PITCHL 3.6220</v>
          </cell>
          <cell r="S58" t="str">
            <v>&amp; PITCHL 3.6220</v>
          </cell>
          <cell r="T58" t="str">
            <v>&amp; PITCHL 3.6220</v>
          </cell>
          <cell r="U58" t="str">
            <v>&amp; PITCHL 3.6220</v>
          </cell>
          <cell r="V58" t="str">
            <v>&amp; PITCHL 3.6220</v>
          </cell>
          <cell r="W58" t="str">
            <v>&amp; PITCHL 3.6220</v>
          </cell>
          <cell r="X58" t="str">
            <v>&amp; PITCHL 3.6220</v>
          </cell>
        </row>
        <row r="59">
          <cell r="A59">
            <v>16</v>
          </cell>
          <cell r="B59" t="str">
            <v>&amp; PITCHT 3.4650</v>
          </cell>
          <cell r="C59" t="str">
            <v>&amp; PITCHT 3.4650</v>
          </cell>
          <cell r="D59" t="str">
            <v>&amp; PITCHT 3.4650</v>
          </cell>
          <cell r="E59" t="str">
            <v>&amp; PITCHT 3.4650</v>
          </cell>
          <cell r="F59" t="str">
            <v>&amp; PITCHT 3.4650</v>
          </cell>
          <cell r="G59" t="str">
            <v>&amp; PITCHT 3.4650</v>
          </cell>
          <cell r="H59" t="str">
            <v>&amp; PITCHT 3.4650</v>
          </cell>
          <cell r="I59" t="str">
            <v>&amp; PITCHT 3.4650</v>
          </cell>
          <cell r="J59" t="str">
            <v>&amp; PITCHT 3.4650</v>
          </cell>
          <cell r="K59" t="str">
            <v>&amp; PITCHT 3.4650</v>
          </cell>
          <cell r="L59" t="str">
            <v>&amp; PITCHT 3.4650</v>
          </cell>
          <cell r="M59" t="str">
            <v>&amp; PITCHT 3.4650</v>
          </cell>
          <cell r="N59" t="str">
            <v>&amp; PITCHT 3.4650</v>
          </cell>
          <cell r="O59" t="str">
            <v>&amp; PITCHT 3.4650</v>
          </cell>
          <cell r="P59" t="str">
            <v>&amp; PITCHT 3.4650</v>
          </cell>
          <cell r="Q59" t="str">
            <v>&amp; PITCHT 3.4650</v>
          </cell>
          <cell r="R59" t="str">
            <v>&amp; PITCHT 3.4650</v>
          </cell>
          <cell r="S59" t="str">
            <v>&amp; PITCHT 3.4650</v>
          </cell>
          <cell r="T59" t="str">
            <v>&amp; PITCHT 3.4650</v>
          </cell>
          <cell r="U59" t="str">
            <v>&amp; PITCHT 3.4650</v>
          </cell>
          <cell r="V59" t="str">
            <v>&amp; PITCHT 3.4650</v>
          </cell>
          <cell r="W59" t="str">
            <v>&amp; PITCHT 3.4650</v>
          </cell>
          <cell r="X59" t="str">
            <v>&amp; PITCHT 3.4650</v>
          </cell>
        </row>
        <row r="60">
          <cell r="A60">
            <v>17</v>
          </cell>
          <cell r="B60" t="str">
            <v>% No Duct Height Data</v>
          </cell>
          <cell r="C60" t="str">
            <v>% No Duct Height Data</v>
          </cell>
          <cell r="D60" t="str">
            <v>% No Duct Height Data</v>
          </cell>
          <cell r="E60" t="str">
            <v>% No Duct Height Data</v>
          </cell>
          <cell r="F60" t="str">
            <v>% No Duct Height Data</v>
          </cell>
          <cell r="G60" t="str">
            <v>% No Duct Height Data</v>
          </cell>
          <cell r="H60" t="str">
            <v>% No Duct Height Data</v>
          </cell>
          <cell r="I60" t="str">
            <v>% No Duct Height Data</v>
          </cell>
          <cell r="J60" t="str">
            <v>% No Duct Height Data</v>
          </cell>
          <cell r="K60" t="str">
            <v>% No Duct Height Data</v>
          </cell>
          <cell r="L60" t="str">
            <v>% No Duct Height Data</v>
          </cell>
          <cell r="M60" t="str">
            <v>% No Duct Height Data</v>
          </cell>
          <cell r="N60" t="str">
            <v>% No Duct Height Data</v>
          </cell>
          <cell r="O60" t="str">
            <v>% No Duct Height Data</v>
          </cell>
          <cell r="P60" t="str">
            <v>% No Duct Height Data</v>
          </cell>
          <cell r="Q60" t="str">
            <v>% No Duct Height Data</v>
          </cell>
          <cell r="R60" t="str">
            <v>% No Duct Height Data</v>
          </cell>
          <cell r="S60" t="str">
            <v>% No Duct Height Data</v>
          </cell>
          <cell r="T60" t="str">
            <v>% No Duct Height Data</v>
          </cell>
          <cell r="U60" t="str">
            <v>% No Duct Height Data</v>
          </cell>
          <cell r="V60" t="str">
            <v>% No Duct Height Data</v>
          </cell>
          <cell r="W60" t="str">
            <v>% No Duct Height Data</v>
          </cell>
          <cell r="X60" t="str">
            <v>% No Duct Height Data</v>
          </cell>
        </row>
        <row r="61">
          <cell r="A61">
            <v>18</v>
          </cell>
          <cell r="B61" t="str">
            <v>% No Duct Width Data</v>
          </cell>
          <cell r="C61" t="str">
            <v>% No Duct Width Data</v>
          </cell>
          <cell r="D61" t="str">
            <v>% No Duct Width Data</v>
          </cell>
          <cell r="E61" t="str">
            <v>% No Duct Width Data</v>
          </cell>
          <cell r="F61" t="str">
            <v>% No Duct Width Data</v>
          </cell>
          <cell r="G61" t="str">
            <v>% No Duct Width Data</v>
          </cell>
          <cell r="H61" t="str">
            <v>% No Duct Width Data</v>
          </cell>
          <cell r="I61" t="str">
            <v>% No Duct Width Data</v>
          </cell>
          <cell r="J61" t="str">
            <v>% No Duct Width Data</v>
          </cell>
          <cell r="K61" t="str">
            <v>% No Duct Width Data</v>
          </cell>
          <cell r="L61" t="str">
            <v>% No Duct Width Data</v>
          </cell>
          <cell r="M61" t="str">
            <v>% No Duct Width Data</v>
          </cell>
          <cell r="N61" t="str">
            <v>% No Duct Width Data</v>
          </cell>
          <cell r="O61" t="str">
            <v>% No Duct Width Data</v>
          </cell>
          <cell r="P61" t="str">
            <v>% No Duct Width Data</v>
          </cell>
          <cell r="Q61" t="str">
            <v>% No Duct Width Data</v>
          </cell>
          <cell r="R61" t="str">
            <v>% No Duct Width Data</v>
          </cell>
          <cell r="S61" t="str">
            <v>% No Duct Width Data</v>
          </cell>
          <cell r="T61" t="str">
            <v>% No Duct Width Data</v>
          </cell>
          <cell r="U61" t="str">
            <v>% No Duct Width Data</v>
          </cell>
          <cell r="V61" t="str">
            <v>% No Duct Width Data</v>
          </cell>
          <cell r="W61" t="str">
            <v>% No Duct Width Data</v>
          </cell>
          <cell r="X61" t="str">
            <v>% No Duct Width Data</v>
          </cell>
        </row>
        <row r="62">
          <cell r="A62">
            <v>19</v>
          </cell>
          <cell r="B62" t="str">
            <v>&amp; KFIN -32</v>
          </cell>
          <cell r="C62" t="str">
            <v>&amp; KFIN -32</v>
          </cell>
          <cell r="D62" t="str">
            <v>&amp; KFIN -32</v>
          </cell>
          <cell r="E62" t="str">
            <v>&amp; KFIN -32</v>
          </cell>
          <cell r="F62" t="str">
            <v>&amp; KFIN -32</v>
          </cell>
          <cell r="G62" t="str">
            <v>&amp; KFIN -32</v>
          </cell>
          <cell r="H62" t="str">
            <v>&amp; KFIN -34</v>
          </cell>
          <cell r="I62" t="str">
            <v>&amp; KFIN -34</v>
          </cell>
          <cell r="J62" t="str">
            <v>&amp; KFIN -34</v>
          </cell>
          <cell r="K62" t="str">
            <v>&amp; KFIN -34</v>
          </cell>
          <cell r="L62" t="str">
            <v>&amp; KFIN -34</v>
          </cell>
          <cell r="M62" t="str">
            <v>&amp; KFIN -34</v>
          </cell>
          <cell r="N62" t="str">
            <v>&amp; KFIN -34</v>
          </cell>
          <cell r="O62" t="str">
            <v>&amp; KFIN -34</v>
          </cell>
          <cell r="P62" t="str">
            <v>&amp; KFIN -34</v>
          </cell>
          <cell r="Q62" t="str">
            <v>&amp; KFIN -34</v>
          </cell>
          <cell r="R62" t="str">
            <v>&amp; KFIN -34</v>
          </cell>
          <cell r="S62" t="str">
            <v>&amp; KFIN -34</v>
          </cell>
          <cell r="T62" t="str">
            <v>&amp; KFIN -34</v>
          </cell>
          <cell r="U62" t="str">
            <v>&amp; KFIN -34</v>
          </cell>
          <cell r="V62" t="str">
            <v>&amp; KFIN -34</v>
          </cell>
          <cell r="W62" t="str">
            <v>&amp; KFIN -34</v>
          </cell>
          <cell r="X62" t="str">
            <v>&amp; KFIN -34</v>
          </cell>
        </row>
        <row r="63">
          <cell r="A63">
            <v>20</v>
          </cell>
          <cell r="B63" t="str">
            <v>&amp; KWALL -31</v>
          </cell>
          <cell r="C63" t="str">
            <v>&amp; KWALL -31</v>
          </cell>
          <cell r="D63" t="str">
            <v>&amp; KWALL -31</v>
          </cell>
          <cell r="E63" t="str">
            <v>&amp; KWALL -31</v>
          </cell>
          <cell r="F63" t="str">
            <v>&amp; KWALL -31</v>
          </cell>
          <cell r="G63" t="str">
            <v>&amp; KWALL -33</v>
          </cell>
          <cell r="H63" t="str">
            <v>&amp; KWALL -35</v>
          </cell>
          <cell r="I63" t="str">
            <v>&amp; KWALL -35</v>
          </cell>
          <cell r="J63" t="str">
            <v>&amp; KWALL -35</v>
          </cell>
          <cell r="K63" t="str">
            <v>&amp; KWALL -34</v>
          </cell>
          <cell r="L63" t="str">
            <v>&amp; KWALL -35</v>
          </cell>
          <cell r="M63" t="str">
            <v>&amp; KWALL -34</v>
          </cell>
          <cell r="N63" t="str">
            <v>&amp; KWALL -35</v>
          </cell>
          <cell r="O63" t="str">
            <v>&amp; KWALL -34</v>
          </cell>
          <cell r="P63" t="str">
            <v>&amp; KWALL -34</v>
          </cell>
          <cell r="Q63" t="str">
            <v>&amp; KWALL -35</v>
          </cell>
          <cell r="R63" t="str">
            <v>&amp; KWALL -34</v>
          </cell>
          <cell r="S63" t="str">
            <v>&amp; KWALL -35</v>
          </cell>
          <cell r="T63" t="str">
            <v>&amp; KWALL -35</v>
          </cell>
          <cell r="U63" t="str">
            <v>&amp; KWALL -34</v>
          </cell>
          <cell r="V63" t="str">
            <v>&amp; KWALL -34</v>
          </cell>
          <cell r="W63" t="str">
            <v>&amp; KWALL -34</v>
          </cell>
          <cell r="X63" t="str">
            <v>&amp; KWALL -34</v>
          </cell>
        </row>
        <row r="64">
          <cell r="A64">
            <v>21</v>
          </cell>
          <cell r="B64" t="str">
            <v>%&amp; KHOT -10</v>
          </cell>
          <cell r="C64" t="str">
            <v>%&amp; KHOT -10</v>
          </cell>
          <cell r="D64" t="str">
            <v>%&amp; KHOT -10</v>
          </cell>
          <cell r="E64" t="str">
            <v>%&amp; KHOT -10</v>
          </cell>
          <cell r="F64" t="str">
            <v>%&amp; KHOT -10</v>
          </cell>
          <cell r="G64" t="str">
            <v>%&amp; KHOT -10</v>
          </cell>
          <cell r="H64" t="str">
            <v>%&amp; KHOT -10</v>
          </cell>
          <cell r="I64" t="str">
            <v>%&amp; KHOT -10</v>
          </cell>
          <cell r="J64" t="str">
            <v>%&amp; KHOT -10</v>
          </cell>
          <cell r="K64" t="str">
            <v>%&amp; KHOT -10</v>
          </cell>
          <cell r="L64" t="str">
            <v>%&amp; KHOT -10</v>
          </cell>
          <cell r="M64" t="str">
            <v>%&amp; KHOT -10</v>
          </cell>
          <cell r="N64" t="str">
            <v>%&amp; KHOT -10</v>
          </cell>
          <cell r="O64" t="str">
            <v>%&amp; KHOT -10</v>
          </cell>
          <cell r="P64" t="str">
            <v>%&amp; KHOT -10</v>
          </cell>
          <cell r="Q64" t="str">
            <v>%&amp; KHOT -10</v>
          </cell>
          <cell r="R64" t="str">
            <v>%&amp; KHOT -10</v>
          </cell>
          <cell r="S64" t="str">
            <v>%&amp; KHOT -10</v>
          </cell>
          <cell r="T64" t="str">
            <v>%&amp; KHOT -10</v>
          </cell>
          <cell r="U64" t="str">
            <v>%&amp; KHOT -10</v>
          </cell>
          <cell r="V64" t="str">
            <v>%&amp; KHOT -10</v>
          </cell>
          <cell r="W64" t="str">
            <v>%&amp; KHOT -10</v>
          </cell>
          <cell r="X64" t="str">
            <v>%&amp; KHOT -10</v>
          </cell>
        </row>
        <row r="65">
          <cell r="A65">
            <v>22</v>
          </cell>
          <cell r="B65" t="str">
            <v>%&amp; VISCH -11</v>
          </cell>
          <cell r="C65" t="str">
            <v>%&amp; VISCH -11</v>
          </cell>
          <cell r="D65" t="str">
            <v>%&amp; VISCH -11</v>
          </cell>
          <cell r="E65" t="str">
            <v>%&amp; VISCH -11</v>
          </cell>
          <cell r="F65" t="str">
            <v>%&amp; VISCH -11</v>
          </cell>
          <cell r="G65" t="str">
            <v>%&amp; VISCH -11</v>
          </cell>
          <cell r="H65" t="str">
            <v>%&amp; VISCH -11</v>
          </cell>
          <cell r="I65" t="str">
            <v>%&amp; VISCH -11</v>
          </cell>
          <cell r="J65" t="str">
            <v>%&amp; VISCH -11</v>
          </cell>
          <cell r="K65" t="str">
            <v>%&amp; VISCH -11</v>
          </cell>
          <cell r="L65" t="str">
            <v>%&amp; VISCH -11</v>
          </cell>
          <cell r="M65" t="str">
            <v>%&amp; VISCH -11</v>
          </cell>
          <cell r="N65" t="str">
            <v>%&amp; VISCH -11</v>
          </cell>
          <cell r="O65" t="str">
            <v>%&amp; VISCH -11</v>
          </cell>
          <cell r="P65" t="str">
            <v>%&amp; VISCH -11</v>
          </cell>
          <cell r="Q65" t="str">
            <v>%&amp; VISCH -11</v>
          </cell>
          <cell r="R65" t="str">
            <v>%&amp; VISCH -11</v>
          </cell>
          <cell r="S65" t="str">
            <v>%&amp; VISCH -11</v>
          </cell>
          <cell r="T65" t="str">
            <v>%&amp; VISCH -11</v>
          </cell>
          <cell r="U65" t="str">
            <v>%&amp; VISCH -11</v>
          </cell>
          <cell r="V65" t="str">
            <v>%&amp; VISCH -11</v>
          </cell>
          <cell r="W65" t="str">
            <v>%&amp; VISCH -11</v>
          </cell>
          <cell r="X65" t="str">
            <v>%&amp; VISCH -11</v>
          </cell>
        </row>
        <row r="66">
          <cell r="A66">
            <v>23</v>
          </cell>
          <cell r="B66" t="str">
            <v>&amp; CORFAC 0.0</v>
          </cell>
          <cell r="C66" t="str">
            <v>&amp; CORFAC 0.0</v>
          </cell>
          <cell r="D66" t="str">
            <v>&amp; CORFAC 0.0</v>
          </cell>
          <cell r="E66" t="str">
            <v>&amp; CORFAC 0.0</v>
          </cell>
          <cell r="F66" t="str">
            <v>&amp; CORFAC 0.0</v>
          </cell>
          <cell r="G66" t="str">
            <v>&amp; CORFAC 0.0</v>
          </cell>
          <cell r="H66" t="str">
            <v>&amp; CORFAC 0.0</v>
          </cell>
          <cell r="I66" t="str">
            <v>&amp; CORFAC 0.0</v>
          </cell>
          <cell r="J66" t="str">
            <v>&amp; CORFAC 0.0</v>
          </cell>
          <cell r="K66" t="str">
            <v>&amp; CORFAC 0.0</v>
          </cell>
          <cell r="L66" t="str">
            <v>&amp; CORFAC 0.0</v>
          </cell>
          <cell r="M66" t="str">
            <v>&amp; CORFAC 0.0</v>
          </cell>
          <cell r="N66" t="str">
            <v>&amp; CORFAC 0.0</v>
          </cell>
          <cell r="O66" t="str">
            <v>&amp; CORFAC 0.0</v>
          </cell>
          <cell r="P66" t="str">
            <v>&amp; CORFAC 0.0</v>
          </cell>
          <cell r="Q66" t="str">
            <v>&amp; CORFAC 0.0</v>
          </cell>
          <cell r="R66" t="str">
            <v>&amp; CORFAC 0.0</v>
          </cell>
          <cell r="S66" t="str">
            <v>&amp; CORFAC 0.0</v>
          </cell>
          <cell r="T66" t="str">
            <v>&amp; CORFAC 0.0</v>
          </cell>
          <cell r="U66" t="str">
            <v>&amp; CORFAC 0.0</v>
          </cell>
          <cell r="V66" t="str">
            <v>&amp; CORFAC 0.0</v>
          </cell>
          <cell r="W66" t="str">
            <v>&amp; CORFAC 0.0</v>
          </cell>
          <cell r="X66" t="str">
            <v>&amp; CORFAC 0.0</v>
          </cell>
        </row>
        <row r="67">
          <cell r="A67">
            <v>24</v>
          </cell>
          <cell r="B67" t="str">
            <v>%PC2 not used</v>
          </cell>
          <cell r="C67" t="str">
            <v>%PC2 not used</v>
          </cell>
          <cell r="D67" t="str">
            <v>%PC2 not used</v>
          </cell>
          <cell r="E67" t="str">
            <v>%PC2 not used</v>
          </cell>
          <cell r="F67" t="str">
            <v>%PC2 not used</v>
          </cell>
          <cell r="G67" t="str">
            <v>%PC2 not used</v>
          </cell>
          <cell r="H67" t="str">
            <v>%PC2 not used</v>
          </cell>
          <cell r="I67" t="str">
            <v>%PC2 not used</v>
          </cell>
          <cell r="J67" t="str">
            <v>%PC2 not used</v>
          </cell>
          <cell r="K67" t="str">
            <v>%PC2 not used</v>
          </cell>
          <cell r="L67" t="str">
            <v>&amp; PC2 6.293474E-11</v>
          </cell>
          <cell r="M67" t="str">
            <v>%PC2 not used</v>
          </cell>
          <cell r="N67" t="str">
            <v>&amp; PC2 8.915755E-11</v>
          </cell>
          <cell r="O67" t="str">
            <v>%PC2 not used</v>
          </cell>
          <cell r="P67" t="str">
            <v>&amp; PC2 4.720106E-11</v>
          </cell>
          <cell r="Q67" t="str">
            <v>&amp; PC2 9.246985E-11</v>
          </cell>
          <cell r="R67" t="str">
            <v>&amp; PC2 9.964667E-11</v>
          </cell>
          <cell r="S67" t="str">
            <v>&amp; PC2 5.244562E-11</v>
          </cell>
          <cell r="T67" t="str">
            <v>&amp; PC2 9.246985E-11</v>
          </cell>
          <cell r="U67" t="str">
            <v>%PC2 not used</v>
          </cell>
          <cell r="V67" t="str">
            <v>&amp; PC2 1.010590E-11</v>
          </cell>
          <cell r="W67" t="str">
            <v>&amp; PC2 8.084723E-12</v>
          </cell>
          <cell r="X67" t="str">
            <v>&amp; PC2 1.010590E-11</v>
          </cell>
        </row>
        <row r="68">
          <cell r="A68">
            <v>25</v>
          </cell>
          <cell r="B68" t="str">
            <v>%&amp; UCOR 0.925591 %HSH4, unfired</v>
          </cell>
          <cell r="C68" t="str">
            <v>%&amp; UCOR 0.916102 %RHT2, unfired</v>
          </cell>
          <cell r="D68" t="str">
            <v>%&amp; UCOR 0.918907 %HSH3, unfired</v>
          </cell>
          <cell r="E68" t="str">
            <v>%&amp; UCOR 0.874253 %HSH2, unfired</v>
          </cell>
          <cell r="F68" t="str">
            <v>%&amp; UCOR 0.851094 %RHT1, unfired</v>
          </cell>
          <cell r="G68" t="str">
            <v>%&amp; UCOR 0.923041 %HSH1, unfired</v>
          </cell>
          <cell r="H68" t="str">
            <v>%&amp; UCOR 0.913788 %HEV3, unfired</v>
          </cell>
          <cell r="I68" t="str">
            <v>%&amp; UCOR 0.884297 %HEV2, unfired</v>
          </cell>
          <cell r="J68" t="str">
            <v>%&amp; UCOR 0.758824 %HEV1, unfired</v>
          </cell>
          <cell r="K68" t="str">
            <v>%&amp; UCOR 0.896483 %IPSH, unfired</v>
          </cell>
          <cell r="L68" t="str">
            <v>%&amp; UCOR 0.811019 %HEC5, unfired</v>
          </cell>
          <cell r="M68" t="str">
            <v>%&amp; UCOR 0.99063 %LPSH, unfired</v>
          </cell>
          <cell r="N68" t="str">
            <v>%&amp; UCOR 0.814896 %HEC4, unfired</v>
          </cell>
          <cell r="O68" t="str">
            <v>%&amp; UCOR 0.739067 %IPEV, unfired</v>
          </cell>
          <cell r="P68" t="str">
            <v>%&amp; UCOR 0.822829 %HEC3, unfired</v>
          </cell>
          <cell r="Q68" t="str">
            <v>%&amp; UCOR 1.053759 %IEC2, unfired</v>
          </cell>
          <cell r="R68" t="str">
            <v>%&amp; UCOR 0.817014 %HEC2, unfired</v>
          </cell>
          <cell r="S68" t="str">
            <v>%&amp; UCOR 0.799534 %HEC1, unfired</v>
          </cell>
          <cell r="T68" t="str">
            <v>%&amp; UCOR 1.031217 %IEC1, unfired</v>
          </cell>
          <cell r="U68" t="str">
            <v>%&amp; UCOR 0.625024 %LPEV, unfired</v>
          </cell>
          <cell r="V68" t="str">
            <v>%&amp; UCOR 0.895375 %LEC3, unfired</v>
          </cell>
          <cell r="W68" t="str">
            <v>%&amp; UCOR 0.883643 %LEC2, unfired</v>
          </cell>
          <cell r="X68" t="str">
            <v>%&amp; UCOR 0.794901 %LEC1, unfired</v>
          </cell>
        </row>
        <row r="69">
          <cell r="A69">
            <v>26</v>
          </cell>
          <cell r="B69" t="str">
            <v>%&amp; UCOR 0.912051 %HSH4, fired: 531.3 MBtu/h</v>
          </cell>
          <cell r="C69" t="str">
            <v>%&amp; UCOR 0.90307 %RHT2, fired: 531.3 MBtu/h</v>
          </cell>
          <cell r="D69" t="str">
            <v>%&amp; UCOR 0.937946 %HSH3, fired: 531.3 MBtu/h</v>
          </cell>
          <cell r="E69" t="str">
            <v>%&amp; UCOR 1.025781 %HSH2, fired: 531.3 MBtu/h</v>
          </cell>
          <cell r="F69" t="str">
            <v>%&amp; UCOR 0.889082 %RHT1, fired: 531.3 MBtu/h</v>
          </cell>
          <cell r="G69" t="str">
            <v>%&amp; UCOR 0.933803 %HSH1, fired: 531.3 MBtu/h</v>
          </cell>
          <cell r="H69" t="str">
            <v>%&amp; UCOR 0.973769 %HEV3, fired: 531.3 MBtu/h</v>
          </cell>
          <cell r="I69" t="str">
            <v>%&amp; UCOR 0.949537 %HEV2, fired: 531.3 MBtu/h</v>
          </cell>
          <cell r="J69" t="str">
            <v>%&amp; UCOR 0.864201 %HEV1, fired: 531.3 MBtu/h</v>
          </cell>
          <cell r="K69" t="str">
            <v>%&amp; UCOR 0.916777 %IPSH, fired: 531.3 MBtu/h</v>
          </cell>
          <cell r="L69" t="str">
            <v>%&amp; UCOR 0.797741 %HEC5, fired: 531.3 MBtu/h</v>
          </cell>
          <cell r="M69" t="str">
            <v>%&amp; UCOR 0.99063 %LPSH, fired: 531.3 MBtu/h</v>
          </cell>
          <cell r="N69" t="str">
            <v>%&amp; UCOR 0.801439 %HEC4, fired: 531.3 MBtu/h</v>
          </cell>
          <cell r="O69" t="str">
            <v>%&amp; UCOR 0.760671 %IPEV, fired: 531.3 MBtu/h</v>
          </cell>
          <cell r="P69" t="str">
            <v>%&amp; UCOR 0.819127 %HEC3, fired: 531.3 MBtu/h</v>
          </cell>
          <cell r="Q69" t="str">
            <v>%&amp; UCOR 1.225215 %IEC2, fired: 531.3 MBtu/h</v>
          </cell>
          <cell r="R69" t="str">
            <v>%&amp; UCOR 0.793323 %HEC2, fired: 531.3 MBtu/h</v>
          </cell>
          <cell r="S69" t="str">
            <v>%&amp; UCOR 0.804788 %HEC1, fired: 531.3 MBtu/h</v>
          </cell>
          <cell r="T69" t="str">
            <v>%&amp; UCOR 1.548472 %IEC1, fired: 531.3 MBtu/h</v>
          </cell>
          <cell r="U69" t="str">
            <v>%&amp; UCOR 0.817734 %LPEV, fired: 531.3 MBtu/h</v>
          </cell>
          <cell r="V69" t="str">
            <v>%&amp; UCOR 0.908565 %LEC3, fired: 531.3 MBtu/h</v>
          </cell>
          <cell r="W69" t="str">
            <v>%&amp; UCOR 0.91432 %LEC2, fired: 531.3 MBtu/h</v>
          </cell>
          <cell r="X69" t="str">
            <v>%&amp; UCOR 0.774902 %LEC1, fired: 531.3 MBtu/h</v>
          </cell>
        </row>
        <row r="74">
          <cell r="A74" t="str">
            <v>%HSH4</v>
          </cell>
          <cell r="B74">
            <v>0</v>
          </cell>
          <cell r="C74">
            <v>5.0000000000000001E-3</v>
          </cell>
          <cell r="D74">
            <v>-2.5484661418467873E-5</v>
          </cell>
          <cell r="E74">
            <v>0.92559100000000005</v>
          </cell>
        </row>
        <row r="75">
          <cell r="A75" t="str">
            <v>%RHT2</v>
          </cell>
          <cell r="B75">
            <v>0</v>
          </cell>
          <cell r="C75">
            <v>5.0000000000000001E-3</v>
          </cell>
          <cell r="D75">
            <v>-2.4528516071304946E-5</v>
          </cell>
          <cell r="E75">
            <v>0.91610199999999997</v>
          </cell>
        </row>
        <row r="76">
          <cell r="A76" t="str">
            <v>%HSH3</v>
          </cell>
          <cell r="B76">
            <v>0</v>
          </cell>
          <cell r="C76">
            <v>5.0000000000000001E-3</v>
          </cell>
          <cell r="D76">
            <v>3.5834746583914614E-5</v>
          </cell>
          <cell r="E76">
            <v>0.91890700000000003</v>
          </cell>
        </row>
        <row r="77">
          <cell r="A77" t="str">
            <v>%HSH2</v>
          </cell>
          <cell r="B77">
            <v>0</v>
          </cell>
          <cell r="C77">
            <v>5.0000000000000001E-3</v>
          </cell>
          <cell r="D77">
            <v>2.8520234678120913E-4</v>
          </cell>
          <cell r="E77">
            <v>0.87425299999999995</v>
          </cell>
        </row>
        <row r="78">
          <cell r="A78" t="str">
            <v>%RHT1</v>
          </cell>
          <cell r="B78">
            <v>0</v>
          </cell>
          <cell r="C78">
            <v>5.0000000000000001E-3</v>
          </cell>
          <cell r="D78">
            <v>7.1500097338607867E-5</v>
          </cell>
          <cell r="E78">
            <v>0.85109400000000002</v>
          </cell>
        </row>
        <row r="79">
          <cell r="A79" t="str">
            <v>%HSH1</v>
          </cell>
          <cell r="B79">
            <v>0</v>
          </cell>
          <cell r="C79">
            <v>5.0000000000000001E-3</v>
          </cell>
          <cell r="D79">
            <v>2.0255976823157336E-5</v>
          </cell>
          <cell r="E79">
            <v>0.923041</v>
          </cell>
        </row>
        <row r="80">
          <cell r="A80" t="str">
            <v>%HEV3</v>
          </cell>
          <cell r="B80">
            <v>0</v>
          </cell>
          <cell r="C80">
            <v>5.0000000000000001E-3</v>
          </cell>
          <cell r="D80">
            <v>1.128947914727554E-4</v>
          </cell>
          <cell r="E80">
            <v>0.91378800000000004</v>
          </cell>
        </row>
        <row r="81">
          <cell r="A81" t="str">
            <v>%HEV2</v>
          </cell>
          <cell r="B81">
            <v>0</v>
          </cell>
          <cell r="C81">
            <v>5.0000000000000001E-3</v>
          </cell>
          <cell r="D81">
            <v>1.2279315442694459E-4</v>
          </cell>
          <cell r="E81">
            <v>0.884297</v>
          </cell>
        </row>
        <row r="82">
          <cell r="A82" t="str">
            <v>%HEV1</v>
          </cell>
          <cell r="B82">
            <v>0</v>
          </cell>
          <cell r="C82">
            <v>5.0000000000000001E-3</v>
          </cell>
          <cell r="D82">
            <v>1.9833804773219103E-4</v>
          </cell>
          <cell r="E82">
            <v>0.75882400000000005</v>
          </cell>
        </row>
        <row r="83">
          <cell r="A83" t="str">
            <v>%HEC5</v>
          </cell>
          <cell r="B83">
            <v>0</v>
          </cell>
          <cell r="C83">
            <v>5.0000000000000001E-3</v>
          </cell>
          <cell r="D83">
            <v>-2.4991531337844466E-5</v>
          </cell>
          <cell r="E83">
            <v>0.81101900000000005</v>
          </cell>
        </row>
        <row r="84">
          <cell r="A84" t="str">
            <v>%IPSH</v>
          </cell>
          <cell r="B84">
            <v>0</v>
          </cell>
          <cell r="C84">
            <v>5.0000000000000001E-3</v>
          </cell>
          <cell r="D84">
            <v>3.8196877313617503E-5</v>
          </cell>
          <cell r="E84">
            <v>0.89648300000000003</v>
          </cell>
        </row>
        <row r="85">
          <cell r="A85" t="str">
            <v>%LPSH</v>
          </cell>
          <cell r="B85">
            <v>0</v>
          </cell>
          <cell r="C85">
            <v>5.0000000000000001E-3</v>
          </cell>
          <cell r="D85">
            <v>0</v>
          </cell>
          <cell r="E85">
            <v>0.99063000000000001</v>
          </cell>
        </row>
        <row r="86">
          <cell r="A86" t="str">
            <v>%HEC4</v>
          </cell>
          <cell r="B86">
            <v>0</v>
          </cell>
          <cell r="C86">
            <v>5.0000000000000001E-3</v>
          </cell>
          <cell r="D86">
            <v>-2.5328440820407529E-5</v>
          </cell>
          <cell r="E86">
            <v>0.81489599999999995</v>
          </cell>
        </row>
        <row r="87">
          <cell r="A87" t="str">
            <v>%IPEV</v>
          </cell>
          <cell r="B87">
            <v>0</v>
          </cell>
          <cell r="C87">
            <v>5.0000000000000001E-3</v>
          </cell>
          <cell r="D87">
            <v>4.0662527716733713E-5</v>
          </cell>
          <cell r="E87">
            <v>0.73906700000000003</v>
          </cell>
        </row>
        <row r="88">
          <cell r="A88" t="str">
            <v>%HEC3</v>
          </cell>
          <cell r="B88">
            <v>0</v>
          </cell>
          <cell r="C88">
            <v>5.0000000000000001E-3</v>
          </cell>
          <cell r="D88">
            <v>-6.9678151086533891E-6</v>
          </cell>
          <cell r="E88">
            <v>0.82282900000000003</v>
          </cell>
        </row>
        <row r="89">
          <cell r="A89" t="str">
            <v>%IEC2</v>
          </cell>
          <cell r="B89">
            <v>0</v>
          </cell>
          <cell r="C89">
            <v>5.0000000000000001E-3</v>
          </cell>
          <cell r="D89">
            <v>3.2271034772265837E-4</v>
          </cell>
          <cell r="E89">
            <v>1.0537589999999999</v>
          </cell>
        </row>
        <row r="90">
          <cell r="A90" t="str">
            <v>%IEC1</v>
          </cell>
          <cell r="B90">
            <v>0</v>
          </cell>
          <cell r="C90">
            <v>5.0000000000000001E-3</v>
          </cell>
          <cell r="D90">
            <v>9.7356488493423158E-4</v>
          </cell>
          <cell r="E90">
            <v>1.0312170000000001</v>
          </cell>
        </row>
        <row r="91">
          <cell r="A91" t="str">
            <v>%HEC2</v>
          </cell>
          <cell r="B91">
            <v>0</v>
          </cell>
          <cell r="C91">
            <v>5.0000000000000001E-3</v>
          </cell>
          <cell r="D91">
            <v>-4.4590628778797494E-5</v>
          </cell>
          <cell r="E91">
            <v>0.81701400000000002</v>
          </cell>
        </row>
        <row r="92">
          <cell r="A92" t="str">
            <v>%HEC1</v>
          </cell>
          <cell r="B92">
            <v>0</v>
          </cell>
          <cell r="C92">
            <v>5.0000000000000001E-3</v>
          </cell>
          <cell r="D92">
            <v>9.8889520747879356E-6</v>
          </cell>
          <cell r="E92">
            <v>0.79953399999999997</v>
          </cell>
        </row>
        <row r="93">
          <cell r="A93" t="str">
            <v>%LPEV</v>
          </cell>
          <cell r="B93">
            <v>0</v>
          </cell>
          <cell r="C93">
            <v>5.0000000000000001E-3</v>
          </cell>
          <cell r="D93">
            <v>3.6271411388130747E-4</v>
          </cell>
          <cell r="E93">
            <v>0.62502400000000002</v>
          </cell>
        </row>
        <row r="94">
          <cell r="A94" t="str">
            <v>%LEC3</v>
          </cell>
          <cell r="B94">
            <v>0</v>
          </cell>
          <cell r="C94">
            <v>5.0000000000000001E-3</v>
          </cell>
          <cell r="D94">
            <v>2.482589986038306E-5</v>
          </cell>
          <cell r="E94">
            <v>0.89537500000000003</v>
          </cell>
        </row>
        <row r="95">
          <cell r="A95" t="str">
            <v>%LEC2</v>
          </cell>
          <cell r="B95">
            <v>0</v>
          </cell>
          <cell r="C95">
            <v>5.0000000000000001E-3</v>
          </cell>
          <cell r="D95">
            <v>5.7739509478163546E-5</v>
          </cell>
          <cell r="E95">
            <v>0.88364299999999996</v>
          </cell>
        </row>
        <row r="96">
          <cell r="A96" t="str">
            <v>%LEC1</v>
          </cell>
          <cell r="B96">
            <v>0</v>
          </cell>
          <cell r="C96">
            <v>5.0000000000000001E-3</v>
          </cell>
          <cell r="D96">
            <v>-3.7641635428946434E-5</v>
          </cell>
          <cell r="E96">
            <v>0.79490099999999997</v>
          </cell>
        </row>
      </sheetData>
      <sheetData sheetId="10" refreshError="1">
        <row r="4">
          <cell r="A4" t="str">
            <v>%HSH4</v>
          </cell>
          <cell r="B4" t="str">
            <v>SUPERHTR</v>
          </cell>
          <cell r="C4" t="str">
            <v>&amp; DESIGNM 3584000.00  DESIGNT 1117.98  AREA 31141.71    %HSH4</v>
          </cell>
          <cell r="D4">
            <v>65.94</v>
          </cell>
          <cell r="E4" t="str">
            <v>OK</v>
          </cell>
          <cell r="F4">
            <v>1119</v>
          </cell>
          <cell r="G4">
            <v>1116.97</v>
          </cell>
          <cell r="H4">
            <v>1048</v>
          </cell>
          <cell r="I4">
            <v>1056</v>
          </cell>
          <cell r="J4">
            <v>63</v>
          </cell>
          <cell r="K4">
            <v>68.97</v>
          </cell>
          <cell r="L4">
            <v>2.0499999999999998</v>
          </cell>
          <cell r="M4">
            <v>2.06</v>
          </cell>
          <cell r="N4">
            <v>31141.71</v>
          </cell>
        </row>
        <row r="5">
          <cell r="A5" t="str">
            <v>%RHT3</v>
          </cell>
          <cell r="B5" t="str">
            <v>SUPERHTR</v>
          </cell>
          <cell r="C5" t="str">
            <v>&amp; DESIGNM 3584000.00  DESIGNT 1114.28  AREA 78949.38    %RHT3</v>
          </cell>
          <cell r="D5">
            <v>68.81</v>
          </cell>
          <cell r="E5" t="str">
            <v>OK</v>
          </cell>
          <cell r="F5">
            <v>1116.97</v>
          </cell>
          <cell r="G5">
            <v>1111.5899999999999</v>
          </cell>
          <cell r="H5">
            <v>1035</v>
          </cell>
          <cell r="I5">
            <v>1055.4000000000001</v>
          </cell>
          <cell r="J5">
            <v>61.57</v>
          </cell>
          <cell r="K5">
            <v>76.59</v>
          </cell>
          <cell r="L5">
            <v>5.43</v>
          </cell>
          <cell r="M5">
            <v>5.46</v>
          </cell>
          <cell r="N5">
            <v>78949.38</v>
          </cell>
        </row>
        <row r="6">
          <cell r="A6" t="str">
            <v>%HSH3</v>
          </cell>
          <cell r="B6" t="str">
            <v>SUPERHTR</v>
          </cell>
          <cell r="C6" t="str">
            <v>&amp; DESIGNM 3584000.00  DESIGNT 1098.32  AREA 276479.39    %HSH3</v>
          </cell>
          <cell r="D6">
            <v>96.84</v>
          </cell>
          <cell r="E6" t="str">
            <v>OK</v>
          </cell>
          <cell r="F6">
            <v>1111.5899999999999</v>
          </cell>
          <cell r="G6">
            <v>1085.04</v>
          </cell>
          <cell r="H6">
            <v>945</v>
          </cell>
          <cell r="I6">
            <v>1048</v>
          </cell>
          <cell r="J6">
            <v>63.59</v>
          </cell>
          <cell r="K6">
            <v>140.04</v>
          </cell>
          <cell r="L6">
            <v>26.77</v>
          </cell>
          <cell r="M6">
            <v>26.91</v>
          </cell>
          <cell r="N6">
            <v>276479.39</v>
          </cell>
        </row>
        <row r="7">
          <cell r="A7" t="str">
            <v>%RHT2</v>
          </cell>
          <cell r="B7" t="str">
            <v>SUPERHTR</v>
          </cell>
          <cell r="C7" t="str">
            <v>&amp; DESIGNM 3584000.00  DESIGNT 1069.90  AREA 355902.94    %RHT2</v>
          </cell>
          <cell r="D7">
            <v>85.52</v>
          </cell>
          <cell r="E7" t="str">
            <v>OK</v>
          </cell>
          <cell r="F7">
            <v>1085.04</v>
          </cell>
          <cell r="G7">
            <v>1054.76</v>
          </cell>
          <cell r="H7">
            <v>919.99</v>
          </cell>
          <cell r="I7">
            <v>1035</v>
          </cell>
          <cell r="J7">
            <v>50.05</v>
          </cell>
          <cell r="K7">
            <v>134.77000000000001</v>
          </cell>
          <cell r="L7">
            <v>30.44</v>
          </cell>
          <cell r="M7">
            <v>30.59</v>
          </cell>
          <cell r="N7">
            <v>355902.94</v>
          </cell>
        </row>
        <row r="8">
          <cell r="A8" t="str">
            <v>%HSH2</v>
          </cell>
          <cell r="B8" t="str">
            <v>SUPERHTR</v>
          </cell>
          <cell r="C8" t="str">
            <v>&amp; DESIGNM 3584000.00  DESIGNT 1054.09  AREA 11807.64    %HSH2</v>
          </cell>
          <cell r="D8">
            <v>111.58</v>
          </cell>
          <cell r="E8" t="str">
            <v>OK</v>
          </cell>
          <cell r="F8">
            <v>1054.75</v>
          </cell>
          <cell r="G8">
            <v>1053.43</v>
          </cell>
          <cell r="H8">
            <v>940</v>
          </cell>
          <cell r="I8">
            <v>945</v>
          </cell>
          <cell r="J8">
            <v>109.75</v>
          </cell>
          <cell r="K8">
            <v>113.43</v>
          </cell>
          <cell r="L8">
            <v>1.32</v>
          </cell>
          <cell r="M8">
            <v>1.32</v>
          </cell>
          <cell r="N8">
            <v>11807.64</v>
          </cell>
        </row>
        <row r="9">
          <cell r="A9" t="str">
            <v>%RHT1</v>
          </cell>
          <cell r="B9" t="str">
            <v>SUPERHTR</v>
          </cell>
          <cell r="C9" t="str">
            <v>&amp; DESIGNM 3584000.00  DESIGNT 1025.28  AREA 278720.78    %RHT1</v>
          </cell>
          <cell r="D9">
            <v>201.94</v>
          </cell>
          <cell r="E9" t="str">
            <v>OK</v>
          </cell>
          <cell r="F9">
            <v>1053.43</v>
          </cell>
          <cell r="G9">
            <v>997.12</v>
          </cell>
          <cell r="H9">
            <v>706.47</v>
          </cell>
          <cell r="I9">
            <v>920</v>
          </cell>
          <cell r="J9">
            <v>133.43</v>
          </cell>
          <cell r="K9">
            <v>290.64</v>
          </cell>
          <cell r="L9">
            <v>56.29</v>
          </cell>
          <cell r="M9">
            <v>56.57</v>
          </cell>
          <cell r="N9">
            <v>278720.78000000003</v>
          </cell>
        </row>
        <row r="10">
          <cell r="A10" t="str">
            <v>%HSH1</v>
          </cell>
          <cell r="B10" t="str">
            <v>SUPERHTR</v>
          </cell>
          <cell r="C10" t="str">
            <v>&amp; DESIGNM 3584000.00  DESIGNT 933.60  AREA 855945.39    %HSH1</v>
          </cell>
          <cell r="D10">
            <v>146.57</v>
          </cell>
          <cell r="E10" t="str">
            <v>OK</v>
          </cell>
          <cell r="F10">
            <v>997.12</v>
          </cell>
          <cell r="G10">
            <v>870.08</v>
          </cell>
          <cell r="H10">
            <v>569.62</v>
          </cell>
          <cell r="I10">
            <v>940</v>
          </cell>
          <cell r="J10">
            <v>57.12</v>
          </cell>
          <cell r="K10">
            <v>300.45999999999998</v>
          </cell>
          <cell r="L10">
            <v>125.46</v>
          </cell>
          <cell r="M10">
            <v>126.09</v>
          </cell>
          <cell r="N10">
            <v>855945.39</v>
          </cell>
        </row>
        <row r="11">
          <cell r="A11" t="str">
            <v>%HPEV</v>
          </cell>
          <cell r="B11" t="str">
            <v>EVAPDRUM</v>
          </cell>
          <cell r="C11" t="str">
            <v>&amp; DESIGNM 3584000.00  DESIGNT 726.85  AREA 2945535.25  %HPEV</v>
          </cell>
          <cell r="D11">
            <v>93.42</v>
          </cell>
          <cell r="E11" t="str">
            <v>OK</v>
          </cell>
          <cell r="F11">
            <v>870.08</v>
          </cell>
          <cell r="G11">
            <v>583.62</v>
          </cell>
          <cell r="H11">
            <v>560.61</v>
          </cell>
          <cell r="I11">
            <v>569.62</v>
          </cell>
          <cell r="J11">
            <v>300.45999999999998</v>
          </cell>
          <cell r="K11">
            <v>14</v>
          </cell>
          <cell r="L11">
            <v>275.19</v>
          </cell>
          <cell r="M11">
            <v>276.57</v>
          </cell>
          <cell r="N11">
            <v>2945535.25</v>
          </cell>
        </row>
        <row r="12">
          <cell r="A12" t="str">
            <v>%LPSH</v>
          </cell>
          <cell r="B12" t="str">
            <v>SUPERHTR</v>
          </cell>
          <cell r="C12" t="str">
            <v>&amp; DESIGNM 3584000.00  DESIGNT 580.32  AREA 70184.18    %LPSH</v>
          </cell>
          <cell r="D12">
            <v>88.61</v>
          </cell>
          <cell r="E12" t="str">
            <v>OK</v>
          </cell>
          <cell r="F12">
            <v>583.62</v>
          </cell>
          <cell r="G12">
            <v>577.02</v>
          </cell>
          <cell r="H12">
            <v>305.37</v>
          </cell>
          <cell r="I12">
            <v>568.62</v>
          </cell>
          <cell r="J12">
            <v>15</v>
          </cell>
          <cell r="K12">
            <v>271.64999999999998</v>
          </cell>
          <cell r="L12">
            <v>6.22</v>
          </cell>
          <cell r="M12">
            <v>6.25</v>
          </cell>
          <cell r="N12">
            <v>70184.179999999993</v>
          </cell>
        </row>
        <row r="13">
          <cell r="A13" t="str">
            <v>%HEC4</v>
          </cell>
          <cell r="B13" t="str">
            <v>ECONOMZR</v>
          </cell>
          <cell r="C13" t="str">
            <v>&amp; DESIGNM 3584000.00  DESIGNT 573.50  AREA 357486.44  PC2 8.63899e-12  %HEC4</v>
          </cell>
          <cell r="D13">
            <v>18.52</v>
          </cell>
          <cell r="E13" t="str">
            <v>Too Low! Below 30°</v>
          </cell>
          <cell r="F13">
            <v>577.02</v>
          </cell>
          <cell r="G13">
            <v>569.98</v>
          </cell>
          <cell r="H13">
            <v>549.17999999999995</v>
          </cell>
          <cell r="I13">
            <v>560.6</v>
          </cell>
          <cell r="J13">
            <v>16.420000000000002</v>
          </cell>
          <cell r="K13">
            <v>20.8</v>
          </cell>
          <cell r="L13">
            <v>6.62</v>
          </cell>
          <cell r="M13">
            <v>6.65</v>
          </cell>
          <cell r="N13">
            <v>357486.44</v>
          </cell>
        </row>
        <row r="14">
          <cell r="A14" t="str">
            <v>%IPSH</v>
          </cell>
          <cell r="B14" t="str">
            <v>SUPERHTR</v>
          </cell>
          <cell r="C14" t="str">
            <v>&amp; DESIGNM 3584000.00  DESIGNT 567.08  AREA 95495.62    %IPSH</v>
          </cell>
          <cell r="D14">
            <v>57.12</v>
          </cell>
          <cell r="E14" t="str">
            <v>OK</v>
          </cell>
          <cell r="F14">
            <v>569.98</v>
          </cell>
          <cell r="G14">
            <v>564.17999999999995</v>
          </cell>
          <cell r="H14">
            <v>419.85</v>
          </cell>
          <cell r="I14">
            <v>554.98</v>
          </cell>
          <cell r="J14">
            <v>15</v>
          </cell>
          <cell r="K14">
            <v>144.33000000000001</v>
          </cell>
          <cell r="L14">
            <v>5.45</v>
          </cell>
          <cell r="M14">
            <v>5.48</v>
          </cell>
          <cell r="N14">
            <v>95495.62</v>
          </cell>
        </row>
        <row r="15">
          <cell r="A15" t="str">
            <v>%HEC3</v>
          </cell>
          <cell r="B15" t="str">
            <v>ECONOMZR</v>
          </cell>
          <cell r="C15" t="str">
            <v>&amp; DESIGNM 3584000.00  DESIGNT 526.67  AREA 1857382.03  PC2 8.38490e-11  %HEC3</v>
          </cell>
          <cell r="D15">
            <v>37.78</v>
          </cell>
          <cell r="E15" t="str">
            <v>Warning! Below 40°</v>
          </cell>
          <cell r="F15">
            <v>564.17999999999995</v>
          </cell>
          <cell r="G15">
            <v>489.16</v>
          </cell>
          <cell r="H15">
            <v>412.57</v>
          </cell>
          <cell r="I15">
            <v>549.17999999999995</v>
          </cell>
          <cell r="J15">
            <v>15</v>
          </cell>
          <cell r="K15">
            <v>76.599999999999994</v>
          </cell>
          <cell r="L15">
            <v>70.17</v>
          </cell>
          <cell r="M15">
            <v>70.52</v>
          </cell>
          <cell r="N15">
            <v>1857382.03</v>
          </cell>
        </row>
        <row r="16">
          <cell r="A16" t="str">
            <v>%IPEV</v>
          </cell>
          <cell r="B16" t="str">
            <v>EVAPDRUM</v>
          </cell>
          <cell r="C16" t="str">
            <v>&amp; DESIGNM 3584000.00  DESIGNT 461.51  AREA 1484006.00  %IPEV</v>
          </cell>
          <cell r="D16">
            <v>34.58</v>
          </cell>
          <cell r="E16" t="str">
            <v>Warning! Below 40°</v>
          </cell>
          <cell r="F16">
            <v>489.16</v>
          </cell>
          <cell r="G16">
            <v>433.85</v>
          </cell>
          <cell r="H16">
            <v>410.85</v>
          </cell>
          <cell r="I16">
            <v>419.85</v>
          </cell>
          <cell r="J16">
            <v>69.31</v>
          </cell>
          <cell r="K16">
            <v>14</v>
          </cell>
          <cell r="L16">
            <v>51.32</v>
          </cell>
          <cell r="M16">
            <v>51.57</v>
          </cell>
          <cell r="N16">
            <v>1484006</v>
          </cell>
        </row>
        <row r="17">
          <cell r="A17" t="str">
            <v>%IEC2</v>
          </cell>
          <cell r="B17" t="str">
            <v>ECONOMZR</v>
          </cell>
          <cell r="C17" t="str">
            <v>&amp; DESIGNM 3584000.00  DESIGNT 430.71  AREA 144395.23  PC2 9.41780e-10  %IEC2</v>
          </cell>
          <cell r="D17">
            <v>40.22</v>
          </cell>
          <cell r="E17" t="str">
            <v>OK</v>
          </cell>
          <cell r="F17">
            <v>433.85</v>
          </cell>
          <cell r="G17">
            <v>427.57</v>
          </cell>
          <cell r="H17">
            <v>363.13</v>
          </cell>
          <cell r="I17">
            <v>410.85</v>
          </cell>
          <cell r="J17">
            <v>23</v>
          </cell>
          <cell r="K17">
            <v>64.44</v>
          </cell>
          <cell r="L17">
            <v>5.81</v>
          </cell>
          <cell r="M17">
            <v>5.84</v>
          </cell>
          <cell r="N17">
            <v>144395.23000000001</v>
          </cell>
        </row>
        <row r="18">
          <cell r="A18" t="str">
            <v>%HEC2</v>
          </cell>
          <cell r="B18" t="str">
            <v>ECONOMZR</v>
          </cell>
          <cell r="C18" t="str">
            <v>&amp; DESIGNM 3584000.00  DESIGNT 417.09  AREA 819004.51  PC2 2.79497e-11  %HEC2</v>
          </cell>
          <cell r="D18">
            <v>23.6</v>
          </cell>
          <cell r="E18" t="str">
            <v>Too Low! Below 30°</v>
          </cell>
          <cell r="F18">
            <v>427.57</v>
          </cell>
          <cell r="G18">
            <v>406.62</v>
          </cell>
          <cell r="H18">
            <v>371.62</v>
          </cell>
          <cell r="I18">
            <v>412.57</v>
          </cell>
          <cell r="J18">
            <v>15</v>
          </cell>
          <cell r="K18">
            <v>35</v>
          </cell>
          <cell r="L18">
            <v>19.329999999999998</v>
          </cell>
          <cell r="M18">
            <v>19.43</v>
          </cell>
          <cell r="N18">
            <v>819004.51</v>
          </cell>
        </row>
        <row r="19">
          <cell r="A19" t="str">
            <v>%HEC1</v>
          </cell>
          <cell r="B19" t="str">
            <v>ECONOMZR</v>
          </cell>
          <cell r="C19" t="str">
            <v>&amp; DESIGNM 3584000.00  DESIGNT 392.38  AREA 548533.38  PC2 3.20151e-11  %HEC1</v>
          </cell>
          <cell r="D19">
            <v>47.78</v>
          </cell>
          <cell r="E19" t="str">
            <v>OK</v>
          </cell>
          <cell r="F19">
            <v>406.62</v>
          </cell>
          <cell r="G19">
            <v>378.13</v>
          </cell>
          <cell r="H19">
            <v>314.77</v>
          </cell>
          <cell r="I19">
            <v>371.62</v>
          </cell>
          <cell r="J19">
            <v>35</v>
          </cell>
          <cell r="K19">
            <v>63.36</v>
          </cell>
          <cell r="L19">
            <v>26.21</v>
          </cell>
          <cell r="M19">
            <v>26.34</v>
          </cell>
          <cell r="N19">
            <v>548533.38</v>
          </cell>
        </row>
        <row r="20">
          <cell r="A20" t="str">
            <v>%IEC1</v>
          </cell>
          <cell r="B20" t="str">
            <v>ECONOMZR</v>
          </cell>
          <cell r="C20" t="str">
            <v>&amp; DESIGNM 3584000.00  DESIGNT 374.52  AREA 196818.89  PC2 1.37407e-09  %IEC1</v>
          </cell>
          <cell r="D20">
            <v>33.67</v>
          </cell>
          <cell r="E20" t="str">
            <v>Warning! Below 40°</v>
          </cell>
          <cell r="F20">
            <v>378.13</v>
          </cell>
          <cell r="G20">
            <v>370.92</v>
          </cell>
          <cell r="H20">
            <v>307.23</v>
          </cell>
          <cell r="I20">
            <v>363.13</v>
          </cell>
          <cell r="J20">
            <v>15</v>
          </cell>
          <cell r="K20">
            <v>63.68</v>
          </cell>
          <cell r="L20">
            <v>6.63</v>
          </cell>
          <cell r="M20">
            <v>6.66</v>
          </cell>
          <cell r="N20">
            <v>196818.89</v>
          </cell>
        </row>
        <row r="21">
          <cell r="A21" t="str">
            <v>%LPEV</v>
          </cell>
          <cell r="B21" t="str">
            <v>INTDEA</v>
          </cell>
          <cell r="C21" t="str">
            <v>&amp; DESIGNM 3584000.00  DESIGNT 345.14  AREA 1412918.28  %LPEV</v>
          </cell>
          <cell r="D21">
            <v>33.39</v>
          </cell>
          <cell r="E21" t="str">
            <v>Warning! Below 40°</v>
          </cell>
          <cell r="F21">
            <v>370.92</v>
          </cell>
          <cell r="G21">
            <v>319.37</v>
          </cell>
          <cell r="H21">
            <v>296.39999999999998</v>
          </cell>
          <cell r="I21">
            <v>305.37</v>
          </cell>
          <cell r="J21">
            <v>65.55</v>
          </cell>
          <cell r="K21">
            <v>14</v>
          </cell>
          <cell r="L21">
            <v>47.18</v>
          </cell>
          <cell r="M21">
            <v>47.42</v>
          </cell>
          <cell r="N21">
            <v>1412918.28</v>
          </cell>
        </row>
        <row r="22">
          <cell r="A22" t="str">
            <v>%LEC1</v>
          </cell>
          <cell r="B22" t="str">
            <v>ECONOMZR</v>
          </cell>
          <cell r="C22" t="str">
            <v>&amp; DESIGNM 3584000.00  DESIGNT 253.76  AREA 3459060.83  PC2 2.60988e-11  %LEC1</v>
          </cell>
          <cell r="D22">
            <v>34.4</v>
          </cell>
          <cell r="E22" t="str">
            <v>Warning! Below 40°</v>
          </cell>
          <cell r="F22">
            <v>319.37</v>
          </cell>
          <cell r="G22">
            <v>188.16</v>
          </cell>
          <cell r="H22">
            <v>140.09</v>
          </cell>
          <cell r="I22">
            <v>295.77</v>
          </cell>
          <cell r="J22">
            <v>23.6</v>
          </cell>
          <cell r="K22">
            <v>48.07</v>
          </cell>
          <cell r="L22">
            <v>118.98</v>
          </cell>
          <cell r="M22">
            <v>119.58</v>
          </cell>
          <cell r="N22">
            <v>3459060.83</v>
          </cell>
        </row>
      </sheetData>
      <sheetData sheetId="11" refreshError="1">
        <row r="1">
          <cell r="P1" t="str">
            <v>C:\Documents and Settings\oeh32800\My Documents\proj04\South Bay\M42 Files</v>
          </cell>
        </row>
        <row r="2">
          <cell r="E2" t="str">
            <v>D:\Projects\Wallula\M42FilesR7</v>
          </cell>
          <cell r="P2" t="str">
            <v>HBDES</v>
          </cell>
        </row>
        <row r="3">
          <cell r="F3" t="e">
            <v>#NAME?</v>
          </cell>
          <cell r="P3" t="str">
            <v>C:\Documents and Settings\oeh32800\My Documents\proj04\South Bay\M42 Files\HBDES.img</v>
          </cell>
          <cell r="AO3" t="str">
            <v>C:\Documents and Settings\oeh32800\My Documents\proj04\South Bay\M42 Files\HB_1percent_1CT_50_UF.img</v>
          </cell>
        </row>
        <row r="4">
          <cell r="E4" t="str">
            <v>c:\m42</v>
          </cell>
          <cell r="P4" t="str">
            <v>Normal Operation</v>
          </cell>
        </row>
        <row r="5">
          <cell r="P5" t="str">
            <v>HRSG Design</v>
          </cell>
        </row>
        <row r="6">
          <cell r="E6" t="str">
            <v>m42v02</v>
          </cell>
          <cell r="P6" t="str">
            <v>Annual Avg Ambient</v>
          </cell>
        </row>
        <row r="7">
          <cell r="P7" t="str">
            <v>Supplemental Firing Off</v>
          </cell>
        </row>
        <row r="8">
          <cell r="P8">
            <v>16</v>
          </cell>
        </row>
        <row r="10">
          <cell r="P10" t="str">
            <v>B&amp;V Design</v>
          </cell>
        </row>
        <row r="11">
          <cell r="P11" t="str">
            <v>GE 2x40.0</v>
          </cell>
        </row>
        <row r="12">
          <cell r="P12">
            <v>30</v>
          </cell>
        </row>
        <row r="13">
          <cell r="P13">
            <v>365</v>
          </cell>
        </row>
        <row r="14">
          <cell r="P14">
            <v>0.6</v>
          </cell>
        </row>
        <row r="15">
          <cell r="P15">
            <v>1</v>
          </cell>
        </row>
        <row r="16">
          <cell r="P16" t="str">
            <v>Custom</v>
          </cell>
        </row>
        <row r="17">
          <cell r="P17">
            <v>0.01</v>
          </cell>
        </row>
        <row r="18">
          <cell r="P18">
            <v>0.01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0.1</v>
          </cell>
        </row>
        <row r="22">
          <cell r="P22">
            <v>0</v>
          </cell>
        </row>
        <row r="23">
          <cell r="P23">
            <v>2</v>
          </cell>
        </row>
        <row r="24">
          <cell r="P24">
            <v>1</v>
          </cell>
        </row>
        <row r="25">
          <cell r="P25">
            <v>1</v>
          </cell>
        </row>
        <row r="27">
          <cell r="E27" t="str">
            <v>GOREAD</v>
          </cell>
          <cell r="F27" t="str">
            <v>M</v>
          </cell>
          <cell r="G27" t="str">
            <v>lb/h</v>
          </cell>
          <cell r="H27">
            <v>0</v>
          </cell>
          <cell r="P27">
            <v>168200</v>
          </cell>
        </row>
        <row r="28">
          <cell r="E28" t="str">
            <v>GHRREAD</v>
          </cell>
          <cell r="F28" t="str">
            <v>M</v>
          </cell>
          <cell r="G28" t="str">
            <v>lb/h</v>
          </cell>
          <cell r="H28">
            <v>0</v>
          </cell>
          <cell r="P28">
            <v>9415</v>
          </cell>
        </row>
        <row r="29">
          <cell r="E29" t="str">
            <v>CTEXDUCT</v>
          </cell>
          <cell r="F29" t="str">
            <v>M</v>
          </cell>
          <cell r="G29" t="str">
            <v>lb/h</v>
          </cell>
          <cell r="H29">
            <v>0</v>
          </cell>
          <cell r="P29">
            <v>3584000</v>
          </cell>
        </row>
        <row r="30">
          <cell r="E30" t="str">
            <v>CTEXDUCT</v>
          </cell>
          <cell r="F30" t="str">
            <v>T</v>
          </cell>
          <cell r="G30" t="str">
            <v>F</v>
          </cell>
          <cell r="H30">
            <v>2</v>
          </cell>
          <cell r="P30">
            <v>1120</v>
          </cell>
        </row>
        <row r="31">
          <cell r="E31" t="str">
            <v>NOXWGASM</v>
          </cell>
          <cell r="F31" t="str">
            <v>M</v>
          </cell>
          <cell r="G31" t="str">
            <v>lb/h</v>
          </cell>
          <cell r="H31">
            <v>0</v>
          </cell>
          <cell r="P31">
            <v>0</v>
          </cell>
        </row>
        <row r="32">
          <cell r="E32" t="str">
            <v>STMGASM</v>
          </cell>
          <cell r="F32" t="str">
            <v>M</v>
          </cell>
          <cell r="G32" t="str">
            <v>lb/h</v>
          </cell>
          <cell r="H32">
            <v>0</v>
          </cell>
          <cell r="P32">
            <v>0</v>
          </cell>
        </row>
        <row r="33">
          <cell r="P33">
            <v>5</v>
          </cell>
        </row>
        <row r="34">
          <cell r="F34" t="str">
            <v>M</v>
          </cell>
          <cell r="G34" t="str">
            <v>lb/h</v>
          </cell>
          <cell r="H34">
            <v>0</v>
          </cell>
          <cell r="P34">
            <v>4</v>
          </cell>
        </row>
        <row r="36">
          <cell r="P36" t="str">
            <v xml:space="preserve"> None/9 ppm</v>
          </cell>
        </row>
        <row r="38">
          <cell r="P38">
            <v>14.69</v>
          </cell>
        </row>
        <row r="39">
          <cell r="P39">
            <v>62</v>
          </cell>
        </row>
        <row r="40">
          <cell r="P40">
            <v>83.6</v>
          </cell>
        </row>
        <row r="42">
          <cell r="P42">
            <v>62</v>
          </cell>
        </row>
        <row r="43">
          <cell r="P43">
            <v>83.6</v>
          </cell>
        </row>
        <row r="44">
          <cell r="P44" t="str">
            <v>NoEC</v>
          </cell>
        </row>
        <row r="46">
          <cell r="P46" t="str">
            <v>Natural Gas</v>
          </cell>
        </row>
        <row r="47">
          <cell r="P47">
            <v>20530.074672795439</v>
          </cell>
        </row>
        <row r="48">
          <cell r="P48">
            <v>22783.130589365457</v>
          </cell>
        </row>
        <row r="49">
          <cell r="P49" t="str">
            <v>GEPG7241(FA)</v>
          </cell>
        </row>
        <row r="50">
          <cell r="P50">
            <v>1</v>
          </cell>
        </row>
        <row r="51">
          <cell r="P51" t="str">
            <v>Natural Gas</v>
          </cell>
        </row>
        <row r="52">
          <cell r="P52" t="str">
            <v>GEPG7241(FA)62_84_100REV_0</v>
          </cell>
        </row>
        <row r="53">
          <cell r="P53">
            <v>168200</v>
          </cell>
        </row>
        <row r="54">
          <cell r="P54">
            <v>9415</v>
          </cell>
        </row>
        <row r="55">
          <cell r="P55">
            <v>10448.241319994593</v>
          </cell>
        </row>
        <row r="56">
          <cell r="P56">
            <v>1583.6030000000001</v>
          </cell>
        </row>
        <row r="57">
          <cell r="P57">
            <v>1757.3941900230907</v>
          </cell>
        </row>
        <row r="58">
          <cell r="P58">
            <v>3584000</v>
          </cell>
        </row>
        <row r="59">
          <cell r="P59">
            <v>1120</v>
          </cell>
        </row>
        <row r="60">
          <cell r="P60">
            <v>0</v>
          </cell>
        </row>
        <row r="61">
          <cell r="P61">
            <v>15.8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77140</v>
          </cell>
        </row>
        <row r="65">
          <cell r="P65">
            <v>365</v>
          </cell>
        </row>
        <row r="66">
          <cell r="P66">
            <v>3506860</v>
          </cell>
        </row>
        <row r="68">
          <cell r="P68">
            <v>0</v>
          </cell>
        </row>
        <row r="69">
          <cell r="P69">
            <v>0.72798299999999994</v>
          </cell>
        </row>
        <row r="70">
          <cell r="P70">
            <v>0.237904</v>
          </cell>
        </row>
        <row r="71">
          <cell r="P71">
            <v>1.0789E-2</v>
          </cell>
        </row>
        <row r="72">
          <cell r="P72">
            <v>2.3321000000000001E-2</v>
          </cell>
        </row>
        <row r="73">
          <cell r="P73">
            <v>2.9999999999999997E-6</v>
          </cell>
        </row>
        <row r="74">
          <cell r="P74">
            <v>1</v>
          </cell>
        </row>
        <row r="75">
          <cell r="P75">
            <v>20530.074672795439</v>
          </cell>
        </row>
        <row r="76">
          <cell r="P76">
            <v>22783.130589365457</v>
          </cell>
        </row>
        <row r="77">
          <cell r="P77">
            <v>1.1097441656924687</v>
          </cell>
        </row>
        <row r="79">
          <cell r="P79">
            <v>9.292666910790703E-3</v>
          </cell>
        </row>
        <row r="80">
          <cell r="P80">
            <v>3.6988310027107764E-2</v>
          </cell>
        </row>
        <row r="81">
          <cell r="P81">
            <v>8.7094356088328745E-2</v>
          </cell>
        </row>
        <row r="82">
          <cell r="P82">
            <v>0.74013989345045028</v>
          </cell>
        </row>
        <row r="83">
          <cell r="P83">
            <v>0.12648471642228545</v>
          </cell>
        </row>
        <row r="84">
          <cell r="P84">
            <v>5.7101037010099715E-8</v>
          </cell>
        </row>
        <row r="85">
          <cell r="P85">
            <v>0.99999999999999989</v>
          </cell>
        </row>
        <row r="86">
          <cell r="P86">
            <v>188.16</v>
          </cell>
        </row>
        <row r="87">
          <cell r="P87">
            <v>0</v>
          </cell>
        </row>
        <row r="89">
          <cell r="P89" t="str">
            <v xml:space="preserve">  VERIFIED</v>
          </cell>
        </row>
        <row r="90">
          <cell r="P90" t="str">
            <v xml:space="preserve">  VERIFIED</v>
          </cell>
        </row>
        <row r="91">
          <cell r="P91" t="str">
            <v xml:space="preserve">  VERIFIED</v>
          </cell>
        </row>
        <row r="92">
          <cell r="P92" t="str">
            <v xml:space="preserve">  VERIFIED</v>
          </cell>
        </row>
        <row r="93">
          <cell r="P93" t="str">
            <v xml:space="preserve">  VERIFIED</v>
          </cell>
        </row>
        <row r="94">
          <cell r="P94" t="str">
            <v xml:space="preserve">  VERIFIED</v>
          </cell>
        </row>
        <row r="97">
          <cell r="E97" t="str">
            <v>GEN</v>
          </cell>
          <cell r="F97" t="str">
            <v>output</v>
          </cell>
          <cell r="G97" t="str">
            <v>kW</v>
          </cell>
          <cell r="H97">
            <v>0</v>
          </cell>
          <cell r="P97">
            <v>188799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188799</v>
          </cell>
        </row>
        <row r="103">
          <cell r="E103" t="str">
            <v>HPP</v>
          </cell>
          <cell r="F103" t="str">
            <v>powin</v>
          </cell>
          <cell r="G103" t="str">
            <v>kW</v>
          </cell>
          <cell r="H103">
            <v>2</v>
          </cell>
          <cell r="P103">
            <v>1223.03</v>
          </cell>
        </row>
        <row r="104">
          <cell r="E104" t="str">
            <v>IPP</v>
          </cell>
          <cell r="F104" t="str">
            <v>powin</v>
          </cell>
          <cell r="G104" t="str">
            <v>kW</v>
          </cell>
          <cell r="H104">
            <v>2</v>
          </cell>
          <cell r="P104">
            <v>373.68</v>
          </cell>
        </row>
        <row r="105">
          <cell r="P105">
            <v>1596.71</v>
          </cell>
        </row>
        <row r="106">
          <cell r="P106">
            <v>0.92</v>
          </cell>
        </row>
        <row r="107">
          <cell r="F107" t="str">
            <v>POWIN</v>
          </cell>
          <cell r="G107" t="str">
            <v>kW</v>
          </cell>
          <cell r="H107">
            <v>2</v>
          </cell>
          <cell r="P107">
            <v>1736</v>
          </cell>
        </row>
        <row r="109">
          <cell r="P109">
            <v>3472</v>
          </cell>
        </row>
        <row r="111">
          <cell r="F111" t="str">
            <v>powin</v>
          </cell>
          <cell r="G111" t="str">
            <v>kW</v>
          </cell>
          <cell r="H111">
            <v>2</v>
          </cell>
          <cell r="P111">
            <v>1620</v>
          </cell>
        </row>
        <row r="112">
          <cell r="P112">
            <v>0.92</v>
          </cell>
        </row>
        <row r="113">
          <cell r="F113" t="str">
            <v>powin</v>
          </cell>
          <cell r="G113" t="str">
            <v>kW</v>
          </cell>
          <cell r="H113">
            <v>2</v>
          </cell>
          <cell r="P113">
            <v>1761</v>
          </cell>
        </row>
        <row r="115">
          <cell r="F115" t="str">
            <v>powin</v>
          </cell>
          <cell r="G115" t="str">
            <v>kW</v>
          </cell>
          <cell r="H115">
            <v>2</v>
          </cell>
          <cell r="P115">
            <v>0</v>
          </cell>
        </row>
        <row r="116">
          <cell r="P116">
            <v>0.92</v>
          </cell>
        </row>
        <row r="117">
          <cell r="F117" t="str">
            <v>powin</v>
          </cell>
          <cell r="G117" t="str">
            <v>kW</v>
          </cell>
          <cell r="H117">
            <v>2</v>
          </cell>
          <cell r="P117">
            <v>0</v>
          </cell>
        </row>
        <row r="119">
          <cell r="E119" t="str">
            <v>CP</v>
          </cell>
          <cell r="F119" t="str">
            <v>powin</v>
          </cell>
          <cell r="G119" t="str">
            <v>kW</v>
          </cell>
          <cell r="H119">
            <v>2</v>
          </cell>
          <cell r="P119">
            <v>475.65</v>
          </cell>
        </row>
        <row r="120">
          <cell r="P120">
            <v>0.92</v>
          </cell>
        </row>
        <row r="121">
          <cell r="F121" t="str">
            <v>powin</v>
          </cell>
          <cell r="G121" t="str">
            <v>kW</v>
          </cell>
          <cell r="H121">
            <v>2</v>
          </cell>
          <cell r="P121">
            <v>517</v>
          </cell>
        </row>
        <row r="123">
          <cell r="E123" t="str">
            <v>RCP</v>
          </cell>
          <cell r="F123" t="str">
            <v>powin</v>
          </cell>
          <cell r="G123" t="str">
            <v>kW</v>
          </cell>
          <cell r="H123">
            <v>2</v>
          </cell>
          <cell r="P123">
            <v>8.7200000000000006</v>
          </cell>
        </row>
        <row r="124">
          <cell r="P124">
            <v>0.92</v>
          </cell>
        </row>
        <row r="125">
          <cell r="P125">
            <v>9</v>
          </cell>
        </row>
        <row r="126">
          <cell r="E126" t="str">
            <v>CND</v>
          </cell>
          <cell r="F126" t="str">
            <v>auxpower</v>
          </cell>
          <cell r="G126" t="str">
            <v>kW</v>
          </cell>
          <cell r="H126">
            <v>1</v>
          </cell>
        </row>
        <row r="128">
          <cell r="P128">
            <v>2100.7959999999998</v>
          </cell>
        </row>
        <row r="129">
          <cell r="P129">
            <v>84.09</v>
          </cell>
        </row>
        <row r="130">
          <cell r="P130">
            <v>2184.886</v>
          </cell>
        </row>
        <row r="131">
          <cell r="P131">
            <v>0</v>
          </cell>
        </row>
        <row r="132">
          <cell r="P132">
            <v>370</v>
          </cell>
        </row>
        <row r="133">
          <cell r="P133">
            <v>0</v>
          </cell>
        </row>
        <row r="134">
          <cell r="P134">
            <v>0</v>
          </cell>
        </row>
        <row r="135">
          <cell r="P135">
            <v>740</v>
          </cell>
        </row>
        <row r="136">
          <cell r="P136">
            <v>0</v>
          </cell>
        </row>
        <row r="137">
          <cell r="P137">
            <v>0</v>
          </cell>
        </row>
        <row r="138">
          <cell r="P138">
            <v>910</v>
          </cell>
        </row>
        <row r="139">
          <cell r="P139">
            <v>0</v>
          </cell>
        </row>
        <row r="140">
          <cell r="P140">
            <v>1000</v>
          </cell>
        </row>
        <row r="141">
          <cell r="P141">
            <v>8409</v>
          </cell>
        </row>
        <row r="143">
          <cell r="P143">
            <v>10593.886</v>
          </cell>
        </row>
        <row r="144">
          <cell r="P144">
            <v>0.1</v>
          </cell>
        </row>
        <row r="145">
          <cell r="P145">
            <v>1059.3886</v>
          </cell>
        </row>
        <row r="146">
          <cell r="P146">
            <v>11653.274600000001</v>
          </cell>
        </row>
        <row r="149">
          <cell r="E149" t="str">
            <v>Stream (fromto)</v>
          </cell>
          <cell r="F149" t="str">
            <v>Prop.</v>
          </cell>
          <cell r="G149" t="str">
            <v>Units</v>
          </cell>
          <cell r="H149" t="str">
            <v>Roundoff</v>
          </cell>
        </row>
        <row r="151">
          <cell r="P151" t="str">
            <v>Normal Operation</v>
          </cell>
        </row>
        <row r="152">
          <cell r="P152" t="str">
            <v>HRSG Design</v>
          </cell>
        </row>
        <row r="153">
          <cell r="P153" t="str">
            <v>Annual Avg Ambient</v>
          </cell>
        </row>
        <row r="154">
          <cell r="P154" t="str">
            <v>Supplemental Firing Off</v>
          </cell>
        </row>
        <row r="155">
          <cell r="P155" t="str">
            <v>HBDES.img</v>
          </cell>
        </row>
        <row r="156">
          <cell r="P156" t="str">
            <v>HBDES</v>
          </cell>
        </row>
        <row r="157">
          <cell r="F157" t="str">
            <v>Revision</v>
          </cell>
          <cell r="P157">
            <v>0</v>
          </cell>
        </row>
        <row r="158">
          <cell r="F158" t="str">
            <v>Date:</v>
          </cell>
          <cell r="P158" t="str">
            <v>3/16/2004  4:33:54 PM</v>
          </cell>
        </row>
        <row r="159">
          <cell r="P159" t="str">
            <v>ok</v>
          </cell>
        </row>
        <row r="160">
          <cell r="F160" t="str">
            <v>Run By:</v>
          </cell>
          <cell r="P160" t="str">
            <v>oeh32800 on TO31914</v>
          </cell>
        </row>
        <row r="161">
          <cell r="P161" t="str">
            <v>62 F</v>
          </cell>
        </row>
        <row r="162">
          <cell r="P162">
            <v>2</v>
          </cell>
        </row>
        <row r="163">
          <cell r="P163" t="str">
            <v>GEPG7241(FA)</v>
          </cell>
        </row>
        <row r="164">
          <cell r="P164" t="str">
            <v>Natural Gas</v>
          </cell>
        </row>
        <row r="165">
          <cell r="P165">
            <v>1</v>
          </cell>
        </row>
        <row r="166">
          <cell r="P166" t="str">
            <v>B&amp;V Design</v>
          </cell>
        </row>
        <row r="167">
          <cell r="P167" t="str">
            <v>GE 2x40.0</v>
          </cell>
        </row>
        <row r="168">
          <cell r="P168" t="str">
            <v>188.8 MW</v>
          </cell>
        </row>
        <row r="169">
          <cell r="P169" t="str">
            <v>1091P/1050T</v>
          </cell>
        </row>
        <row r="170">
          <cell r="P170" t="str">
            <v>251P/1050T</v>
          </cell>
        </row>
        <row r="171">
          <cell r="P171" t="str">
            <v>1.6 in HgA</v>
          </cell>
        </row>
        <row r="176">
          <cell r="P176">
            <v>2</v>
          </cell>
        </row>
        <row r="177">
          <cell r="P177">
            <v>1</v>
          </cell>
        </row>
        <row r="179">
          <cell r="P179">
            <v>168200</v>
          </cell>
        </row>
        <row r="180">
          <cell r="P180">
            <v>336400</v>
          </cell>
        </row>
        <row r="182">
          <cell r="P182">
            <v>9415</v>
          </cell>
        </row>
        <row r="183">
          <cell r="P183">
            <v>10448.241319994593</v>
          </cell>
        </row>
        <row r="185">
          <cell r="P185">
            <v>3167.2060000000001</v>
          </cell>
        </row>
        <row r="186">
          <cell r="P186">
            <v>3514.7883800461814</v>
          </cell>
        </row>
        <row r="188">
          <cell r="P188">
            <v>0</v>
          </cell>
        </row>
        <row r="189">
          <cell r="P189">
            <v>0</v>
          </cell>
        </row>
        <row r="190">
          <cell r="P190">
            <v>0</v>
          </cell>
        </row>
        <row r="191">
          <cell r="P191">
            <v>0</v>
          </cell>
        </row>
        <row r="193">
          <cell r="P193">
            <v>188799</v>
          </cell>
        </row>
        <row r="194">
          <cell r="P194">
            <v>0.56123365041617124</v>
          </cell>
        </row>
        <row r="196">
          <cell r="P196">
            <v>525199</v>
          </cell>
        </row>
        <row r="197">
          <cell r="P197">
            <v>6030.4874914080183</v>
          </cell>
        </row>
        <row r="198">
          <cell r="P198">
            <v>6692.2983098714603</v>
          </cell>
        </row>
        <row r="200">
          <cell r="P200">
            <v>11653</v>
          </cell>
        </row>
        <row r="201">
          <cell r="P201">
            <v>2.2187780250914415E-2</v>
          </cell>
        </row>
        <row r="204">
          <cell r="P204">
            <v>3167.2060000000001</v>
          </cell>
        </row>
        <row r="205">
          <cell r="P205">
            <v>3514.7883800461814</v>
          </cell>
        </row>
        <row r="207">
          <cell r="P207">
            <v>513546</v>
          </cell>
        </row>
        <row r="208">
          <cell r="P208">
            <v>6167.3267828003718</v>
          </cell>
        </row>
        <row r="209">
          <cell r="P209">
            <v>6844.1549151316167</v>
          </cell>
        </row>
        <row r="211">
          <cell r="P211">
            <v>0.55326104196649417</v>
          </cell>
        </row>
        <row r="212">
          <cell r="P212">
            <v>0.49854827722501699</v>
          </cell>
        </row>
        <row r="217">
          <cell r="P217">
            <v>3167.2060000000001</v>
          </cell>
        </row>
        <row r="218">
          <cell r="P218">
            <v>3514.7883800461814</v>
          </cell>
        </row>
        <row r="220">
          <cell r="P220">
            <v>513546</v>
          </cell>
        </row>
        <row r="221">
          <cell r="P221">
            <v>6167.3267828003727</v>
          </cell>
        </row>
        <row r="222">
          <cell r="P222">
            <v>6844.1549151316167</v>
          </cell>
        </row>
        <row r="224">
          <cell r="P224">
            <v>0.55326103515641223</v>
          </cell>
        </row>
        <row r="225">
          <cell r="P225">
            <v>0.49854827108839378</v>
          </cell>
        </row>
        <row r="229">
          <cell r="P229">
            <v>0.01</v>
          </cell>
        </row>
        <row r="230">
          <cell r="P230">
            <v>0.01</v>
          </cell>
        </row>
        <row r="232">
          <cell r="P232">
            <v>508411</v>
          </cell>
        </row>
        <row r="233">
          <cell r="P233">
            <v>6229</v>
          </cell>
        </row>
        <row r="234">
          <cell r="P234">
            <v>6913</v>
          </cell>
        </row>
        <row r="236">
          <cell r="P236">
            <v>0.54778320757746024</v>
          </cell>
        </row>
        <row r="237">
          <cell r="P237">
            <v>0.49358333574424995</v>
          </cell>
        </row>
        <row r="255">
          <cell r="F255" t="str">
            <v>P</v>
          </cell>
          <cell r="G255" t="str">
            <v>psia</v>
          </cell>
          <cell r="H255">
            <v>2</v>
          </cell>
          <cell r="P255">
            <v>14.69</v>
          </cell>
        </row>
        <row r="256">
          <cell r="F256" t="str">
            <v>T</v>
          </cell>
          <cell r="G256" t="str">
            <v>F</v>
          </cell>
          <cell r="H256">
            <v>2</v>
          </cell>
          <cell r="P256">
            <v>62</v>
          </cell>
        </row>
        <row r="257">
          <cell r="H257">
            <v>3</v>
          </cell>
          <cell r="P257">
            <v>0.83599999999999997</v>
          </cell>
        </row>
        <row r="258">
          <cell r="F258" t="str">
            <v>T</v>
          </cell>
          <cell r="G258" t="str">
            <v>F</v>
          </cell>
          <cell r="P258">
            <v>58.892837962725181</v>
          </cell>
        </row>
        <row r="259">
          <cell r="P259">
            <v>9.8926591289913504E-3</v>
          </cell>
        </row>
        <row r="261">
          <cell r="P261" t="str">
            <v>Annual Avg Ambient</v>
          </cell>
        </row>
        <row r="262">
          <cell r="P262">
            <v>0</v>
          </cell>
        </row>
        <row r="263">
          <cell r="F263" t="str">
            <v>M</v>
          </cell>
          <cell r="G263" t="str">
            <v>lb/h</v>
          </cell>
          <cell r="P263" t="e">
            <v>#N/A</v>
          </cell>
        </row>
        <row r="264">
          <cell r="P264" t="e">
            <v>#N/A</v>
          </cell>
        </row>
        <row r="265">
          <cell r="F265" t="str">
            <v>P</v>
          </cell>
          <cell r="G265" t="str">
            <v>psia</v>
          </cell>
          <cell r="P265">
            <v>0</v>
          </cell>
        </row>
        <row r="267">
          <cell r="F267" t="str">
            <v>T</v>
          </cell>
          <cell r="G267" t="str">
            <v>F</v>
          </cell>
          <cell r="H267">
            <v>2</v>
          </cell>
          <cell r="P267">
            <v>62</v>
          </cell>
        </row>
        <row r="268">
          <cell r="H268">
            <v>3</v>
          </cell>
          <cell r="P268">
            <v>0.83599999999999997</v>
          </cell>
        </row>
        <row r="269">
          <cell r="F269" t="str">
            <v>T</v>
          </cell>
          <cell r="G269" t="str">
            <v>F</v>
          </cell>
          <cell r="P269">
            <v>58.892837962725181</v>
          </cell>
        </row>
        <row r="270">
          <cell r="P270">
            <v>9.8926591289913504E-3</v>
          </cell>
        </row>
        <row r="272">
          <cell r="F272" t="str">
            <v>M</v>
          </cell>
          <cell r="G272" t="str">
            <v>lb/h</v>
          </cell>
          <cell r="H272">
            <v>0</v>
          </cell>
          <cell r="P272">
            <v>77140</v>
          </cell>
        </row>
        <row r="273">
          <cell r="F273" t="str">
            <v>lhvhc</v>
          </cell>
          <cell r="G273" t="str">
            <v>LHV</v>
          </cell>
          <cell r="H273">
            <v>2</v>
          </cell>
          <cell r="P273">
            <v>1583.6030000000001</v>
          </cell>
        </row>
        <row r="274">
          <cell r="F274" t="str">
            <v>hhvhc</v>
          </cell>
          <cell r="G274" t="str">
            <v>HHV</v>
          </cell>
          <cell r="H274">
            <v>2</v>
          </cell>
          <cell r="P274">
            <v>1757.3941900230907</v>
          </cell>
        </row>
        <row r="275">
          <cell r="P275" t="str">
            <v xml:space="preserve">Natural Gas </v>
          </cell>
        </row>
        <row r="276">
          <cell r="F276" t="str">
            <v>T</v>
          </cell>
          <cell r="G276" t="str">
            <v>F</v>
          </cell>
          <cell r="P276">
            <v>365</v>
          </cell>
        </row>
        <row r="277">
          <cell r="F277" t="str">
            <v>T</v>
          </cell>
          <cell r="G277" t="str">
            <v>F</v>
          </cell>
          <cell r="P277">
            <v>365</v>
          </cell>
        </row>
        <row r="279">
          <cell r="E279" t="str">
            <v>NOXWGASM</v>
          </cell>
          <cell r="F279" t="str">
            <v>M</v>
          </cell>
          <cell r="G279" t="str">
            <v>lb/h</v>
          </cell>
          <cell r="H279">
            <v>0</v>
          </cell>
          <cell r="P279">
            <v>0</v>
          </cell>
        </row>
        <row r="280">
          <cell r="E280" t="str">
            <v>PAGMKMX</v>
          </cell>
          <cell r="F280" t="str">
            <v>M</v>
          </cell>
          <cell r="G280" t="str">
            <v>lb/h</v>
          </cell>
          <cell r="H280">
            <v>0</v>
          </cell>
          <cell r="P280">
            <v>0</v>
          </cell>
        </row>
        <row r="281">
          <cell r="E281" t="str">
            <v>DSPGPAG</v>
          </cell>
          <cell r="F281" t="str">
            <v>p</v>
          </cell>
          <cell r="G281" t="str">
            <v>psia</v>
          </cell>
          <cell r="H281">
            <v>2</v>
          </cell>
          <cell r="P281">
            <v>293.2</v>
          </cell>
        </row>
        <row r="282">
          <cell r="E282" t="str">
            <v>DSPGPAG</v>
          </cell>
          <cell r="F282" t="str">
            <v>t</v>
          </cell>
          <cell r="G282" t="str">
            <v>F</v>
          </cell>
          <cell r="H282">
            <v>2</v>
          </cell>
          <cell r="P282">
            <v>728.84</v>
          </cell>
        </row>
        <row r="283">
          <cell r="F283" t="str">
            <v>t</v>
          </cell>
          <cell r="G283" t="str">
            <v>F</v>
          </cell>
          <cell r="P283">
            <v>313.57156192145516</v>
          </cell>
        </row>
        <row r="285">
          <cell r="E285" t="str">
            <v>ACSPATLS</v>
          </cell>
          <cell r="F285" t="str">
            <v>m</v>
          </cell>
          <cell r="G285" t="str">
            <v>lb/h</v>
          </cell>
          <cell r="H285">
            <v>0</v>
          </cell>
          <cell r="P285" t="e">
            <v>#N/A</v>
          </cell>
        </row>
        <row r="286">
          <cell r="E286" t="str">
            <v>ACSPATLS</v>
          </cell>
          <cell r="F286" t="str">
            <v>p</v>
          </cell>
          <cell r="G286" t="str">
            <v>psia</v>
          </cell>
          <cell r="H286">
            <v>2</v>
          </cell>
          <cell r="P286" t="e">
            <v>#N/A</v>
          </cell>
        </row>
        <row r="287">
          <cell r="E287" t="str">
            <v>ACSPATLS</v>
          </cell>
          <cell r="F287" t="str">
            <v>t</v>
          </cell>
          <cell r="G287" t="str">
            <v>F</v>
          </cell>
          <cell r="H287">
            <v>2</v>
          </cell>
          <cell r="P287" t="e">
            <v>#N/A</v>
          </cell>
        </row>
        <row r="288">
          <cell r="E288" t="str">
            <v>ACSPATLS</v>
          </cell>
          <cell r="F288" t="str">
            <v>h</v>
          </cell>
          <cell r="G288" t="str">
            <v>Btu/lb</v>
          </cell>
          <cell r="H288">
            <v>2</v>
          </cell>
          <cell r="P288" t="e">
            <v>#N/A</v>
          </cell>
        </row>
        <row r="289">
          <cell r="E289" t="str">
            <v>AFLSACMX</v>
          </cell>
          <cell r="F289" t="str">
            <v>m</v>
          </cell>
          <cell r="G289" t="str">
            <v>lb/h</v>
          </cell>
          <cell r="H289">
            <v>0</v>
          </cell>
          <cell r="P289" t="e">
            <v>#N/A</v>
          </cell>
        </row>
        <row r="290">
          <cell r="E290" t="str">
            <v>AFLSACMX</v>
          </cell>
          <cell r="F290" t="str">
            <v>p</v>
          </cell>
          <cell r="G290" t="str">
            <v>psia</v>
          </cell>
          <cell r="H290">
            <v>2</v>
          </cell>
          <cell r="P290" t="e">
            <v>#N/A</v>
          </cell>
        </row>
        <row r="291">
          <cell r="E291" t="str">
            <v>AFLSACMX</v>
          </cell>
          <cell r="F291" t="str">
            <v>t</v>
          </cell>
          <cell r="G291" t="str">
            <v>F</v>
          </cell>
          <cell r="H291">
            <v>2</v>
          </cell>
          <cell r="P291" t="e">
            <v>#N/A</v>
          </cell>
        </row>
        <row r="292">
          <cell r="E292" t="str">
            <v>AFLSACMX</v>
          </cell>
          <cell r="F292" t="str">
            <v>h</v>
          </cell>
          <cell r="G292" t="str">
            <v>Btu/lb</v>
          </cell>
          <cell r="H292">
            <v>2</v>
          </cell>
          <cell r="P292" t="e">
            <v>#N/A</v>
          </cell>
        </row>
        <row r="293">
          <cell r="F293" t="str">
            <v>h</v>
          </cell>
          <cell r="G293" t="str">
            <v>Btu/lb</v>
          </cell>
          <cell r="P293" t="e">
            <v>#N/A</v>
          </cell>
        </row>
        <row r="294">
          <cell r="P294" t="e">
            <v>#N/A</v>
          </cell>
        </row>
        <row r="296">
          <cell r="E296" t="str">
            <v>TRCLTRCB</v>
          </cell>
          <cell r="F296" t="str">
            <v>m</v>
          </cell>
          <cell r="G296" t="str">
            <v>lb/h</v>
          </cell>
          <cell r="H296">
            <v>0</v>
          </cell>
          <cell r="P296" t="e">
            <v>#N/A</v>
          </cell>
        </row>
        <row r="297">
          <cell r="E297" t="str">
            <v>TRCLTRCB</v>
          </cell>
          <cell r="F297" t="str">
            <v>p</v>
          </cell>
          <cell r="G297" t="str">
            <v>psia</v>
          </cell>
          <cell r="H297">
            <v>2</v>
          </cell>
          <cell r="P297" t="e">
            <v>#N/A</v>
          </cell>
        </row>
        <row r="298">
          <cell r="E298" t="str">
            <v>TRCLTRCB</v>
          </cell>
          <cell r="F298" t="str">
            <v>t</v>
          </cell>
          <cell r="G298" t="str">
            <v>F</v>
          </cell>
          <cell r="H298">
            <v>2</v>
          </cell>
          <cell r="P298" t="e">
            <v>#N/A</v>
          </cell>
        </row>
        <row r="299">
          <cell r="E299" t="str">
            <v>TRCLTRCB</v>
          </cell>
          <cell r="F299" t="str">
            <v>h</v>
          </cell>
          <cell r="G299" t="str">
            <v>Btu/lb</v>
          </cell>
          <cell r="H299">
            <v>2</v>
          </cell>
          <cell r="P299" t="e">
            <v>#N/A</v>
          </cell>
        </row>
        <row r="300">
          <cell r="E300" t="str">
            <v>BX15HRMX</v>
          </cell>
          <cell r="F300" t="str">
            <v>m</v>
          </cell>
          <cell r="G300" t="str">
            <v>lb/h</v>
          </cell>
          <cell r="H300">
            <v>0</v>
          </cell>
          <cell r="P300" t="e">
            <v>#N/A</v>
          </cell>
        </row>
        <row r="301">
          <cell r="E301" t="str">
            <v>BX15HRMX</v>
          </cell>
          <cell r="F301" t="str">
            <v>p</v>
          </cell>
          <cell r="G301" t="str">
            <v>psia</v>
          </cell>
          <cell r="H301">
            <v>2</v>
          </cell>
          <cell r="P301" t="e">
            <v>#N/A</v>
          </cell>
        </row>
        <row r="302">
          <cell r="E302" t="str">
            <v>BX15HRMX</v>
          </cell>
          <cell r="F302" t="str">
            <v>t</v>
          </cell>
          <cell r="G302" t="str">
            <v>F</v>
          </cell>
          <cell r="H302">
            <v>2</v>
          </cell>
          <cell r="P302" t="e">
            <v>#N/A</v>
          </cell>
        </row>
        <row r="303">
          <cell r="E303" t="str">
            <v>BX15HRMX</v>
          </cell>
          <cell r="F303" t="str">
            <v>h</v>
          </cell>
          <cell r="G303" t="str">
            <v>Btu/lb</v>
          </cell>
          <cell r="H303">
            <v>2</v>
          </cell>
          <cell r="P303" t="e">
            <v>#N/A</v>
          </cell>
        </row>
        <row r="304">
          <cell r="F304" t="str">
            <v>h</v>
          </cell>
          <cell r="G304" t="str">
            <v>Btu/lb</v>
          </cell>
          <cell r="P304" t="e">
            <v>#N/A</v>
          </cell>
        </row>
        <row r="305">
          <cell r="P305" t="e">
            <v>#N/A</v>
          </cell>
        </row>
        <row r="307">
          <cell r="E307" t="str">
            <v>CTEXDUCT</v>
          </cell>
          <cell r="F307" t="str">
            <v>M</v>
          </cell>
          <cell r="G307" t="str">
            <v>lb/h</v>
          </cell>
          <cell r="H307">
            <v>0</v>
          </cell>
          <cell r="I307" t="e">
            <v>#NAME?</v>
          </cell>
          <cell r="J307" t="str">
            <v>M</v>
          </cell>
          <cell r="L307">
            <v>0</v>
          </cell>
          <cell r="P307">
            <v>3584000</v>
          </cell>
        </row>
        <row r="308">
          <cell r="F308" t="str">
            <v>PLOSS</v>
          </cell>
          <cell r="G308" t="str">
            <v>in H2O</v>
          </cell>
          <cell r="H308">
            <v>2</v>
          </cell>
          <cell r="I308" t="e">
            <v>#NAME?</v>
          </cell>
          <cell r="J308" t="str">
            <v>T</v>
          </cell>
          <cell r="L308">
            <v>0</v>
          </cell>
          <cell r="P308">
            <v>15.8</v>
          </cell>
        </row>
        <row r="309">
          <cell r="E309" t="str">
            <v>CTEXDUCT</v>
          </cell>
          <cell r="F309" t="str">
            <v>T</v>
          </cell>
          <cell r="G309" t="str">
            <v>F</v>
          </cell>
          <cell r="H309">
            <v>2</v>
          </cell>
          <cell r="P309">
            <v>1120</v>
          </cell>
        </row>
        <row r="310">
          <cell r="I310" t="e">
            <v>#NAME?</v>
          </cell>
          <cell r="J310" t="str">
            <v>Ar</v>
          </cell>
          <cell r="L310">
            <v>2</v>
          </cell>
          <cell r="P310">
            <v>9.292666910790703E-3</v>
          </cell>
        </row>
        <row r="311">
          <cell r="I311" t="e">
            <v>#NAME?</v>
          </cell>
          <cell r="J311" t="str">
            <v>CO2</v>
          </cell>
          <cell r="L311">
            <v>2</v>
          </cell>
          <cell r="P311">
            <v>3.6988310027107764E-2</v>
          </cell>
        </row>
        <row r="312">
          <cell r="I312" t="e">
            <v>#NAME?</v>
          </cell>
          <cell r="J312" t="str">
            <v>H2O</v>
          </cell>
          <cell r="L312">
            <v>2</v>
          </cell>
          <cell r="P312">
            <v>8.7094356088328745E-2</v>
          </cell>
        </row>
        <row r="313">
          <cell r="I313" t="e">
            <v>#NAME?</v>
          </cell>
          <cell r="J313" t="str">
            <v>N2</v>
          </cell>
          <cell r="L313">
            <v>2</v>
          </cell>
          <cell r="P313">
            <v>0.74013989345045028</v>
          </cell>
        </row>
        <row r="314">
          <cell r="I314" t="e">
            <v>#NAME?</v>
          </cell>
          <cell r="J314" t="str">
            <v>O2</v>
          </cell>
          <cell r="L314">
            <v>2</v>
          </cell>
          <cell r="P314">
            <v>0.12648471642228545</v>
          </cell>
        </row>
        <row r="315">
          <cell r="P315">
            <v>5.7101037010099715E-8</v>
          </cell>
        </row>
        <row r="316">
          <cell r="F316" t="str">
            <v>OUTPUT</v>
          </cell>
          <cell r="G316" t="str">
            <v>kW</v>
          </cell>
          <cell r="H316">
            <v>0</v>
          </cell>
          <cell r="I316" t="e">
            <v>#NAME?</v>
          </cell>
          <cell r="J316" t="str">
            <v>kW</v>
          </cell>
          <cell r="L316">
            <v>-1</v>
          </cell>
          <cell r="P316">
            <v>168200</v>
          </cell>
        </row>
        <row r="320">
          <cell r="E320" t="str">
            <v>RHT2AFAN</v>
          </cell>
          <cell r="F320" t="str">
            <v>M</v>
          </cell>
          <cell r="G320" t="str">
            <v>lb/h</v>
          </cell>
          <cell r="H320">
            <v>0</v>
          </cell>
          <cell r="P320">
            <v>3584000</v>
          </cell>
        </row>
        <row r="321">
          <cell r="E321" t="str">
            <v>BRN1HSH2</v>
          </cell>
          <cell r="F321" t="str">
            <v>M</v>
          </cell>
          <cell r="G321" t="str">
            <v>lb/h</v>
          </cell>
          <cell r="H321">
            <v>0</v>
          </cell>
          <cell r="P321">
            <v>3584000</v>
          </cell>
        </row>
        <row r="322">
          <cell r="F322" t="str">
            <v>M</v>
          </cell>
          <cell r="G322" t="str">
            <v>lb/h</v>
          </cell>
          <cell r="H322">
            <v>0</v>
          </cell>
          <cell r="I322" t="e">
            <v>#NAME?</v>
          </cell>
          <cell r="J322" t="str">
            <v>M</v>
          </cell>
          <cell r="L322">
            <v>0</v>
          </cell>
          <cell r="P322">
            <v>0</v>
          </cell>
        </row>
        <row r="323">
          <cell r="E323" t="str">
            <v>DLOSGSNK</v>
          </cell>
          <cell r="F323" t="str">
            <v>M</v>
          </cell>
          <cell r="G323" t="str">
            <v>lb/h</v>
          </cell>
          <cell r="H323">
            <v>0</v>
          </cell>
          <cell r="P323">
            <v>0</v>
          </cell>
        </row>
        <row r="325">
          <cell r="E325" t="str">
            <v>HRSGHSH4</v>
          </cell>
          <cell r="F325" t="str">
            <v>T</v>
          </cell>
          <cell r="G325" t="str">
            <v>F</v>
          </cell>
          <cell r="H325">
            <v>2</v>
          </cell>
          <cell r="P325">
            <v>1119</v>
          </cell>
        </row>
        <row r="326">
          <cell r="E326" t="str">
            <v>HSH4RHT3</v>
          </cell>
          <cell r="F326" t="str">
            <v>T</v>
          </cell>
          <cell r="G326" t="str">
            <v>F</v>
          </cell>
          <cell r="H326">
            <v>2</v>
          </cell>
          <cell r="K326" t="e">
            <v>#REF!</v>
          </cell>
          <cell r="L326">
            <v>1106.9106884296432</v>
          </cell>
          <cell r="P326">
            <v>1116.97</v>
          </cell>
        </row>
        <row r="327">
          <cell r="E327" t="str">
            <v>RHT3HSH3</v>
          </cell>
          <cell r="F327" t="str">
            <v>T</v>
          </cell>
          <cell r="G327" t="str">
            <v>F</v>
          </cell>
          <cell r="H327">
            <v>2</v>
          </cell>
          <cell r="K327" t="e">
            <v>#REF!</v>
          </cell>
          <cell r="L327">
            <v>1052.789191242033</v>
          </cell>
          <cell r="P327">
            <v>1111.5899999999999</v>
          </cell>
        </row>
        <row r="328">
          <cell r="E328" t="str">
            <v>HSH3RHT2</v>
          </cell>
          <cell r="F328" t="str">
            <v>T</v>
          </cell>
          <cell r="G328" t="str">
            <v>F</v>
          </cell>
          <cell r="H328">
            <v>2</v>
          </cell>
          <cell r="K328" t="e">
            <v>#REF!</v>
          </cell>
          <cell r="L328">
            <v>1021.194886325976</v>
          </cell>
          <cell r="P328">
            <v>1085.05</v>
          </cell>
        </row>
        <row r="329">
          <cell r="E329" t="str">
            <v>RHT2AFAN</v>
          </cell>
          <cell r="F329" t="str">
            <v>T</v>
          </cell>
          <cell r="G329" t="str">
            <v>F</v>
          </cell>
          <cell r="H329">
            <v>2</v>
          </cell>
          <cell r="K329" t="e">
            <v>#REF!</v>
          </cell>
          <cell r="L329">
            <v>1021.194886325976</v>
          </cell>
          <cell r="P329">
            <v>1054.76</v>
          </cell>
        </row>
        <row r="330">
          <cell r="E330" t="str">
            <v>AFANBRN1</v>
          </cell>
          <cell r="F330" t="str">
            <v>T</v>
          </cell>
          <cell r="G330" t="str">
            <v>F</v>
          </cell>
          <cell r="H330">
            <v>2</v>
          </cell>
          <cell r="P330">
            <v>1054.76</v>
          </cell>
        </row>
        <row r="331">
          <cell r="E331" t="str">
            <v>BRN1HSH2</v>
          </cell>
          <cell r="F331" t="str">
            <v>T</v>
          </cell>
          <cell r="G331" t="str">
            <v>F</v>
          </cell>
          <cell r="H331">
            <v>2</v>
          </cell>
          <cell r="P331">
            <v>1054.75</v>
          </cell>
        </row>
        <row r="332">
          <cell r="E332" t="str">
            <v>HSH2RHT1</v>
          </cell>
          <cell r="F332" t="str">
            <v>T</v>
          </cell>
          <cell r="G332" t="str">
            <v>F</v>
          </cell>
          <cell r="H332">
            <v>2</v>
          </cell>
          <cell r="K332" t="e">
            <v>#REF!</v>
          </cell>
          <cell r="L332">
            <v>918.7904592214079</v>
          </cell>
          <cell r="P332">
            <v>1053.43</v>
          </cell>
        </row>
        <row r="333">
          <cell r="E333" t="str">
            <v>RHT1HSH1</v>
          </cell>
          <cell r="F333" t="str">
            <v>T</v>
          </cell>
          <cell r="G333" t="str">
            <v>F</v>
          </cell>
          <cell r="H333">
            <v>2</v>
          </cell>
          <cell r="K333" t="e">
            <v>#REF!</v>
          </cell>
          <cell r="L333">
            <v>888.10906238402106</v>
          </cell>
          <cell r="P333">
            <v>997.12</v>
          </cell>
        </row>
        <row r="334">
          <cell r="E334" t="str">
            <v>HSH1HPEV</v>
          </cell>
          <cell r="F334" t="str">
            <v>T</v>
          </cell>
          <cell r="G334" t="str">
            <v>F</v>
          </cell>
          <cell r="H334">
            <v>2</v>
          </cell>
          <cell r="K334">
            <v>870.08</v>
          </cell>
          <cell r="L334">
            <v>870.08</v>
          </cell>
          <cell r="P334">
            <v>870.08</v>
          </cell>
        </row>
        <row r="335">
          <cell r="E335" t="str">
            <v>HPEVLPSH</v>
          </cell>
          <cell r="F335" t="str">
            <v>T</v>
          </cell>
          <cell r="G335" t="str">
            <v>F</v>
          </cell>
          <cell r="H335">
            <v>2</v>
          </cell>
          <cell r="K335">
            <v>583.62</v>
          </cell>
          <cell r="L335">
            <v>583.62</v>
          </cell>
          <cell r="P335">
            <v>583.62</v>
          </cell>
        </row>
        <row r="336">
          <cell r="E336" t="str">
            <v>LPSHHEC4</v>
          </cell>
          <cell r="F336" t="str">
            <v>T</v>
          </cell>
          <cell r="G336" t="str">
            <v>F</v>
          </cell>
          <cell r="H336">
            <v>2</v>
          </cell>
          <cell r="K336">
            <v>577.02</v>
          </cell>
          <cell r="L336">
            <v>577.02</v>
          </cell>
          <cell r="P336">
            <v>577.02</v>
          </cell>
        </row>
        <row r="337">
          <cell r="E337" t="str">
            <v>HEC4IPSH</v>
          </cell>
          <cell r="F337" t="str">
            <v>T</v>
          </cell>
          <cell r="G337" t="str">
            <v>F</v>
          </cell>
          <cell r="H337">
            <v>2</v>
          </cell>
          <cell r="K337">
            <v>569.98</v>
          </cell>
          <cell r="L337">
            <v>569.98</v>
          </cell>
          <cell r="P337">
            <v>569.98</v>
          </cell>
        </row>
        <row r="338">
          <cell r="E338" t="str">
            <v>IPSHHEC3</v>
          </cell>
          <cell r="F338" t="str">
            <v>T</v>
          </cell>
          <cell r="G338" t="str">
            <v>F</v>
          </cell>
          <cell r="H338">
            <v>2</v>
          </cell>
          <cell r="K338" t="e">
            <v>#REF!</v>
          </cell>
          <cell r="L338">
            <v>569.94657026979371</v>
          </cell>
          <cell r="P338">
            <v>564.17999999999995</v>
          </cell>
        </row>
        <row r="339">
          <cell r="E339" t="str">
            <v>HEC3IPEV</v>
          </cell>
          <cell r="F339" t="str">
            <v>T</v>
          </cell>
          <cell r="G339" t="str">
            <v>F</v>
          </cell>
          <cell r="H339">
            <v>2</v>
          </cell>
          <cell r="K339" t="e">
            <v>#REF!</v>
          </cell>
          <cell r="L339">
            <v>559.37577146887679</v>
          </cell>
          <cell r="P339">
            <v>489.16</v>
          </cell>
        </row>
        <row r="340">
          <cell r="E340" t="str">
            <v>IPEVIEC2</v>
          </cell>
          <cell r="F340" t="str">
            <v>T</v>
          </cell>
          <cell r="G340" t="str">
            <v>F</v>
          </cell>
          <cell r="H340">
            <v>2</v>
          </cell>
          <cell r="K340" t="e">
            <v>#REF!</v>
          </cell>
          <cell r="L340">
            <v>559.37577146887679</v>
          </cell>
          <cell r="P340">
            <v>433.85</v>
          </cell>
        </row>
        <row r="341">
          <cell r="E341" t="str">
            <v>IEC2HEC2</v>
          </cell>
          <cell r="F341" t="str">
            <v>T</v>
          </cell>
          <cell r="G341" t="str">
            <v>F</v>
          </cell>
          <cell r="H341">
            <v>2</v>
          </cell>
          <cell r="K341" t="e">
            <v>#REF!</v>
          </cell>
          <cell r="L341">
            <v>557.0243343325692</v>
          </cell>
          <cell r="P341">
            <v>427.57</v>
          </cell>
        </row>
        <row r="342">
          <cell r="E342" t="str">
            <v>HEC2HEC1</v>
          </cell>
          <cell r="F342" t="str">
            <v>T</v>
          </cell>
          <cell r="G342" t="str">
            <v>F</v>
          </cell>
          <cell r="H342">
            <v>2</v>
          </cell>
          <cell r="K342" t="e">
            <v>#REF!</v>
          </cell>
          <cell r="L342">
            <v>557.0243343325692</v>
          </cell>
          <cell r="P342">
            <v>406.62</v>
          </cell>
        </row>
        <row r="343">
          <cell r="E343" t="str">
            <v>HEC1IEC1</v>
          </cell>
          <cell r="F343" t="str">
            <v>T</v>
          </cell>
          <cell r="G343" t="str">
            <v>F</v>
          </cell>
          <cell r="H343">
            <v>2</v>
          </cell>
          <cell r="K343" t="e">
            <v>#REF!</v>
          </cell>
          <cell r="L343">
            <v>492.25341480948958</v>
          </cell>
          <cell r="P343">
            <v>378.13</v>
          </cell>
        </row>
        <row r="344">
          <cell r="E344" t="str">
            <v>IEC1LPEV</v>
          </cell>
          <cell r="F344" t="str">
            <v>T</v>
          </cell>
          <cell r="G344" t="str">
            <v>F</v>
          </cell>
          <cell r="H344">
            <v>2</v>
          </cell>
          <cell r="K344" t="e">
            <v>#REF!</v>
          </cell>
          <cell r="L344">
            <v>492.25341480948958</v>
          </cell>
          <cell r="P344">
            <v>370.92</v>
          </cell>
        </row>
        <row r="345">
          <cell r="E345" t="str">
            <v>LPEVLEC1</v>
          </cell>
          <cell r="F345" t="str">
            <v>T</v>
          </cell>
          <cell r="G345" t="str">
            <v>F</v>
          </cell>
          <cell r="H345">
            <v>2</v>
          </cell>
          <cell r="K345" t="e">
            <v>#REF!</v>
          </cell>
          <cell r="L345">
            <v>492.25341480948958</v>
          </cell>
          <cell r="P345">
            <v>319.37</v>
          </cell>
        </row>
        <row r="346">
          <cell r="E346" t="str">
            <v>LEC1STCK</v>
          </cell>
          <cell r="F346" t="str">
            <v>T</v>
          </cell>
          <cell r="G346" t="str">
            <v>F</v>
          </cell>
          <cell r="H346">
            <v>2</v>
          </cell>
          <cell r="K346" t="e">
            <v>#REF!</v>
          </cell>
          <cell r="L346">
            <v>188.25481033534911</v>
          </cell>
          <cell r="P346">
            <v>188.16</v>
          </cell>
        </row>
        <row r="348">
          <cell r="E348" t="str">
            <v>HSH4</v>
          </cell>
          <cell r="F348" t="str">
            <v>duty</v>
          </cell>
          <cell r="G348" t="str">
            <v>Mbtu/h</v>
          </cell>
          <cell r="H348">
            <v>3</v>
          </cell>
          <cell r="P348">
            <v>2.0640000000000001</v>
          </cell>
        </row>
        <row r="349">
          <cell r="E349" t="str">
            <v>RHT3</v>
          </cell>
          <cell r="F349" t="str">
            <v>duty</v>
          </cell>
          <cell r="G349" t="str">
            <v>Mbtu/h</v>
          </cell>
          <cell r="H349">
            <v>3</v>
          </cell>
          <cell r="P349">
            <v>5.46</v>
          </cell>
        </row>
        <row r="350">
          <cell r="E350" t="str">
            <v>HSH3</v>
          </cell>
          <cell r="F350" t="str">
            <v>duty</v>
          </cell>
          <cell r="G350" t="str">
            <v>Mbtu/h</v>
          </cell>
          <cell r="H350">
            <v>3</v>
          </cell>
          <cell r="P350">
            <v>26.908000000000001</v>
          </cell>
        </row>
        <row r="351">
          <cell r="E351" t="str">
            <v>RHT2</v>
          </cell>
          <cell r="F351" t="str">
            <v>duty</v>
          </cell>
          <cell r="G351" t="str">
            <v>Mbtu/h</v>
          </cell>
          <cell r="H351">
            <v>3</v>
          </cell>
          <cell r="P351">
            <v>30.591000000000001</v>
          </cell>
        </row>
        <row r="352">
          <cell r="E352" t="str">
            <v>HSH2</v>
          </cell>
          <cell r="F352" t="str">
            <v>duty</v>
          </cell>
          <cell r="G352" t="str">
            <v>Mbtu/h</v>
          </cell>
          <cell r="H352">
            <v>3</v>
          </cell>
          <cell r="P352">
            <v>1.325</v>
          </cell>
        </row>
        <row r="353">
          <cell r="E353" t="str">
            <v>RHT1</v>
          </cell>
          <cell r="F353" t="str">
            <v>duty</v>
          </cell>
          <cell r="G353" t="str">
            <v>Mbtu/h</v>
          </cell>
          <cell r="H353">
            <v>3</v>
          </cell>
          <cell r="P353">
            <v>56.567999999999998</v>
          </cell>
        </row>
        <row r="354">
          <cell r="E354" t="str">
            <v>HSH1</v>
          </cell>
          <cell r="F354" t="str">
            <v>duty</v>
          </cell>
          <cell r="G354" t="str">
            <v>Mbtu/h</v>
          </cell>
          <cell r="H354">
            <v>3</v>
          </cell>
          <cell r="P354">
            <v>126.09</v>
          </cell>
        </row>
        <row r="355">
          <cell r="E355" t="str">
            <v>HPEV</v>
          </cell>
          <cell r="F355" t="str">
            <v>duty</v>
          </cell>
          <cell r="G355" t="str">
            <v>Mbtu/h</v>
          </cell>
          <cell r="H355">
            <v>3</v>
          </cell>
          <cell r="P355">
            <v>276.56900000000002</v>
          </cell>
        </row>
        <row r="356">
          <cell r="E356" t="str">
            <v>LPSH</v>
          </cell>
          <cell r="F356" t="str">
            <v>duty</v>
          </cell>
          <cell r="G356" t="str">
            <v>Mbtu/h</v>
          </cell>
          <cell r="H356">
            <v>3</v>
          </cell>
          <cell r="P356">
            <v>6.25</v>
          </cell>
        </row>
        <row r="357">
          <cell r="E357" t="str">
            <v>HEC4</v>
          </cell>
          <cell r="F357" t="str">
            <v>duty</v>
          </cell>
          <cell r="G357" t="str">
            <v>Mbtu/h</v>
          </cell>
          <cell r="H357">
            <v>3</v>
          </cell>
          <cell r="P357">
            <v>6.6539999999999999</v>
          </cell>
        </row>
        <row r="358">
          <cell r="E358" t="str">
            <v>IPSH</v>
          </cell>
          <cell r="F358" t="str">
            <v>duty</v>
          </cell>
          <cell r="G358" t="str">
            <v>Mbtu/h</v>
          </cell>
          <cell r="H358">
            <v>3</v>
          </cell>
          <cell r="P358">
            <v>5.4820000000000002</v>
          </cell>
        </row>
        <row r="359">
          <cell r="E359" t="str">
            <v>HEC3</v>
          </cell>
          <cell r="F359" t="str">
            <v>duty</v>
          </cell>
          <cell r="G359" t="str">
            <v>Mbtu/h</v>
          </cell>
          <cell r="H359">
            <v>3</v>
          </cell>
          <cell r="P359">
            <v>70.519000000000005</v>
          </cell>
        </row>
        <row r="360">
          <cell r="E360" t="str">
            <v>IPEV</v>
          </cell>
          <cell r="F360" t="str">
            <v>duty</v>
          </cell>
          <cell r="G360" t="str">
            <v>Mbtu/h</v>
          </cell>
          <cell r="H360">
            <v>3</v>
          </cell>
          <cell r="P360">
            <v>51.573999999999998</v>
          </cell>
        </row>
        <row r="361">
          <cell r="E361" t="str">
            <v>IEC2</v>
          </cell>
          <cell r="F361" t="str">
            <v>duty</v>
          </cell>
          <cell r="G361" t="str">
            <v>Mbtu/h</v>
          </cell>
          <cell r="H361">
            <v>3</v>
          </cell>
          <cell r="P361">
            <v>5.8369999999999997</v>
          </cell>
        </row>
        <row r="362">
          <cell r="E362" t="str">
            <v>HEC2</v>
          </cell>
          <cell r="F362" t="str">
            <v>duty</v>
          </cell>
          <cell r="G362" t="str">
            <v>Mbtu/h</v>
          </cell>
          <cell r="H362">
            <v>3</v>
          </cell>
          <cell r="P362">
            <v>19.428999999999998</v>
          </cell>
        </row>
        <row r="363">
          <cell r="E363" t="str">
            <v>HEC1</v>
          </cell>
          <cell r="F363" t="str">
            <v>duty</v>
          </cell>
          <cell r="G363" t="str">
            <v>Mbtu/h</v>
          </cell>
          <cell r="H363">
            <v>3</v>
          </cell>
          <cell r="P363">
            <v>26.343</v>
          </cell>
        </row>
        <row r="364">
          <cell r="E364" t="str">
            <v>IEC1</v>
          </cell>
          <cell r="F364" t="str">
            <v>duty</v>
          </cell>
          <cell r="G364" t="str">
            <v>Mbtu/h</v>
          </cell>
          <cell r="H364">
            <v>3</v>
          </cell>
          <cell r="P364">
            <v>6.66</v>
          </cell>
        </row>
        <row r="365">
          <cell r="E365" t="str">
            <v>LPEV</v>
          </cell>
          <cell r="F365" t="str">
            <v>duty</v>
          </cell>
          <cell r="G365" t="str">
            <v>Mbtu/h</v>
          </cell>
          <cell r="H365">
            <v>3</v>
          </cell>
          <cell r="P365">
            <v>47.417999999999999</v>
          </cell>
        </row>
        <row r="366">
          <cell r="E366" t="str">
            <v>LEC1</v>
          </cell>
          <cell r="F366" t="str">
            <v>duty</v>
          </cell>
          <cell r="G366" t="str">
            <v>Mbtu/h</v>
          </cell>
          <cell r="H366">
            <v>3</v>
          </cell>
          <cell r="P366">
            <v>119.57599999999999</v>
          </cell>
        </row>
        <row r="371">
          <cell r="E371" t="str">
            <v>HRSGHSH4</v>
          </cell>
          <cell r="F371" t="str">
            <v>M</v>
          </cell>
          <cell r="G371" t="str">
            <v>lb/h</v>
          </cell>
          <cell r="H371">
            <v>0</v>
          </cell>
          <cell r="P371">
            <v>3584000</v>
          </cell>
        </row>
        <row r="372">
          <cell r="E372" t="str">
            <v>HRSGHSH4</v>
          </cell>
          <cell r="F372" t="str">
            <v>PLOSS</v>
          </cell>
          <cell r="G372" t="str">
            <v>in H2O</v>
          </cell>
          <cell r="H372">
            <v>2</v>
          </cell>
          <cell r="P372">
            <v>423.12</v>
          </cell>
        </row>
        <row r="373">
          <cell r="E373" t="str">
            <v>HRSGHSH4</v>
          </cell>
          <cell r="F373" t="str">
            <v>T</v>
          </cell>
          <cell r="G373" t="str">
            <v>F</v>
          </cell>
          <cell r="H373">
            <v>2</v>
          </cell>
          <cell r="P373">
            <v>1119</v>
          </cell>
        </row>
        <row r="374">
          <cell r="E374" t="str">
            <v>HRSGHSH4</v>
          </cell>
          <cell r="F374" t="str">
            <v>H</v>
          </cell>
          <cell r="G374" t="str">
            <v>Btu/lb</v>
          </cell>
          <cell r="H374">
            <v>2</v>
          </cell>
          <cell r="P374">
            <v>298.25</v>
          </cell>
        </row>
        <row r="375">
          <cell r="E375" t="str">
            <v>HSH4RHT3</v>
          </cell>
          <cell r="F375" t="str">
            <v>M</v>
          </cell>
          <cell r="G375" t="str">
            <v>lb/h</v>
          </cell>
          <cell r="H375">
            <v>0</v>
          </cell>
          <cell r="P375">
            <v>3584000</v>
          </cell>
        </row>
        <row r="376">
          <cell r="E376" t="str">
            <v>HSH4RHT3</v>
          </cell>
          <cell r="F376" t="str">
            <v>PLOSS</v>
          </cell>
          <cell r="G376" t="str">
            <v>in H2O</v>
          </cell>
          <cell r="H376">
            <v>2</v>
          </cell>
          <cell r="P376">
            <v>421.74</v>
          </cell>
        </row>
        <row r="377">
          <cell r="E377" t="str">
            <v>HSH4RHT3</v>
          </cell>
          <cell r="F377" t="str">
            <v>T</v>
          </cell>
          <cell r="G377" t="str">
            <v>F</v>
          </cell>
          <cell r="H377">
            <v>2</v>
          </cell>
          <cell r="P377">
            <v>1116.97</v>
          </cell>
        </row>
        <row r="378">
          <cell r="E378" t="str">
            <v>HSH4RHT3</v>
          </cell>
          <cell r="F378" t="str">
            <v>H</v>
          </cell>
          <cell r="G378" t="str">
            <v>Btu/lb</v>
          </cell>
          <cell r="H378">
            <v>2</v>
          </cell>
          <cell r="P378">
            <v>297.67</v>
          </cell>
        </row>
        <row r="379">
          <cell r="P379">
            <v>1.0240000000000138</v>
          </cell>
        </row>
        <row r="380">
          <cell r="F380" t="str">
            <v>Ploss</v>
          </cell>
          <cell r="G380" t="str">
            <v>in H2O</v>
          </cell>
          <cell r="P380">
            <v>1.3799999999999955</v>
          </cell>
        </row>
        <row r="381">
          <cell r="F381" t="str">
            <v>Duty</v>
          </cell>
          <cell r="G381" t="str">
            <v>Mbtu/h</v>
          </cell>
          <cell r="P381">
            <v>2.0787200000000001</v>
          </cell>
        </row>
        <row r="383">
          <cell r="E383" t="str">
            <v>HSH3HSH4</v>
          </cell>
          <cell r="F383" t="str">
            <v>M</v>
          </cell>
          <cell r="G383" t="str">
            <v>lb/h</v>
          </cell>
          <cell r="H383">
            <v>0</v>
          </cell>
          <cell r="P383">
            <v>443603</v>
          </cell>
        </row>
        <row r="384">
          <cell r="E384" t="str">
            <v>HSH3HSH4</v>
          </cell>
          <cell r="F384" t="str">
            <v>P</v>
          </cell>
          <cell r="G384" t="str">
            <v>psia</v>
          </cell>
          <cell r="H384">
            <v>2</v>
          </cell>
          <cell r="P384">
            <v>1153.0899999999999</v>
          </cell>
        </row>
        <row r="385">
          <cell r="E385" t="str">
            <v>HSH3HSH4</v>
          </cell>
          <cell r="F385" t="str">
            <v>T</v>
          </cell>
          <cell r="G385" t="str">
            <v>F</v>
          </cell>
          <cell r="H385">
            <v>2</v>
          </cell>
          <cell r="P385">
            <v>1048</v>
          </cell>
        </row>
        <row r="386">
          <cell r="E386" t="str">
            <v>HSH3HSH4</v>
          </cell>
          <cell r="F386" t="str">
            <v>H</v>
          </cell>
          <cell r="G386" t="str">
            <v>Btu/lb</v>
          </cell>
          <cell r="H386">
            <v>2</v>
          </cell>
          <cell r="P386">
            <v>1529.33</v>
          </cell>
        </row>
        <row r="387">
          <cell r="E387" t="str">
            <v>HSH4HNRV</v>
          </cell>
          <cell r="F387" t="str">
            <v>M</v>
          </cell>
          <cell r="G387" t="str">
            <v>lb/h</v>
          </cell>
          <cell r="H387">
            <v>0</v>
          </cell>
          <cell r="P387">
            <v>443603</v>
          </cell>
        </row>
        <row r="388">
          <cell r="E388" t="str">
            <v>HSH4HNRV</v>
          </cell>
          <cell r="F388" t="str">
            <v>P</v>
          </cell>
          <cell r="G388" t="str">
            <v>psia</v>
          </cell>
          <cell r="H388">
            <v>2</v>
          </cell>
          <cell r="P388">
            <v>1152.49</v>
          </cell>
        </row>
        <row r="389">
          <cell r="E389" t="str">
            <v>HSH4HNRV</v>
          </cell>
          <cell r="F389" t="str">
            <v>T</v>
          </cell>
          <cell r="G389" t="str">
            <v>F</v>
          </cell>
          <cell r="H389">
            <v>2</v>
          </cell>
          <cell r="P389">
            <v>1056</v>
          </cell>
        </row>
        <row r="390">
          <cell r="E390" t="str">
            <v>HSH4HNRV</v>
          </cell>
          <cell r="F390" t="str">
            <v>H</v>
          </cell>
          <cell r="G390" t="str">
            <v>Btu/lb</v>
          </cell>
          <cell r="H390">
            <v>2</v>
          </cell>
          <cell r="P390">
            <v>1533.95</v>
          </cell>
        </row>
        <row r="391">
          <cell r="E391" t="str">
            <v>HNRVHLS0</v>
          </cell>
          <cell r="F391" t="str">
            <v>M</v>
          </cell>
          <cell r="G391" t="str">
            <v>lb/h</v>
          </cell>
          <cell r="H391">
            <v>0</v>
          </cell>
          <cell r="P391">
            <v>443603</v>
          </cell>
        </row>
        <row r="392">
          <cell r="E392" t="str">
            <v>HNRVHLS0</v>
          </cell>
          <cell r="F392" t="str">
            <v>P</v>
          </cell>
          <cell r="G392" t="str">
            <v>psia</v>
          </cell>
          <cell r="H392">
            <v>2</v>
          </cell>
          <cell r="P392">
            <v>1152.49</v>
          </cell>
        </row>
        <row r="393">
          <cell r="E393" t="str">
            <v>HNRVHLS0</v>
          </cell>
          <cell r="F393" t="str">
            <v>T</v>
          </cell>
          <cell r="G393" t="str">
            <v>F</v>
          </cell>
          <cell r="H393">
            <v>2</v>
          </cell>
          <cell r="P393">
            <v>1056</v>
          </cell>
        </row>
        <row r="394">
          <cell r="E394" t="str">
            <v>HNRVHLS0</v>
          </cell>
          <cell r="F394" t="str">
            <v>H</v>
          </cell>
          <cell r="G394" t="str">
            <v>Btu/lb</v>
          </cell>
          <cell r="H394">
            <v>2</v>
          </cell>
          <cell r="P394">
            <v>1533.95</v>
          </cell>
        </row>
        <row r="395">
          <cell r="P395">
            <v>0.25618073250000178</v>
          </cell>
        </row>
        <row r="396">
          <cell r="E396" t="str">
            <v>HSH4</v>
          </cell>
          <cell r="F396" t="str">
            <v>LWET</v>
          </cell>
          <cell r="G396" t="str">
            <v>in</v>
          </cell>
          <cell r="H396">
            <v>2</v>
          </cell>
          <cell r="P396">
            <v>24.27</v>
          </cell>
        </row>
        <row r="397">
          <cell r="E397" t="str">
            <v>HSH4</v>
          </cell>
          <cell r="F397" t="str">
            <v>DWET</v>
          </cell>
          <cell r="G397" t="str">
            <v>in</v>
          </cell>
          <cell r="H397">
            <v>3</v>
          </cell>
          <cell r="P397">
            <v>12.225</v>
          </cell>
        </row>
        <row r="398">
          <cell r="E398" t="str">
            <v>HSH4</v>
          </cell>
          <cell r="F398" t="str">
            <v>NWET</v>
          </cell>
          <cell r="G398" t="str">
            <v>#</v>
          </cell>
          <cell r="H398">
            <v>0</v>
          </cell>
          <cell r="P398">
            <v>1</v>
          </cell>
        </row>
        <row r="399">
          <cell r="E399" t="str">
            <v>HSH4</v>
          </cell>
          <cell r="F399" t="str">
            <v>PD</v>
          </cell>
          <cell r="G399" t="str">
            <v>psi</v>
          </cell>
          <cell r="H399">
            <v>2</v>
          </cell>
          <cell r="P399">
            <v>0.6</v>
          </cell>
        </row>
        <row r="400">
          <cell r="F400" t="str">
            <v>P</v>
          </cell>
          <cell r="G400" t="str">
            <v>psia</v>
          </cell>
          <cell r="P400">
            <v>0.59999999999990905</v>
          </cell>
        </row>
        <row r="401">
          <cell r="F401" t="str">
            <v>P</v>
          </cell>
          <cell r="G401" t="str">
            <v>psia</v>
          </cell>
          <cell r="P401">
            <v>0</v>
          </cell>
        </row>
        <row r="402">
          <cell r="F402" t="str">
            <v>Duty</v>
          </cell>
          <cell r="G402" t="str">
            <v>Mbtu/h</v>
          </cell>
          <cell r="P402">
            <v>2.0494458600000143</v>
          </cell>
        </row>
        <row r="404">
          <cell r="F404" t="str">
            <v>T</v>
          </cell>
          <cell r="G404" t="str">
            <v>F</v>
          </cell>
          <cell r="P404">
            <v>63</v>
          </cell>
        </row>
        <row r="405">
          <cell r="F405" t="str">
            <v>T</v>
          </cell>
          <cell r="G405" t="str">
            <v>F</v>
          </cell>
          <cell r="P405">
            <v>68.970000000000027</v>
          </cell>
        </row>
        <row r="406">
          <cell r="F406" t="str">
            <v>T</v>
          </cell>
          <cell r="G406" t="str">
            <v>F</v>
          </cell>
          <cell r="P406">
            <v>65.939964043976573</v>
          </cell>
        </row>
        <row r="407">
          <cell r="P407">
            <v>0.11313546294487266</v>
          </cell>
        </row>
        <row r="412">
          <cell r="E412" t="str">
            <v>RHT3HSH3</v>
          </cell>
          <cell r="F412" t="str">
            <v>M</v>
          </cell>
          <cell r="G412" t="str">
            <v>lb/h</v>
          </cell>
          <cell r="H412">
            <v>0</v>
          </cell>
          <cell r="P412">
            <v>3584000</v>
          </cell>
        </row>
        <row r="413">
          <cell r="E413" t="str">
            <v>RHT3HSH3</v>
          </cell>
          <cell r="F413" t="str">
            <v>PLOSS</v>
          </cell>
          <cell r="G413" t="str">
            <v>in H2O</v>
          </cell>
          <cell r="H413">
            <v>2</v>
          </cell>
          <cell r="P413">
            <v>420.35</v>
          </cell>
        </row>
        <row r="414">
          <cell r="E414" t="str">
            <v>RHT3HSH3</v>
          </cell>
          <cell r="F414" t="str">
            <v>T</v>
          </cell>
          <cell r="G414" t="str">
            <v>F</v>
          </cell>
          <cell r="H414">
            <v>2</v>
          </cell>
          <cell r="P414">
            <v>1111.5899999999999</v>
          </cell>
        </row>
        <row r="415">
          <cell r="E415" t="str">
            <v>RHT3HSH3</v>
          </cell>
          <cell r="F415" t="str">
            <v>H</v>
          </cell>
          <cell r="G415" t="str">
            <v>Btu/lb</v>
          </cell>
          <cell r="H415">
            <v>2</v>
          </cell>
          <cell r="P415">
            <v>296.14999999999998</v>
          </cell>
        </row>
        <row r="416">
          <cell r="E416" t="str">
            <v>HSH3RHT2</v>
          </cell>
          <cell r="F416" t="str">
            <v>M</v>
          </cell>
          <cell r="G416" t="str">
            <v>lb/h</v>
          </cell>
          <cell r="H416">
            <v>0</v>
          </cell>
          <cell r="P416">
            <v>3584000</v>
          </cell>
        </row>
        <row r="417">
          <cell r="E417" t="str">
            <v>HSH3RHT2</v>
          </cell>
          <cell r="F417" t="str">
            <v>PLOSS</v>
          </cell>
          <cell r="G417" t="str">
            <v>in H2O</v>
          </cell>
          <cell r="H417">
            <v>2</v>
          </cell>
          <cell r="P417">
            <v>418.96</v>
          </cell>
        </row>
        <row r="418">
          <cell r="E418" t="str">
            <v>HSH3RHT2</v>
          </cell>
          <cell r="F418" t="str">
            <v>T</v>
          </cell>
          <cell r="G418" t="str">
            <v>F</v>
          </cell>
          <cell r="H418">
            <v>2</v>
          </cell>
          <cell r="P418">
            <v>1085.05</v>
          </cell>
        </row>
        <row r="419">
          <cell r="E419" t="str">
            <v>HSH3RHT2</v>
          </cell>
          <cell r="F419" t="str">
            <v>H</v>
          </cell>
          <cell r="G419" t="str">
            <v>Btu/lb</v>
          </cell>
          <cell r="H419">
            <v>2</v>
          </cell>
          <cell r="P419">
            <v>288.64</v>
          </cell>
        </row>
        <row r="420">
          <cell r="P420">
            <v>1.0141612660135613</v>
          </cell>
        </row>
        <row r="421">
          <cell r="F421" t="str">
            <v>Ploss</v>
          </cell>
          <cell r="G421" t="str">
            <v>in H2O</v>
          </cell>
          <cell r="P421">
            <v>1.3900000000000432</v>
          </cell>
        </row>
        <row r="422">
          <cell r="F422" t="str">
            <v>Duty</v>
          </cell>
          <cell r="G422" t="str">
            <v>Mbtu/h</v>
          </cell>
          <cell r="P422">
            <v>26.915839999999882</v>
          </cell>
        </row>
        <row r="424">
          <cell r="E424" t="str">
            <v>DSHPHSH3</v>
          </cell>
          <cell r="F424" t="str">
            <v>M</v>
          </cell>
          <cell r="G424" t="str">
            <v>lb/h</v>
          </cell>
          <cell r="H424">
            <v>0</v>
          </cell>
          <cell r="P424">
            <v>443603</v>
          </cell>
        </row>
        <row r="425">
          <cell r="E425" t="str">
            <v>DSHPHSH3</v>
          </cell>
          <cell r="F425" t="str">
            <v>P</v>
          </cell>
          <cell r="G425" t="str">
            <v>psia</v>
          </cell>
          <cell r="H425">
            <v>2</v>
          </cell>
          <cell r="P425">
            <v>1165.29</v>
          </cell>
        </row>
        <row r="426">
          <cell r="E426" t="str">
            <v>DSHPHSH3</v>
          </cell>
          <cell r="F426" t="str">
            <v>T</v>
          </cell>
          <cell r="G426" t="str">
            <v>F</v>
          </cell>
          <cell r="H426">
            <v>2</v>
          </cell>
          <cell r="P426">
            <v>945</v>
          </cell>
        </row>
        <row r="427">
          <cell r="E427" t="str">
            <v>DSHPHSH3</v>
          </cell>
          <cell r="F427" t="str">
            <v>H</v>
          </cell>
          <cell r="G427" t="str">
            <v>Btu/lb</v>
          </cell>
          <cell r="H427">
            <v>2</v>
          </cell>
          <cell r="P427">
            <v>1468.97</v>
          </cell>
        </row>
        <row r="428">
          <cell r="E428" t="str">
            <v>HSH3HSH4</v>
          </cell>
          <cell r="F428" t="str">
            <v>M</v>
          </cell>
          <cell r="G428" t="str">
            <v>lb/h</v>
          </cell>
          <cell r="H428">
            <v>0</v>
          </cell>
          <cell r="P428">
            <v>443603</v>
          </cell>
        </row>
        <row r="429">
          <cell r="E429" t="str">
            <v>HSH3HSH4</v>
          </cell>
          <cell r="F429" t="str">
            <v>P</v>
          </cell>
          <cell r="G429" t="str">
            <v>psia</v>
          </cell>
          <cell r="H429">
            <v>2</v>
          </cell>
          <cell r="P429">
            <v>1153.0899999999999</v>
          </cell>
        </row>
        <row r="430">
          <cell r="E430" t="str">
            <v>HSH3HSH4</v>
          </cell>
          <cell r="F430" t="str">
            <v>T</v>
          </cell>
          <cell r="G430" t="str">
            <v>F</v>
          </cell>
          <cell r="H430">
            <v>2</v>
          </cell>
          <cell r="P430">
            <v>1048</v>
          </cell>
        </row>
        <row r="431">
          <cell r="E431" t="str">
            <v>HSH3HSH4</v>
          </cell>
          <cell r="F431" t="str">
            <v>H</v>
          </cell>
          <cell r="G431" t="str">
            <v>Btu/lb</v>
          </cell>
          <cell r="H431">
            <v>2</v>
          </cell>
          <cell r="P431">
            <v>1529.33</v>
          </cell>
        </row>
        <row r="432">
          <cell r="P432">
            <v>0.25995997165048584</v>
          </cell>
        </row>
        <row r="433">
          <cell r="E433" t="str">
            <v>HSH3</v>
          </cell>
          <cell r="F433" t="str">
            <v>LWET</v>
          </cell>
          <cell r="G433" t="str">
            <v>in</v>
          </cell>
          <cell r="H433">
            <v>2</v>
          </cell>
          <cell r="P433">
            <v>454.54</v>
          </cell>
        </row>
        <row r="434">
          <cell r="E434" t="str">
            <v>HSH3</v>
          </cell>
          <cell r="F434" t="str">
            <v>DWET</v>
          </cell>
          <cell r="G434" t="str">
            <v>in</v>
          </cell>
          <cell r="H434">
            <v>3</v>
          </cell>
          <cell r="P434">
            <v>11.885</v>
          </cell>
        </row>
        <row r="435">
          <cell r="E435" t="str">
            <v>HSH3</v>
          </cell>
          <cell r="F435" t="str">
            <v>NWET</v>
          </cell>
          <cell r="G435" t="str">
            <v>#</v>
          </cell>
          <cell r="H435">
            <v>0</v>
          </cell>
          <cell r="P435">
            <v>1</v>
          </cell>
        </row>
        <row r="436">
          <cell r="E436" t="str">
            <v>HSH3</v>
          </cell>
          <cell r="F436" t="str">
            <v>PD</v>
          </cell>
          <cell r="G436" t="str">
            <v>psi</v>
          </cell>
          <cell r="H436">
            <v>2</v>
          </cell>
          <cell r="P436">
            <v>12.2</v>
          </cell>
        </row>
        <row r="437">
          <cell r="F437" t="str">
            <v>P</v>
          </cell>
          <cell r="G437" t="str">
            <v>psia</v>
          </cell>
          <cell r="P437">
            <v>12.200000000000045</v>
          </cell>
        </row>
        <row r="438">
          <cell r="F438" t="str">
            <v>Duty</v>
          </cell>
          <cell r="G438" t="str">
            <v>Mbtu/h</v>
          </cell>
          <cell r="P438">
            <v>26.775877080000043</v>
          </cell>
        </row>
        <row r="440">
          <cell r="F440" t="str">
            <v>T</v>
          </cell>
          <cell r="G440" t="str">
            <v>F</v>
          </cell>
          <cell r="P440">
            <v>63.589999999999918</v>
          </cell>
        </row>
        <row r="441">
          <cell r="F441" t="str">
            <v>T</v>
          </cell>
          <cell r="G441" t="str">
            <v>F</v>
          </cell>
          <cell r="P441">
            <v>140.04999999999995</v>
          </cell>
        </row>
        <row r="442">
          <cell r="F442" t="str">
            <v>T</v>
          </cell>
          <cell r="G442" t="str">
            <v>F</v>
          </cell>
          <cell r="P442">
            <v>96.840796803477787</v>
          </cell>
        </row>
        <row r="443">
          <cell r="P443">
            <v>0.6227144599508101</v>
          </cell>
        </row>
        <row r="445">
          <cell r="E445" t="str">
            <v>SPRHDSHP</v>
          </cell>
          <cell r="F445" t="str">
            <v>M</v>
          </cell>
          <cell r="G445" t="str">
            <v>lb/h</v>
          </cell>
          <cell r="H445">
            <v>0</v>
          </cell>
          <cell r="P445">
            <v>0</v>
          </cell>
        </row>
        <row r="446">
          <cell r="E446" t="str">
            <v>SPRHDSHP</v>
          </cell>
          <cell r="F446" t="str">
            <v>P</v>
          </cell>
          <cell r="G446" t="str">
            <v>psia</v>
          </cell>
          <cell r="H446">
            <v>2</v>
          </cell>
          <cell r="P446">
            <v>3005.96</v>
          </cell>
        </row>
        <row r="447">
          <cell r="E447" t="str">
            <v>SPRHDSHP</v>
          </cell>
          <cell r="F447" t="str">
            <v>T</v>
          </cell>
          <cell r="G447" t="str">
            <v>F</v>
          </cell>
          <cell r="H447">
            <v>2</v>
          </cell>
          <cell r="P447">
            <v>311.63</v>
          </cell>
        </row>
        <row r="448">
          <cell r="P448">
            <v>0</v>
          </cell>
        </row>
        <row r="449">
          <cell r="E449" t="str">
            <v>DSHPHSH3</v>
          </cell>
          <cell r="F449" t="str">
            <v>P</v>
          </cell>
          <cell r="G449" t="str">
            <v>psia</v>
          </cell>
          <cell r="H449">
            <v>2</v>
          </cell>
          <cell r="P449">
            <v>1165.29</v>
          </cell>
        </row>
        <row r="450">
          <cell r="E450" t="str">
            <v>DSHPHSH3</v>
          </cell>
          <cell r="F450" t="str">
            <v>T</v>
          </cell>
          <cell r="G450" t="str">
            <v>F</v>
          </cell>
          <cell r="H450">
            <v>2</v>
          </cell>
          <cell r="P450">
            <v>945</v>
          </cell>
        </row>
        <row r="451">
          <cell r="F451" t="str">
            <v>T</v>
          </cell>
          <cell r="G451" t="str">
            <v>F</v>
          </cell>
          <cell r="P451">
            <v>563.55582711742522</v>
          </cell>
        </row>
        <row r="452">
          <cell r="F452" t="str">
            <v>T</v>
          </cell>
          <cell r="G452" t="str">
            <v>F</v>
          </cell>
          <cell r="P452">
            <v>381.44417288257478</v>
          </cell>
        </row>
        <row r="454">
          <cell r="E454" t="str">
            <v>BRN1HSH2</v>
          </cell>
          <cell r="F454" t="str">
            <v>M</v>
          </cell>
          <cell r="G454" t="str">
            <v>lb/h</v>
          </cell>
          <cell r="H454">
            <v>0</v>
          </cell>
          <cell r="P454">
            <v>3584000</v>
          </cell>
        </row>
        <row r="455">
          <cell r="E455" t="str">
            <v>BRN1HSH2</v>
          </cell>
          <cell r="F455" t="str">
            <v>PLOSS</v>
          </cell>
          <cell r="G455" t="str">
            <v>in H2O</v>
          </cell>
          <cell r="H455">
            <v>2</v>
          </cell>
          <cell r="P455">
            <v>417.02</v>
          </cell>
        </row>
        <row r="456">
          <cell r="E456" t="str">
            <v>BRN1HSH2</v>
          </cell>
          <cell r="F456" t="str">
            <v>T</v>
          </cell>
          <cell r="G456" t="str">
            <v>F</v>
          </cell>
          <cell r="H456">
            <v>2</v>
          </cell>
          <cell r="P456">
            <v>1054.75</v>
          </cell>
        </row>
        <row r="457">
          <cell r="E457" t="str">
            <v>BRN1HSH2</v>
          </cell>
          <cell r="F457" t="str">
            <v>H</v>
          </cell>
          <cell r="G457" t="str">
            <v>Btu/lb</v>
          </cell>
          <cell r="H457">
            <v>2</v>
          </cell>
          <cell r="P457">
            <v>280.10000000000002</v>
          </cell>
        </row>
        <row r="458">
          <cell r="E458" t="str">
            <v>HSH2RHT1</v>
          </cell>
          <cell r="F458" t="str">
            <v>M</v>
          </cell>
          <cell r="G458" t="str">
            <v>lb/h</v>
          </cell>
          <cell r="H458">
            <v>0</v>
          </cell>
          <cell r="P458">
            <v>3584000</v>
          </cell>
        </row>
        <row r="459">
          <cell r="E459" t="str">
            <v>HSH2RHT1</v>
          </cell>
          <cell r="F459" t="str">
            <v>PLOSS</v>
          </cell>
          <cell r="G459" t="str">
            <v>in H2O</v>
          </cell>
          <cell r="H459">
            <v>2</v>
          </cell>
          <cell r="P459">
            <v>415.64</v>
          </cell>
        </row>
        <row r="460">
          <cell r="E460" t="str">
            <v>HSH2RHT1</v>
          </cell>
          <cell r="F460" t="str">
            <v>T</v>
          </cell>
          <cell r="G460" t="str">
            <v>F</v>
          </cell>
          <cell r="H460">
            <v>2</v>
          </cell>
          <cell r="P460">
            <v>1053.43</v>
          </cell>
        </row>
        <row r="461">
          <cell r="E461" t="str">
            <v>HSH2RHT1</v>
          </cell>
          <cell r="F461" t="str">
            <v>H</v>
          </cell>
          <cell r="G461" t="str">
            <v>Btu/lb</v>
          </cell>
          <cell r="H461">
            <v>2</v>
          </cell>
          <cell r="P461">
            <v>279.73</v>
          </cell>
        </row>
        <row r="462">
          <cell r="P462">
            <v>1.0046060606061089</v>
          </cell>
        </row>
        <row r="463">
          <cell r="F463" t="str">
            <v>Ploss</v>
          </cell>
          <cell r="G463" t="str">
            <v>in H2O</v>
          </cell>
          <cell r="P463">
            <v>1.3799999999999955</v>
          </cell>
        </row>
        <row r="464">
          <cell r="F464" t="str">
            <v>Duty</v>
          </cell>
          <cell r="G464" t="str">
            <v>Mbtu/h</v>
          </cell>
          <cell r="P464">
            <v>1.3260799999999999</v>
          </cell>
        </row>
        <row r="466">
          <cell r="E466" t="str">
            <v>HSH1HSH2</v>
          </cell>
          <cell r="F466" t="str">
            <v>M</v>
          </cell>
          <cell r="G466" t="str">
            <v>lb/h</v>
          </cell>
          <cell r="H466">
            <v>0</v>
          </cell>
          <cell r="P466">
            <v>443603</v>
          </cell>
        </row>
        <row r="467">
          <cell r="E467" t="str">
            <v>HSH1HSH2</v>
          </cell>
          <cell r="F467" t="str">
            <v>P</v>
          </cell>
          <cell r="G467" t="str">
            <v>psia</v>
          </cell>
          <cell r="H467">
            <v>2</v>
          </cell>
          <cell r="P467">
            <v>1165.8900000000001</v>
          </cell>
        </row>
        <row r="468">
          <cell r="E468" t="str">
            <v>HSH1HSH2</v>
          </cell>
          <cell r="F468" t="str">
            <v>T</v>
          </cell>
          <cell r="G468" t="str">
            <v>F</v>
          </cell>
          <cell r="H468">
            <v>2</v>
          </cell>
          <cell r="P468">
            <v>940</v>
          </cell>
        </row>
        <row r="469">
          <cell r="E469" t="str">
            <v>HSH1HSH2</v>
          </cell>
          <cell r="F469" t="str">
            <v>H</v>
          </cell>
          <cell r="G469" t="str">
            <v>Btu/lb</v>
          </cell>
          <cell r="H469">
            <v>2</v>
          </cell>
          <cell r="P469">
            <v>1466</v>
          </cell>
        </row>
        <row r="470">
          <cell r="E470" t="str">
            <v>HSH2DSHP</v>
          </cell>
          <cell r="F470" t="str">
            <v>M</v>
          </cell>
          <cell r="G470" t="str">
            <v>lb/h</v>
          </cell>
          <cell r="H470">
            <v>0</v>
          </cell>
          <cell r="P470">
            <v>443603</v>
          </cell>
        </row>
        <row r="471">
          <cell r="E471" t="str">
            <v>HSH2DSHP</v>
          </cell>
          <cell r="F471" t="str">
            <v>P</v>
          </cell>
          <cell r="G471" t="str">
            <v>psia</v>
          </cell>
          <cell r="H471">
            <v>2</v>
          </cell>
          <cell r="P471">
            <v>1165.29</v>
          </cell>
        </row>
        <row r="472">
          <cell r="E472" t="str">
            <v>HSH2DSHP</v>
          </cell>
          <cell r="F472" t="str">
            <v>T</v>
          </cell>
          <cell r="G472" t="str">
            <v>F</v>
          </cell>
          <cell r="H472">
            <v>2</v>
          </cell>
          <cell r="P472">
            <v>945</v>
          </cell>
        </row>
        <row r="473">
          <cell r="E473" t="str">
            <v>HSH2DSHP</v>
          </cell>
          <cell r="F473" t="str">
            <v>H</v>
          </cell>
          <cell r="G473" t="str">
            <v>Btu/lb</v>
          </cell>
          <cell r="H473">
            <v>2</v>
          </cell>
          <cell r="P473">
            <v>1468.97</v>
          </cell>
        </row>
        <row r="474">
          <cell r="P474">
            <v>0.26350018199999331</v>
          </cell>
        </row>
        <row r="475">
          <cell r="E475" t="str">
            <v>HSH2</v>
          </cell>
          <cell r="F475" t="str">
            <v>LWET</v>
          </cell>
          <cell r="G475" t="str">
            <v>in</v>
          </cell>
          <cell r="H475">
            <v>2</v>
          </cell>
          <cell r="P475">
            <v>23.39</v>
          </cell>
        </row>
        <row r="476">
          <cell r="E476" t="str">
            <v>HSH2</v>
          </cell>
          <cell r="F476" t="str">
            <v>DWET</v>
          </cell>
          <cell r="G476" t="str">
            <v>in</v>
          </cell>
          <cell r="H476">
            <v>3</v>
          </cell>
          <cell r="P476">
            <v>11.867000000000001</v>
          </cell>
        </row>
        <row r="477">
          <cell r="E477" t="str">
            <v>HSH2</v>
          </cell>
          <cell r="F477" t="str">
            <v>NWET</v>
          </cell>
          <cell r="G477" t="str">
            <v>#</v>
          </cell>
          <cell r="H477">
            <v>0</v>
          </cell>
          <cell r="P477">
            <v>1</v>
          </cell>
        </row>
        <row r="478">
          <cell r="E478" t="str">
            <v>HSH2</v>
          </cell>
          <cell r="F478" t="str">
            <v>PD</v>
          </cell>
          <cell r="G478" t="str">
            <v>psi</v>
          </cell>
          <cell r="H478">
            <v>2</v>
          </cell>
          <cell r="P478">
            <v>0.6</v>
          </cell>
        </row>
        <row r="479">
          <cell r="F479" t="str">
            <v>P</v>
          </cell>
          <cell r="G479" t="str">
            <v>psia</v>
          </cell>
          <cell r="P479">
            <v>0.60000000000013642</v>
          </cell>
        </row>
        <row r="480">
          <cell r="F480" t="str">
            <v>Duty</v>
          </cell>
          <cell r="G480" t="str">
            <v>Mbtu/h</v>
          </cell>
          <cell r="P480">
            <v>1.3175009099999666</v>
          </cell>
        </row>
        <row r="482">
          <cell r="F482" t="str">
            <v>T</v>
          </cell>
          <cell r="G482" t="str">
            <v>F</v>
          </cell>
          <cell r="P482">
            <v>109.75</v>
          </cell>
        </row>
        <row r="483">
          <cell r="F483" t="str">
            <v>T</v>
          </cell>
          <cell r="G483" t="str">
            <v>F</v>
          </cell>
          <cell r="P483">
            <v>113.43000000000006</v>
          </cell>
        </row>
        <row r="484">
          <cell r="F484" t="str">
            <v>T</v>
          </cell>
          <cell r="G484" t="str">
            <v>F</v>
          </cell>
          <cell r="P484">
            <v>111.57988605460483</v>
          </cell>
        </row>
        <row r="485">
          <cell r="P485">
            <v>4.4404398701419628E-2</v>
          </cell>
        </row>
        <row r="490">
          <cell r="E490" t="str">
            <v>RHT1HSH1</v>
          </cell>
          <cell r="F490" t="str">
            <v>M</v>
          </cell>
          <cell r="G490" t="str">
            <v>lb/h</v>
          </cell>
          <cell r="H490">
            <v>0</v>
          </cell>
          <cell r="P490">
            <v>3584000</v>
          </cell>
        </row>
        <row r="491">
          <cell r="E491" t="str">
            <v>RHT1HSH1</v>
          </cell>
          <cell r="F491" t="str">
            <v>PLOSS</v>
          </cell>
          <cell r="G491" t="str">
            <v>in H2O</v>
          </cell>
          <cell r="H491">
            <v>2</v>
          </cell>
          <cell r="P491">
            <v>414.25</v>
          </cell>
        </row>
        <row r="492">
          <cell r="E492" t="str">
            <v>RHT1HSH1</v>
          </cell>
          <cell r="F492" t="str">
            <v>T</v>
          </cell>
          <cell r="G492" t="str">
            <v>F</v>
          </cell>
          <cell r="H492">
            <v>2</v>
          </cell>
          <cell r="P492">
            <v>997.12</v>
          </cell>
        </row>
        <row r="493">
          <cell r="E493" t="str">
            <v>RHT1HSH1</v>
          </cell>
          <cell r="F493" t="str">
            <v>H</v>
          </cell>
          <cell r="G493" t="str">
            <v>Btu/lb</v>
          </cell>
          <cell r="H493">
            <v>2</v>
          </cell>
          <cell r="P493">
            <v>263.95</v>
          </cell>
        </row>
        <row r="494">
          <cell r="E494" t="str">
            <v>HSH1HPEV</v>
          </cell>
          <cell r="F494" t="str">
            <v>M</v>
          </cell>
          <cell r="G494" t="str">
            <v>lb/h</v>
          </cell>
          <cell r="H494">
            <v>0</v>
          </cell>
          <cell r="P494">
            <v>3584000</v>
          </cell>
        </row>
        <row r="495">
          <cell r="E495" t="str">
            <v>HSH1HPEV</v>
          </cell>
          <cell r="F495" t="str">
            <v>PLOSS</v>
          </cell>
          <cell r="G495" t="str">
            <v>in H2O</v>
          </cell>
          <cell r="H495">
            <v>2</v>
          </cell>
          <cell r="P495">
            <v>412.86</v>
          </cell>
        </row>
        <row r="496">
          <cell r="E496" t="str">
            <v>HSH1HPEV</v>
          </cell>
          <cell r="F496" t="str">
            <v>T</v>
          </cell>
          <cell r="G496" t="str">
            <v>F</v>
          </cell>
          <cell r="H496">
            <v>2</v>
          </cell>
          <cell r="P496">
            <v>870.08</v>
          </cell>
        </row>
        <row r="497">
          <cell r="E497" t="str">
            <v>HSH1HPEV</v>
          </cell>
          <cell r="F497" t="str">
            <v>H</v>
          </cell>
          <cell r="G497" t="str">
            <v>Btu/lb</v>
          </cell>
          <cell r="H497">
            <v>2</v>
          </cell>
          <cell r="P497">
            <v>228.77</v>
          </cell>
        </row>
        <row r="498">
          <cell r="P498">
            <v>0.99248362720403049</v>
          </cell>
        </row>
        <row r="499">
          <cell r="F499" t="str">
            <v>Ploss</v>
          </cell>
          <cell r="G499" t="str">
            <v>in H2O</v>
          </cell>
          <cell r="P499">
            <v>1.3899999999999864</v>
          </cell>
        </row>
        <row r="500">
          <cell r="F500" t="str">
            <v>Duty</v>
          </cell>
          <cell r="G500" t="str">
            <v>Mbtu/h</v>
          </cell>
          <cell r="P500">
            <v>126.08512</v>
          </cell>
        </row>
        <row r="502">
          <cell r="E502" t="str">
            <v>HPEVHSH1</v>
          </cell>
          <cell r="F502" t="str">
            <v>M</v>
          </cell>
          <cell r="G502" t="str">
            <v>lb/h</v>
          </cell>
          <cell r="H502">
            <v>0</v>
          </cell>
          <cell r="P502">
            <v>443603</v>
          </cell>
        </row>
        <row r="503">
          <cell r="E503" t="str">
            <v>HPEVHSH1</v>
          </cell>
          <cell r="F503" t="str">
            <v>P</v>
          </cell>
          <cell r="G503" t="str">
            <v>psia</v>
          </cell>
          <cell r="H503">
            <v>2</v>
          </cell>
          <cell r="P503">
            <v>1222.49</v>
          </cell>
        </row>
        <row r="504">
          <cell r="E504" t="str">
            <v>HPEVHSH1</v>
          </cell>
          <cell r="F504" t="str">
            <v>T</v>
          </cell>
          <cell r="G504" t="str">
            <v>F</v>
          </cell>
          <cell r="H504">
            <v>2</v>
          </cell>
          <cell r="P504">
            <v>569.62</v>
          </cell>
        </row>
        <row r="505">
          <cell r="E505" t="str">
            <v>HPEVHSH1</v>
          </cell>
          <cell r="F505" t="str">
            <v>H</v>
          </cell>
          <cell r="G505" t="str">
            <v>Btu/lb</v>
          </cell>
          <cell r="H505">
            <v>2</v>
          </cell>
          <cell r="P505">
            <v>1183.18</v>
          </cell>
        </row>
        <row r="506">
          <cell r="E506" t="str">
            <v>HSH1HSH2</v>
          </cell>
          <cell r="F506" t="str">
            <v>M</v>
          </cell>
          <cell r="G506" t="str">
            <v>lb/h</v>
          </cell>
          <cell r="H506">
            <v>0</v>
          </cell>
          <cell r="P506">
            <v>443603</v>
          </cell>
        </row>
        <row r="507">
          <cell r="E507" t="str">
            <v>HSH1HSH2</v>
          </cell>
          <cell r="F507" t="str">
            <v>P</v>
          </cell>
          <cell r="G507" t="str">
            <v>psia</v>
          </cell>
          <cell r="H507">
            <v>2</v>
          </cell>
          <cell r="P507">
            <v>1165.8900000000001</v>
          </cell>
        </row>
        <row r="508">
          <cell r="E508" t="str">
            <v>HSH1HSH2</v>
          </cell>
          <cell r="F508" t="str">
            <v>T</v>
          </cell>
          <cell r="G508" t="str">
            <v>F</v>
          </cell>
          <cell r="H508">
            <v>2</v>
          </cell>
          <cell r="P508">
            <v>940</v>
          </cell>
        </row>
        <row r="509">
          <cell r="E509" t="str">
            <v>HSH1HSH2</v>
          </cell>
          <cell r="F509" t="str">
            <v>H</v>
          </cell>
          <cell r="G509" t="str">
            <v>Btu/lb</v>
          </cell>
          <cell r="H509">
            <v>2</v>
          </cell>
          <cell r="P509">
            <v>1466</v>
          </cell>
        </row>
        <row r="510">
          <cell r="P510">
            <v>0.33873265419299092</v>
          </cell>
        </row>
        <row r="511">
          <cell r="E511" t="str">
            <v>HSH1</v>
          </cell>
          <cell r="F511" t="str">
            <v>LWET</v>
          </cell>
          <cell r="G511" t="str">
            <v>in</v>
          </cell>
          <cell r="H511">
            <v>2</v>
          </cell>
          <cell r="P511">
            <v>1247.99</v>
          </cell>
        </row>
        <row r="512">
          <cell r="E512" t="str">
            <v>HSH1</v>
          </cell>
          <cell r="F512" t="str">
            <v>DWET</v>
          </cell>
          <cell r="G512" t="str">
            <v>in</v>
          </cell>
          <cell r="H512">
            <v>3</v>
          </cell>
          <cell r="P512">
            <v>10.07</v>
          </cell>
        </row>
        <row r="513">
          <cell r="E513" t="str">
            <v>HSH1</v>
          </cell>
          <cell r="F513" t="str">
            <v>NWET</v>
          </cell>
          <cell r="G513" t="str">
            <v>#</v>
          </cell>
          <cell r="H513">
            <v>0</v>
          </cell>
          <cell r="P513">
            <v>1</v>
          </cell>
        </row>
        <row r="514">
          <cell r="E514" t="str">
            <v>HSH1</v>
          </cell>
          <cell r="F514" t="str">
            <v>PD</v>
          </cell>
          <cell r="G514" t="str">
            <v>psi</v>
          </cell>
          <cell r="H514">
            <v>2</v>
          </cell>
          <cell r="P514">
            <v>56.6</v>
          </cell>
        </row>
        <row r="515">
          <cell r="F515" t="str">
            <v>P</v>
          </cell>
          <cell r="G515" t="str">
            <v>psia</v>
          </cell>
          <cell r="P515">
            <v>56.599999999999909</v>
          </cell>
        </row>
        <row r="516">
          <cell r="F516" t="str">
            <v>Duty</v>
          </cell>
          <cell r="G516" t="str">
            <v>Mbtu/h</v>
          </cell>
          <cell r="P516">
            <v>125.45980045999998</v>
          </cell>
        </row>
        <row r="518">
          <cell r="F518" t="str">
            <v>T</v>
          </cell>
          <cell r="G518" t="str">
            <v>F</v>
          </cell>
          <cell r="P518">
            <v>57.120000000000005</v>
          </cell>
        </row>
        <row r="519">
          <cell r="F519" t="str">
            <v>T</v>
          </cell>
          <cell r="G519" t="str">
            <v>F</v>
          </cell>
          <cell r="P519">
            <v>300.46000000000004</v>
          </cell>
        </row>
        <row r="520">
          <cell r="F520" t="str">
            <v>T</v>
          </cell>
          <cell r="G520" t="str">
            <v>F</v>
          </cell>
          <cell r="P520">
            <v>146.57620575132353</v>
          </cell>
        </row>
        <row r="521">
          <cell r="P521">
            <v>0.89417128558736714</v>
          </cell>
        </row>
        <row r="523">
          <cell r="E523" t="str">
            <v>HSH1HPEV</v>
          </cell>
          <cell r="F523" t="str">
            <v>M</v>
          </cell>
          <cell r="G523" t="str">
            <v>lb/h</v>
          </cell>
          <cell r="H523">
            <v>0</v>
          </cell>
          <cell r="P523">
            <v>3584000</v>
          </cell>
        </row>
        <row r="524">
          <cell r="E524" t="str">
            <v>HSH1HPEV</v>
          </cell>
          <cell r="F524" t="str">
            <v>PLOSS</v>
          </cell>
          <cell r="G524" t="str">
            <v>in H2O</v>
          </cell>
          <cell r="H524">
            <v>2</v>
          </cell>
          <cell r="P524">
            <v>412.86</v>
          </cell>
        </row>
        <row r="525">
          <cell r="E525" t="str">
            <v>HSH1HPEV</v>
          </cell>
          <cell r="F525" t="str">
            <v>T</v>
          </cell>
          <cell r="G525" t="str">
            <v>F</v>
          </cell>
          <cell r="H525">
            <v>2</v>
          </cell>
          <cell r="P525">
            <v>870.08</v>
          </cell>
        </row>
        <row r="526">
          <cell r="E526" t="str">
            <v>HSH1HPEV</v>
          </cell>
          <cell r="F526" t="str">
            <v>H</v>
          </cell>
          <cell r="G526" t="str">
            <v>Btu/lb</v>
          </cell>
          <cell r="H526">
            <v>2</v>
          </cell>
          <cell r="P526">
            <v>228.77</v>
          </cell>
        </row>
        <row r="527">
          <cell r="E527" t="str">
            <v>HPEVLPSH</v>
          </cell>
          <cell r="F527" t="str">
            <v>M</v>
          </cell>
          <cell r="G527" t="str">
            <v>lb/h</v>
          </cell>
          <cell r="H527">
            <v>0</v>
          </cell>
          <cell r="P527">
            <v>3584000</v>
          </cell>
        </row>
        <row r="528">
          <cell r="E528" t="str">
            <v>HPEVLPSH</v>
          </cell>
          <cell r="F528" t="str">
            <v>PLOSS</v>
          </cell>
          <cell r="G528" t="str">
            <v>in H2O</v>
          </cell>
          <cell r="H528">
            <v>2</v>
          </cell>
          <cell r="P528">
            <v>411.48</v>
          </cell>
        </row>
        <row r="529">
          <cell r="E529" t="str">
            <v>HPEVLPSH</v>
          </cell>
          <cell r="F529" t="str">
            <v>T</v>
          </cell>
          <cell r="G529" t="str">
            <v>F</v>
          </cell>
          <cell r="H529">
            <v>2</v>
          </cell>
          <cell r="P529">
            <v>583.62</v>
          </cell>
        </row>
        <row r="530">
          <cell r="E530" t="str">
            <v>HPEVLPSH</v>
          </cell>
          <cell r="F530" t="str">
            <v>H</v>
          </cell>
          <cell r="G530" t="str">
            <v>Btu/lb</v>
          </cell>
          <cell r="H530">
            <v>2</v>
          </cell>
          <cell r="P530">
            <v>151.6</v>
          </cell>
        </row>
        <row r="531">
          <cell r="P531">
            <v>0.96550052363331684</v>
          </cell>
        </row>
        <row r="532">
          <cell r="F532" t="str">
            <v>Ploss</v>
          </cell>
          <cell r="G532" t="str">
            <v>in H2O</v>
          </cell>
          <cell r="P532">
            <v>1.3799999999999955</v>
          </cell>
        </row>
        <row r="533">
          <cell r="F533" t="str">
            <v>Duty</v>
          </cell>
          <cell r="G533" t="str">
            <v>Mbtu/h</v>
          </cell>
          <cell r="P533">
            <v>276.57727999999997</v>
          </cell>
        </row>
        <row r="535">
          <cell r="E535" t="str">
            <v>HPCVHPEV</v>
          </cell>
          <cell r="F535" t="str">
            <v>M</v>
          </cell>
          <cell r="G535" t="str">
            <v>lb/h</v>
          </cell>
          <cell r="H535">
            <v>0</v>
          </cell>
          <cell r="P535">
            <v>443601</v>
          </cell>
        </row>
        <row r="536">
          <cell r="E536" t="str">
            <v>HPCVHPEV</v>
          </cell>
          <cell r="F536" t="str">
            <v>P</v>
          </cell>
          <cell r="G536" t="str">
            <v>psia</v>
          </cell>
          <cell r="H536">
            <v>2</v>
          </cell>
          <cell r="P536">
            <v>1222.49</v>
          </cell>
        </row>
        <row r="537">
          <cell r="E537" t="str">
            <v>HPCVHPEV</v>
          </cell>
          <cell r="F537" t="str">
            <v>T</v>
          </cell>
          <cell r="G537" t="str">
            <v>F</v>
          </cell>
          <cell r="H537">
            <v>2</v>
          </cell>
          <cell r="P537">
            <v>560.61</v>
          </cell>
        </row>
        <row r="538">
          <cell r="E538" t="str">
            <v>HPCVHPEV</v>
          </cell>
          <cell r="F538" t="str">
            <v>H</v>
          </cell>
          <cell r="G538" t="str">
            <v>Btu/lb</v>
          </cell>
          <cell r="H538">
            <v>2</v>
          </cell>
          <cell r="P538">
            <v>562.84</v>
          </cell>
        </row>
        <row r="539">
          <cell r="E539" t="str">
            <v>HPEVHPBD</v>
          </cell>
          <cell r="F539" t="str">
            <v>M</v>
          </cell>
          <cell r="G539" t="str">
            <v>lb/h</v>
          </cell>
          <cell r="H539">
            <v>0</v>
          </cell>
          <cell r="P539">
            <v>0</v>
          </cell>
        </row>
        <row r="540">
          <cell r="E540" t="str">
            <v>HPEVHPBD</v>
          </cell>
          <cell r="F540" t="str">
            <v>P</v>
          </cell>
          <cell r="G540" t="str">
            <v>psia</v>
          </cell>
          <cell r="H540">
            <v>2</v>
          </cell>
          <cell r="P540">
            <v>1222.49</v>
          </cell>
        </row>
        <row r="541">
          <cell r="E541" t="str">
            <v>HPEVHPBD</v>
          </cell>
          <cell r="F541" t="str">
            <v>T</v>
          </cell>
          <cell r="G541" t="str">
            <v>F</v>
          </cell>
          <cell r="H541">
            <v>2</v>
          </cell>
          <cell r="P541">
            <v>569.62</v>
          </cell>
        </row>
        <row r="542">
          <cell r="E542" t="str">
            <v>HPEVHPBD</v>
          </cell>
          <cell r="F542" t="str">
            <v>H</v>
          </cell>
          <cell r="G542" t="str">
            <v>Btu/lb</v>
          </cell>
          <cell r="H542">
            <v>2</v>
          </cell>
          <cell r="P542">
            <v>574.97</v>
          </cell>
        </row>
        <row r="544">
          <cell r="E544" t="str">
            <v>HPEVHSH1</v>
          </cell>
          <cell r="F544" t="str">
            <v>M</v>
          </cell>
          <cell r="G544" t="str">
            <v>lb/h</v>
          </cell>
          <cell r="H544">
            <v>0</v>
          </cell>
          <cell r="P544">
            <v>443603</v>
          </cell>
        </row>
        <row r="545">
          <cell r="E545" t="str">
            <v>HPEVHSH1</v>
          </cell>
          <cell r="F545" t="str">
            <v>P</v>
          </cell>
          <cell r="G545" t="str">
            <v>psia</v>
          </cell>
          <cell r="H545">
            <v>2</v>
          </cell>
          <cell r="P545">
            <v>1222.49</v>
          </cell>
        </row>
        <row r="546">
          <cell r="E546" t="str">
            <v>HPEVHSH1</v>
          </cell>
          <cell r="F546" t="str">
            <v>T</v>
          </cell>
          <cell r="G546" t="str">
            <v>F</v>
          </cell>
          <cell r="H546">
            <v>2</v>
          </cell>
          <cell r="P546">
            <v>569.62</v>
          </cell>
        </row>
        <row r="547">
          <cell r="E547" t="str">
            <v>HPEVHSH1</v>
          </cell>
          <cell r="F547" t="str">
            <v>H</v>
          </cell>
          <cell r="G547" t="str">
            <v>Btu/lb</v>
          </cell>
          <cell r="H547">
            <v>2</v>
          </cell>
          <cell r="P547">
            <v>1183.18</v>
          </cell>
        </row>
        <row r="548">
          <cell r="F548" t="str">
            <v>Duty</v>
          </cell>
          <cell r="G548" t="str">
            <v>Mbtu/h</v>
          </cell>
          <cell r="P548">
            <v>275.18581070000005</v>
          </cell>
        </row>
        <row r="550">
          <cell r="F550" t="str">
            <v>T</v>
          </cell>
          <cell r="G550" t="str">
            <v>F</v>
          </cell>
          <cell r="P550">
            <v>300.46000000000004</v>
          </cell>
        </row>
        <row r="551">
          <cell r="F551" t="str">
            <v>T</v>
          </cell>
          <cell r="G551" t="str">
            <v>F</v>
          </cell>
          <cell r="P551">
            <v>14</v>
          </cell>
        </row>
        <row r="552">
          <cell r="F552" t="str">
            <v>T</v>
          </cell>
          <cell r="G552" t="str">
            <v>F</v>
          </cell>
          <cell r="P552">
            <v>9.0099999999999909</v>
          </cell>
        </row>
        <row r="553">
          <cell r="F553" t="str">
            <v>T</v>
          </cell>
          <cell r="G553" t="str">
            <v>F</v>
          </cell>
          <cell r="P553">
            <v>93.423340443259562</v>
          </cell>
        </row>
        <row r="554">
          <cell r="P554">
            <v>0.9486081688542094</v>
          </cell>
        </row>
        <row r="559">
          <cell r="E559" t="str">
            <v>LPSHHEC4</v>
          </cell>
          <cell r="F559" t="str">
            <v>M</v>
          </cell>
          <cell r="G559" t="str">
            <v>lb/h</v>
          </cell>
          <cell r="H559">
            <v>0</v>
          </cell>
          <cell r="P559">
            <v>3584000</v>
          </cell>
        </row>
        <row r="560">
          <cell r="E560" t="str">
            <v>LPSHHEC4</v>
          </cell>
          <cell r="F560" t="str">
            <v>PLOSS</v>
          </cell>
          <cell r="G560" t="str">
            <v>in H2O</v>
          </cell>
          <cell r="H560">
            <v>2</v>
          </cell>
          <cell r="P560">
            <v>410.09</v>
          </cell>
        </row>
        <row r="561">
          <cell r="E561" t="str">
            <v>LPSHHEC4</v>
          </cell>
          <cell r="F561" t="str">
            <v>T</v>
          </cell>
          <cell r="G561" t="str">
            <v>F</v>
          </cell>
          <cell r="H561">
            <v>2</v>
          </cell>
          <cell r="P561">
            <v>577.02</v>
          </cell>
        </row>
        <row r="562">
          <cell r="E562" t="str">
            <v>LPSHHEC4</v>
          </cell>
          <cell r="F562" t="str">
            <v>H</v>
          </cell>
          <cell r="G562" t="str">
            <v>Btu/lb</v>
          </cell>
          <cell r="H562">
            <v>2</v>
          </cell>
          <cell r="P562">
            <v>149.85</v>
          </cell>
        </row>
        <row r="563">
          <cell r="E563" t="str">
            <v>HEC4IPSH</v>
          </cell>
          <cell r="F563" t="str">
            <v>M</v>
          </cell>
          <cell r="G563" t="str">
            <v>lb/h</v>
          </cell>
          <cell r="H563">
            <v>0</v>
          </cell>
          <cell r="P563">
            <v>3584000</v>
          </cell>
        </row>
        <row r="564">
          <cell r="E564" t="str">
            <v>HEC4IPSH</v>
          </cell>
          <cell r="F564" t="str">
            <v>PLOSS</v>
          </cell>
          <cell r="G564" t="str">
            <v>in H2O</v>
          </cell>
          <cell r="H564">
            <v>2</v>
          </cell>
          <cell r="P564">
            <v>408.71</v>
          </cell>
        </row>
        <row r="565">
          <cell r="E565" t="str">
            <v>HEC4IPSH</v>
          </cell>
          <cell r="F565" t="str">
            <v>T</v>
          </cell>
          <cell r="G565" t="str">
            <v>F</v>
          </cell>
          <cell r="H565">
            <v>2</v>
          </cell>
          <cell r="P565">
            <v>569.98</v>
          </cell>
        </row>
        <row r="566">
          <cell r="E566" t="str">
            <v>HEC4IPSH</v>
          </cell>
          <cell r="F566" t="str">
            <v>H</v>
          </cell>
          <cell r="G566" t="str">
            <v>Btu/lb</v>
          </cell>
          <cell r="H566">
            <v>2</v>
          </cell>
          <cell r="P566">
            <v>148</v>
          </cell>
        </row>
        <row r="567">
          <cell r="P567">
            <v>0.94181818181818666</v>
          </cell>
        </row>
        <row r="568">
          <cell r="F568" t="str">
            <v>Ploss</v>
          </cell>
          <cell r="G568" t="str">
            <v>in H2O</v>
          </cell>
          <cell r="P568">
            <v>1.3799999999999955</v>
          </cell>
        </row>
        <row r="569">
          <cell r="F569" t="str">
            <v>Duty</v>
          </cell>
          <cell r="G569" t="str">
            <v>Mbtu/h</v>
          </cell>
          <cell r="P569">
            <v>6.6303999999999998</v>
          </cell>
        </row>
        <row r="571">
          <cell r="E571" t="str">
            <v>HEC3HEC4</v>
          </cell>
          <cell r="F571" t="str">
            <v>M</v>
          </cell>
          <cell r="G571" t="str">
            <v>lb/h</v>
          </cell>
          <cell r="H571">
            <v>0</v>
          </cell>
          <cell r="P571">
            <v>443601</v>
          </cell>
        </row>
        <row r="572">
          <cell r="E572" t="str">
            <v>HEC3HEC4</v>
          </cell>
          <cell r="F572" t="str">
            <v>P</v>
          </cell>
          <cell r="G572" t="str">
            <v>psia</v>
          </cell>
          <cell r="H572">
            <v>2</v>
          </cell>
          <cell r="P572">
            <v>1224.19</v>
          </cell>
        </row>
        <row r="573">
          <cell r="E573" t="str">
            <v>HEC3HEC4</v>
          </cell>
          <cell r="F573" t="str">
            <v>T</v>
          </cell>
          <cell r="G573" t="str">
            <v>F</v>
          </cell>
          <cell r="H573">
            <v>2</v>
          </cell>
          <cell r="P573">
            <v>549.17999999999995</v>
          </cell>
        </row>
        <row r="574">
          <cell r="E574" t="str">
            <v>HEC3HEC4</v>
          </cell>
          <cell r="F574" t="str">
            <v>H</v>
          </cell>
          <cell r="G574" t="str">
            <v>Btu/lb</v>
          </cell>
          <cell r="H574">
            <v>2</v>
          </cell>
          <cell r="P574">
            <v>547.91</v>
          </cell>
        </row>
        <row r="575">
          <cell r="E575" t="str">
            <v>HEC4HPCV</v>
          </cell>
          <cell r="F575" t="str">
            <v>M</v>
          </cell>
          <cell r="G575" t="str">
            <v>lb/h</v>
          </cell>
          <cell r="H575">
            <v>0</v>
          </cell>
          <cell r="P575">
            <v>443601</v>
          </cell>
        </row>
        <row r="576">
          <cell r="E576" t="str">
            <v>HEC4HPCV</v>
          </cell>
          <cell r="F576" t="str">
            <v>P</v>
          </cell>
          <cell r="G576" t="str">
            <v>psia</v>
          </cell>
          <cell r="H576">
            <v>2</v>
          </cell>
          <cell r="P576">
            <v>1222.49</v>
          </cell>
        </row>
        <row r="577">
          <cell r="E577" t="str">
            <v>HEC4HPCV</v>
          </cell>
          <cell r="F577" t="str">
            <v>T</v>
          </cell>
          <cell r="G577" t="str">
            <v>F</v>
          </cell>
          <cell r="H577">
            <v>2</v>
          </cell>
          <cell r="P577">
            <v>560.6</v>
          </cell>
        </row>
        <row r="578">
          <cell r="E578" t="str">
            <v>HEC4HPCV</v>
          </cell>
          <cell r="F578" t="str">
            <v>H</v>
          </cell>
          <cell r="G578" t="str">
            <v>Btu/lb</v>
          </cell>
          <cell r="H578">
            <v>2</v>
          </cell>
          <cell r="P578">
            <v>562.84</v>
          </cell>
        </row>
        <row r="579">
          <cell r="P579">
            <v>0.57994421453589884</v>
          </cell>
        </row>
        <row r="580">
          <cell r="F580" t="str">
            <v>P</v>
          </cell>
          <cell r="G580" t="str">
            <v>psia</v>
          </cell>
          <cell r="P580">
            <v>1.7000000000000455</v>
          </cell>
        </row>
        <row r="581">
          <cell r="F581" t="str">
            <v>Duty</v>
          </cell>
          <cell r="G581" t="str">
            <v>Mbtu/h</v>
          </cell>
          <cell r="P581">
            <v>6.622962930000007</v>
          </cell>
        </row>
        <row r="583">
          <cell r="F583" t="str">
            <v>T</v>
          </cell>
          <cell r="G583" t="str">
            <v>F</v>
          </cell>
          <cell r="P583">
            <v>16.419999999999959</v>
          </cell>
        </row>
        <row r="584">
          <cell r="F584" t="str">
            <v>T</v>
          </cell>
          <cell r="G584" t="str">
            <v>F</v>
          </cell>
          <cell r="P584">
            <v>20.800000000000068</v>
          </cell>
        </row>
        <row r="585">
          <cell r="F585" t="str">
            <v>T</v>
          </cell>
          <cell r="G585" t="str">
            <v>F</v>
          </cell>
          <cell r="P585">
            <v>18.523775013021183</v>
          </cell>
        </row>
        <row r="586">
          <cell r="P586">
            <v>2.3126431503909584E-2</v>
          </cell>
        </row>
        <row r="588">
          <cell r="E588" t="str">
            <v>IPSHHEC3</v>
          </cell>
          <cell r="F588" t="str">
            <v>M</v>
          </cell>
          <cell r="G588" t="str">
            <v>lb/h</v>
          </cell>
          <cell r="H588">
            <v>0</v>
          </cell>
          <cell r="P588">
            <v>3584000</v>
          </cell>
        </row>
        <row r="589">
          <cell r="E589" t="str">
            <v>IPSHHEC3</v>
          </cell>
          <cell r="F589" t="str">
            <v>PLOSS</v>
          </cell>
          <cell r="G589" t="str">
            <v>in H2O</v>
          </cell>
          <cell r="H589">
            <v>2</v>
          </cell>
          <cell r="P589">
            <v>407.32</v>
          </cell>
        </row>
        <row r="590">
          <cell r="E590" t="str">
            <v>IPSHHEC3</v>
          </cell>
          <cell r="F590" t="str">
            <v>T</v>
          </cell>
          <cell r="G590" t="str">
            <v>F</v>
          </cell>
          <cell r="H590">
            <v>2</v>
          </cell>
          <cell r="P590">
            <v>564.17999999999995</v>
          </cell>
        </row>
        <row r="591">
          <cell r="E591" t="str">
            <v>IPSHHEC3</v>
          </cell>
          <cell r="F591" t="str">
            <v>H</v>
          </cell>
          <cell r="G591" t="str">
            <v>Btu/lb</v>
          </cell>
          <cell r="H591">
            <v>2</v>
          </cell>
          <cell r="P591">
            <v>146.47</v>
          </cell>
        </row>
        <row r="592">
          <cell r="E592" t="str">
            <v>HEC3IPEV</v>
          </cell>
          <cell r="F592" t="str">
            <v>M</v>
          </cell>
          <cell r="G592" t="str">
            <v>lb/h</v>
          </cell>
          <cell r="H592">
            <v>0</v>
          </cell>
          <cell r="P592">
            <v>3584000</v>
          </cell>
        </row>
        <row r="593">
          <cell r="E593" t="str">
            <v>HEC3IPEV</v>
          </cell>
          <cell r="F593" t="str">
            <v>PLOSS</v>
          </cell>
          <cell r="G593" t="str">
            <v>in H2O</v>
          </cell>
          <cell r="H593">
            <v>2</v>
          </cell>
          <cell r="P593">
            <v>405.93</v>
          </cell>
        </row>
        <row r="594">
          <cell r="E594" t="str">
            <v>HEC3IPEV</v>
          </cell>
          <cell r="F594" t="str">
            <v>T</v>
          </cell>
          <cell r="G594" t="str">
            <v>F</v>
          </cell>
          <cell r="H594">
            <v>2</v>
          </cell>
          <cell r="P594">
            <v>489.16</v>
          </cell>
        </row>
        <row r="595">
          <cell r="E595" t="str">
            <v>HEC3IPEV</v>
          </cell>
          <cell r="F595" t="str">
            <v>H</v>
          </cell>
          <cell r="G595" t="str">
            <v>Btu/lb</v>
          </cell>
          <cell r="H595">
            <v>2</v>
          </cell>
          <cell r="P595">
            <v>126.79</v>
          </cell>
        </row>
        <row r="596">
          <cell r="P596">
            <v>0.94019088243135251</v>
          </cell>
        </row>
        <row r="597">
          <cell r="F597" t="str">
            <v>Ploss</v>
          </cell>
          <cell r="G597" t="str">
            <v>in H2O</v>
          </cell>
          <cell r="P597">
            <v>1.3899999999999864</v>
          </cell>
        </row>
        <row r="598">
          <cell r="F598" t="str">
            <v>Duty</v>
          </cell>
          <cell r="G598" t="str">
            <v>Mbtu/h</v>
          </cell>
          <cell r="P598">
            <v>70.533119999999997</v>
          </cell>
        </row>
        <row r="600">
          <cell r="E600" t="str">
            <v>HEC2HEC3</v>
          </cell>
          <cell r="F600" t="str">
            <v>M</v>
          </cell>
          <cell r="G600" t="str">
            <v>lb/h</v>
          </cell>
          <cell r="H600">
            <v>0</v>
          </cell>
          <cell r="P600">
            <v>443601</v>
          </cell>
        </row>
        <row r="601">
          <cell r="E601" t="str">
            <v>HEC2HEC3</v>
          </cell>
          <cell r="F601" t="str">
            <v>P</v>
          </cell>
          <cell r="G601" t="str">
            <v>psia</v>
          </cell>
          <cell r="H601">
            <v>2</v>
          </cell>
          <cell r="P601">
            <v>1240.69</v>
          </cell>
        </row>
        <row r="602">
          <cell r="E602" t="str">
            <v>HEC2HEC3</v>
          </cell>
          <cell r="F602" t="str">
            <v>T</v>
          </cell>
          <cell r="G602" t="str">
            <v>F</v>
          </cell>
          <cell r="H602">
            <v>2</v>
          </cell>
          <cell r="P602">
            <v>412.57</v>
          </cell>
        </row>
        <row r="603">
          <cell r="E603" t="str">
            <v>HEC2HEC3</v>
          </cell>
          <cell r="F603" t="str">
            <v>H</v>
          </cell>
          <cell r="G603" t="str">
            <v>Btu/lb</v>
          </cell>
          <cell r="H603">
            <v>2</v>
          </cell>
          <cell r="P603">
            <v>389.74</v>
          </cell>
        </row>
        <row r="604">
          <cell r="E604" t="str">
            <v>HEC3HEC4</v>
          </cell>
          <cell r="F604" t="str">
            <v>M</v>
          </cell>
          <cell r="G604" t="str">
            <v>lb/h</v>
          </cell>
          <cell r="H604">
            <v>0</v>
          </cell>
          <cell r="P604">
            <v>443601</v>
          </cell>
        </row>
        <row r="605">
          <cell r="E605" t="str">
            <v>HEC3HEC4</v>
          </cell>
          <cell r="F605" t="str">
            <v>P</v>
          </cell>
          <cell r="G605" t="str">
            <v>psia</v>
          </cell>
          <cell r="H605">
            <v>2</v>
          </cell>
          <cell r="P605">
            <v>1224.19</v>
          </cell>
        </row>
        <row r="606">
          <cell r="E606" t="str">
            <v>HEC3HEC4</v>
          </cell>
          <cell r="F606" t="str">
            <v>T</v>
          </cell>
          <cell r="G606" t="str">
            <v>F</v>
          </cell>
          <cell r="H606">
            <v>2</v>
          </cell>
          <cell r="P606">
            <v>549.17999999999995</v>
          </cell>
        </row>
        <row r="607">
          <cell r="E607" t="str">
            <v>HEC3HEC4</v>
          </cell>
          <cell r="F607" t="str">
            <v>H</v>
          </cell>
          <cell r="G607" t="str">
            <v>Btu/lb</v>
          </cell>
          <cell r="H607">
            <v>2</v>
          </cell>
          <cell r="P607">
            <v>547.91</v>
          </cell>
        </row>
        <row r="608">
          <cell r="P608">
            <v>0.51361079108410812</v>
          </cell>
        </row>
        <row r="609">
          <cell r="F609" t="str">
            <v>P</v>
          </cell>
          <cell r="G609" t="str">
            <v>psia</v>
          </cell>
          <cell r="P609">
            <v>16.5</v>
          </cell>
        </row>
        <row r="610">
          <cell r="F610" t="str">
            <v>Duty</v>
          </cell>
          <cell r="G610" t="str">
            <v>Mbtu/h</v>
          </cell>
          <cell r="P610">
            <v>70.164370169999984</v>
          </cell>
        </row>
        <row r="612">
          <cell r="F612" t="str">
            <v>T</v>
          </cell>
          <cell r="G612" t="str">
            <v>F</v>
          </cell>
          <cell r="P612">
            <v>15</v>
          </cell>
        </row>
        <row r="613">
          <cell r="F613" t="str">
            <v>T</v>
          </cell>
          <cell r="G613" t="str">
            <v>F</v>
          </cell>
          <cell r="P613">
            <v>76.590000000000032</v>
          </cell>
        </row>
        <row r="614">
          <cell r="F614" t="str">
            <v>T</v>
          </cell>
          <cell r="G614" t="str">
            <v>F</v>
          </cell>
          <cell r="P614">
            <v>37.77562778849147</v>
          </cell>
        </row>
        <row r="615">
          <cell r="P615">
            <v>0.88925787035654724</v>
          </cell>
        </row>
        <row r="617">
          <cell r="E617" t="str">
            <v>IEC2HEC2</v>
          </cell>
          <cell r="F617" t="str">
            <v>M</v>
          </cell>
          <cell r="G617" t="str">
            <v>lb/h</v>
          </cell>
          <cell r="H617">
            <v>0</v>
          </cell>
          <cell r="P617">
            <v>3584000</v>
          </cell>
        </row>
        <row r="618">
          <cell r="E618" t="str">
            <v>IEC2HEC2</v>
          </cell>
          <cell r="F618" t="str">
            <v>PLOSS</v>
          </cell>
          <cell r="G618" t="str">
            <v>in H2O</v>
          </cell>
          <cell r="H618">
            <v>2</v>
          </cell>
          <cell r="P618">
            <v>403.16</v>
          </cell>
        </row>
        <row r="619">
          <cell r="E619" t="str">
            <v>IEC2HEC2</v>
          </cell>
          <cell r="F619" t="str">
            <v>T</v>
          </cell>
          <cell r="G619" t="str">
            <v>F</v>
          </cell>
          <cell r="H619">
            <v>2</v>
          </cell>
          <cell r="P619">
            <v>427.57</v>
          </cell>
        </row>
        <row r="620">
          <cell r="E620" t="str">
            <v>IEC2HEC2</v>
          </cell>
          <cell r="F620" t="str">
            <v>H</v>
          </cell>
          <cell r="G620" t="str">
            <v>Btu/lb</v>
          </cell>
          <cell r="H620">
            <v>2</v>
          </cell>
          <cell r="P620">
            <v>110.77</v>
          </cell>
        </row>
        <row r="621">
          <cell r="E621" t="str">
            <v>HEC2HEC1</v>
          </cell>
          <cell r="F621" t="str">
            <v>M</v>
          </cell>
          <cell r="G621" t="str">
            <v>lb/h</v>
          </cell>
          <cell r="H621">
            <v>0</v>
          </cell>
          <cell r="P621">
            <v>3584000</v>
          </cell>
        </row>
        <row r="622">
          <cell r="E622" t="str">
            <v>HEC2HEC1</v>
          </cell>
          <cell r="F622" t="str">
            <v>PLOSS</v>
          </cell>
          <cell r="G622" t="str">
            <v>in H2O</v>
          </cell>
          <cell r="H622">
            <v>2</v>
          </cell>
          <cell r="P622">
            <v>401.77</v>
          </cell>
        </row>
        <row r="623">
          <cell r="E623" t="str">
            <v>HEC2HEC1</v>
          </cell>
          <cell r="F623" t="str">
            <v>T</v>
          </cell>
          <cell r="G623" t="str">
            <v>F</v>
          </cell>
          <cell r="H623">
            <v>2</v>
          </cell>
          <cell r="P623">
            <v>406.62</v>
          </cell>
        </row>
        <row r="624">
          <cell r="E624" t="str">
            <v>HEC2HEC1</v>
          </cell>
          <cell r="F624" t="str">
            <v>H</v>
          </cell>
          <cell r="G624" t="str">
            <v>Btu/lb</v>
          </cell>
          <cell r="H624">
            <v>2</v>
          </cell>
          <cell r="P624">
            <v>105.35</v>
          </cell>
        </row>
        <row r="625">
          <cell r="P625">
            <v>0.92722100238663541</v>
          </cell>
        </row>
        <row r="626">
          <cell r="F626" t="str">
            <v>Ploss</v>
          </cell>
          <cell r="G626" t="str">
            <v>in H2O</v>
          </cell>
          <cell r="P626">
            <v>1.3900000000000432</v>
          </cell>
        </row>
        <row r="627">
          <cell r="F627" t="str">
            <v>Duty</v>
          </cell>
          <cell r="G627" t="str">
            <v>Mbtu/h</v>
          </cell>
          <cell r="P627">
            <v>19.425280000000001</v>
          </cell>
        </row>
        <row r="629">
          <cell r="E629" t="str">
            <v>HEC1HEC2</v>
          </cell>
          <cell r="F629" t="str">
            <v>M</v>
          </cell>
          <cell r="G629" t="str">
            <v>lb/h</v>
          </cell>
          <cell r="H629">
            <v>0</v>
          </cell>
          <cell r="P629">
            <v>443601</v>
          </cell>
        </row>
        <row r="630">
          <cell r="E630" t="str">
            <v>HEC1HEC2</v>
          </cell>
          <cell r="F630" t="str">
            <v>P</v>
          </cell>
          <cell r="G630" t="str">
            <v>psia</v>
          </cell>
          <cell r="H630">
            <v>2</v>
          </cell>
          <cell r="P630">
            <v>1246.19</v>
          </cell>
        </row>
        <row r="631">
          <cell r="E631" t="str">
            <v>HEC1HEC2</v>
          </cell>
          <cell r="F631" t="str">
            <v>T</v>
          </cell>
          <cell r="G631" t="str">
            <v>F</v>
          </cell>
          <cell r="H631">
            <v>2</v>
          </cell>
          <cell r="P631">
            <v>371.62</v>
          </cell>
        </row>
        <row r="632">
          <cell r="E632" t="str">
            <v>HEC1HEC2</v>
          </cell>
          <cell r="F632" t="str">
            <v>H</v>
          </cell>
          <cell r="G632" t="str">
            <v>Btu/lb</v>
          </cell>
          <cell r="H632">
            <v>2</v>
          </cell>
          <cell r="P632">
            <v>346.16</v>
          </cell>
        </row>
        <row r="633">
          <cell r="E633" t="str">
            <v>HEC2HEC3</v>
          </cell>
          <cell r="F633" t="str">
            <v>M</v>
          </cell>
          <cell r="G633" t="str">
            <v>lb/h</v>
          </cell>
          <cell r="H633">
            <v>0</v>
          </cell>
          <cell r="P633">
            <v>443601</v>
          </cell>
        </row>
        <row r="634">
          <cell r="E634" t="str">
            <v>HEC2HEC3</v>
          </cell>
          <cell r="F634" t="str">
            <v>P</v>
          </cell>
          <cell r="G634" t="str">
            <v>psia</v>
          </cell>
          <cell r="H634">
            <v>2</v>
          </cell>
          <cell r="P634">
            <v>1240.69</v>
          </cell>
        </row>
        <row r="635">
          <cell r="E635" t="str">
            <v>HEC2HEC3</v>
          </cell>
          <cell r="F635" t="str">
            <v>T</v>
          </cell>
          <cell r="G635" t="str">
            <v>F</v>
          </cell>
          <cell r="H635">
            <v>2</v>
          </cell>
          <cell r="P635">
            <v>412.57</v>
          </cell>
        </row>
        <row r="636">
          <cell r="E636" t="str">
            <v>HEC2HEC3</v>
          </cell>
          <cell r="F636" t="str">
            <v>H</v>
          </cell>
          <cell r="G636" t="str">
            <v>Btu/lb</v>
          </cell>
          <cell r="H636">
            <v>2</v>
          </cell>
          <cell r="P636">
            <v>389.74</v>
          </cell>
        </row>
        <row r="637">
          <cell r="P637">
            <v>0.47209112527472574</v>
          </cell>
        </row>
        <row r="638">
          <cell r="F638" t="str">
            <v>P</v>
          </cell>
          <cell r="G638" t="str">
            <v>psia</v>
          </cell>
          <cell r="P638">
            <v>5.5</v>
          </cell>
        </row>
        <row r="639">
          <cell r="F639" t="str">
            <v>Duty</v>
          </cell>
          <cell r="G639" t="str">
            <v>Mbtu/h</v>
          </cell>
          <cell r="P639">
            <v>19.332131580000013</v>
          </cell>
        </row>
        <row r="641">
          <cell r="F641" t="str">
            <v>T</v>
          </cell>
          <cell r="G641" t="str">
            <v>F</v>
          </cell>
          <cell r="P641">
            <v>15</v>
          </cell>
        </row>
        <row r="642">
          <cell r="F642" t="str">
            <v>T</v>
          </cell>
          <cell r="G642" t="str">
            <v>F</v>
          </cell>
          <cell r="P642">
            <v>35</v>
          </cell>
        </row>
        <row r="643">
          <cell r="F643" t="str">
            <v>T</v>
          </cell>
          <cell r="G643" t="str">
            <v>F</v>
          </cell>
          <cell r="P643">
            <v>23.604450022876573</v>
          </cell>
        </row>
        <row r="644">
          <cell r="P644">
            <v>0.72836320026077284</v>
          </cell>
        </row>
        <row r="649">
          <cell r="E649" t="str">
            <v>HEC2HEC1</v>
          </cell>
          <cell r="F649" t="str">
            <v>M</v>
          </cell>
          <cell r="G649" t="str">
            <v>lb/h</v>
          </cell>
          <cell r="H649">
            <v>0</v>
          </cell>
          <cell r="P649">
            <v>3584000</v>
          </cell>
        </row>
        <row r="650">
          <cell r="E650" t="str">
            <v>HEC2HEC1</v>
          </cell>
          <cell r="F650" t="str">
            <v>PLOSS</v>
          </cell>
          <cell r="G650" t="str">
            <v>in H2O</v>
          </cell>
          <cell r="H650">
            <v>2</v>
          </cell>
          <cell r="P650">
            <v>401.77</v>
          </cell>
        </row>
        <row r="651">
          <cell r="E651" t="str">
            <v>HEC2HEC1</v>
          </cell>
          <cell r="F651" t="str">
            <v>T</v>
          </cell>
          <cell r="G651" t="str">
            <v>F</v>
          </cell>
          <cell r="H651">
            <v>2</v>
          </cell>
          <cell r="P651">
            <v>406.62</v>
          </cell>
        </row>
        <row r="652">
          <cell r="E652" t="str">
            <v>HEC2HEC1</v>
          </cell>
          <cell r="F652" t="str">
            <v>H</v>
          </cell>
          <cell r="G652" t="str">
            <v>Btu/lb</v>
          </cell>
          <cell r="H652">
            <v>2</v>
          </cell>
          <cell r="P652">
            <v>105.35</v>
          </cell>
        </row>
        <row r="653">
          <cell r="E653" t="str">
            <v>HEC1IEC1</v>
          </cell>
          <cell r="F653" t="str">
            <v>M</v>
          </cell>
          <cell r="G653" t="str">
            <v>lb/h</v>
          </cell>
          <cell r="H653">
            <v>0</v>
          </cell>
          <cell r="P653">
            <v>3584000</v>
          </cell>
        </row>
        <row r="654">
          <cell r="E654" t="str">
            <v>HEC1IEC1</v>
          </cell>
          <cell r="F654" t="str">
            <v>PLOSS</v>
          </cell>
          <cell r="G654" t="str">
            <v>in H2O</v>
          </cell>
          <cell r="H654">
            <v>2</v>
          </cell>
          <cell r="P654">
            <v>400.39</v>
          </cell>
        </row>
        <row r="655">
          <cell r="E655" t="str">
            <v>HEC1IEC1</v>
          </cell>
          <cell r="F655" t="str">
            <v>T</v>
          </cell>
          <cell r="G655" t="str">
            <v>F</v>
          </cell>
          <cell r="H655">
            <v>2</v>
          </cell>
          <cell r="P655">
            <v>378.13</v>
          </cell>
        </row>
        <row r="656">
          <cell r="E656" t="str">
            <v>HEC1IEC1</v>
          </cell>
          <cell r="F656" t="str">
            <v>H</v>
          </cell>
          <cell r="G656" t="str">
            <v>Btu/lb</v>
          </cell>
          <cell r="H656">
            <v>2</v>
          </cell>
          <cell r="P656">
            <v>98</v>
          </cell>
        </row>
        <row r="657">
          <cell r="P657">
            <v>0.92461916461916438</v>
          </cell>
        </row>
        <row r="658">
          <cell r="F658" t="str">
            <v>Ploss</v>
          </cell>
          <cell r="G658" t="str">
            <v>in H2O</v>
          </cell>
          <cell r="P658">
            <v>1.3799999999999955</v>
          </cell>
        </row>
        <row r="659">
          <cell r="F659" t="str">
            <v>Duty</v>
          </cell>
          <cell r="G659" t="str">
            <v>Mbtu/h</v>
          </cell>
          <cell r="P659">
            <v>26.342400000000001</v>
          </cell>
        </row>
        <row r="661">
          <cell r="E661" t="str">
            <v>HCV2HEC1</v>
          </cell>
          <cell r="F661" t="str">
            <v>M</v>
          </cell>
          <cell r="G661" t="str">
            <v>lb/h</v>
          </cell>
          <cell r="H661">
            <v>0</v>
          </cell>
          <cell r="P661">
            <v>443601</v>
          </cell>
        </row>
        <row r="662">
          <cell r="E662" t="str">
            <v>HCV2HEC1</v>
          </cell>
          <cell r="F662" t="str">
            <v>P</v>
          </cell>
          <cell r="G662" t="str">
            <v>psia</v>
          </cell>
          <cell r="H662">
            <v>2</v>
          </cell>
          <cell r="P662">
            <v>1252.49</v>
          </cell>
        </row>
        <row r="663">
          <cell r="E663" t="str">
            <v>HCV2HEC1</v>
          </cell>
          <cell r="F663" t="str">
            <v>T</v>
          </cell>
          <cell r="G663" t="str">
            <v>F</v>
          </cell>
          <cell r="H663">
            <v>2</v>
          </cell>
          <cell r="P663">
            <v>314.77</v>
          </cell>
        </row>
        <row r="664">
          <cell r="E664" t="str">
            <v>HCV2HEC1</v>
          </cell>
          <cell r="F664" t="str">
            <v>H</v>
          </cell>
          <cell r="G664" t="str">
            <v>Btu/lb</v>
          </cell>
          <cell r="H664">
            <v>2</v>
          </cell>
          <cell r="P664">
            <v>287.07</v>
          </cell>
        </row>
        <row r="665">
          <cell r="E665" t="str">
            <v>HEC1HEC2</v>
          </cell>
          <cell r="F665" t="str">
            <v>M</v>
          </cell>
          <cell r="G665" t="str">
            <v>lb/h</v>
          </cell>
          <cell r="H665">
            <v>0</v>
          </cell>
          <cell r="P665">
            <v>443601</v>
          </cell>
        </row>
        <row r="666">
          <cell r="E666" t="str">
            <v>HEC1HEC2</v>
          </cell>
          <cell r="F666" t="str">
            <v>P</v>
          </cell>
          <cell r="G666" t="str">
            <v>psia</v>
          </cell>
          <cell r="H666">
            <v>2</v>
          </cell>
          <cell r="P666">
            <v>1246.19</v>
          </cell>
        </row>
        <row r="667">
          <cell r="E667" t="str">
            <v>HEC1HEC2</v>
          </cell>
          <cell r="F667" t="str">
            <v>T</v>
          </cell>
          <cell r="G667" t="str">
            <v>F</v>
          </cell>
          <cell r="H667">
            <v>2</v>
          </cell>
          <cell r="P667">
            <v>371.62</v>
          </cell>
        </row>
        <row r="668">
          <cell r="E668" t="str">
            <v>HEC1HEC2</v>
          </cell>
          <cell r="F668" t="str">
            <v>H</v>
          </cell>
          <cell r="G668" t="str">
            <v>Btu/lb</v>
          </cell>
          <cell r="H668">
            <v>2</v>
          </cell>
          <cell r="P668">
            <v>346.16</v>
          </cell>
        </row>
        <row r="669">
          <cell r="P669">
            <v>0.46107973773087058</v>
          </cell>
        </row>
        <row r="670">
          <cell r="F670" t="str">
            <v>P</v>
          </cell>
          <cell r="G670" t="str">
            <v>psia</v>
          </cell>
          <cell r="P670">
            <v>6.2999999999999545</v>
          </cell>
        </row>
        <row r="671">
          <cell r="F671" t="str">
            <v>Duty</v>
          </cell>
          <cell r="G671" t="str">
            <v>Mbtu/h</v>
          </cell>
          <cell r="P671">
            <v>26.212383090000003</v>
          </cell>
        </row>
        <row r="673">
          <cell r="F673" t="str">
            <v>T</v>
          </cell>
          <cell r="G673" t="str">
            <v>F</v>
          </cell>
          <cell r="P673">
            <v>35</v>
          </cell>
        </row>
        <row r="674">
          <cell r="F674" t="str">
            <v>T</v>
          </cell>
          <cell r="G674" t="str">
            <v>F</v>
          </cell>
          <cell r="P674">
            <v>63.360000000000014</v>
          </cell>
        </row>
        <row r="675">
          <cell r="F675" t="str">
            <v>T</v>
          </cell>
          <cell r="G675" t="str">
            <v>F</v>
          </cell>
          <cell r="P675">
            <v>47.785563247371272</v>
          </cell>
        </row>
        <row r="676">
          <cell r="P676">
            <v>0.61377612530006775</v>
          </cell>
        </row>
        <row r="678">
          <cell r="F678" t="str">
            <v>M</v>
          </cell>
          <cell r="G678" t="str">
            <v>lb/h</v>
          </cell>
          <cell r="H678">
            <v>0</v>
          </cell>
          <cell r="P678">
            <v>0</v>
          </cell>
        </row>
        <row r="679">
          <cell r="F679" t="str">
            <v>M</v>
          </cell>
          <cell r="G679" t="str">
            <v>lb/h</v>
          </cell>
          <cell r="H679">
            <v>0</v>
          </cell>
          <cell r="P679">
            <v>0</v>
          </cell>
        </row>
        <row r="680">
          <cell r="E680" t="str">
            <v>BRN1HSH2</v>
          </cell>
          <cell r="F680" t="str">
            <v>T</v>
          </cell>
          <cell r="G680" t="str">
            <v>F</v>
          </cell>
          <cell r="H680">
            <v>2</v>
          </cell>
          <cell r="P680">
            <v>1054.75</v>
          </cell>
        </row>
        <row r="681">
          <cell r="E681" t="str">
            <v>BRN1HSH2</v>
          </cell>
          <cell r="F681" t="str">
            <v>XAIR</v>
          </cell>
          <cell r="H681">
            <v>4</v>
          </cell>
          <cell r="P681">
            <v>1.7438</v>
          </cell>
        </row>
        <row r="682">
          <cell r="E682" t="str">
            <v>AUGAAFAN</v>
          </cell>
          <cell r="F682" t="str">
            <v>M</v>
          </cell>
          <cell r="G682" t="str">
            <v>lb/h</v>
          </cell>
          <cell r="H682">
            <v>0</v>
          </cell>
          <cell r="P682" t="e">
            <v>#N/A</v>
          </cell>
        </row>
        <row r="683">
          <cell r="F683" t="str">
            <v>lhvhc</v>
          </cell>
          <cell r="G683" t="str">
            <v>LHV</v>
          </cell>
          <cell r="H683">
            <v>2</v>
          </cell>
          <cell r="P683">
            <v>0</v>
          </cell>
        </row>
        <row r="684">
          <cell r="F684" t="str">
            <v>hhvhc</v>
          </cell>
          <cell r="G684" t="str">
            <v>HHV</v>
          </cell>
          <cell r="H684">
            <v>2</v>
          </cell>
          <cell r="P684">
            <v>0</v>
          </cell>
        </row>
        <row r="685">
          <cell r="F685" t="str">
            <v>lhvhc</v>
          </cell>
          <cell r="G685" t="str">
            <v>LHV</v>
          </cell>
          <cell r="H685">
            <v>2</v>
          </cell>
          <cell r="P685">
            <v>0</v>
          </cell>
        </row>
        <row r="686">
          <cell r="F686" t="str">
            <v>hhvhc</v>
          </cell>
          <cell r="G686" t="str">
            <v>HHV</v>
          </cell>
          <cell r="H686">
            <v>2</v>
          </cell>
          <cell r="P686">
            <v>0</v>
          </cell>
        </row>
        <row r="687">
          <cell r="P687">
            <v>0</v>
          </cell>
        </row>
        <row r="690">
          <cell r="E690" t="str">
            <v>HSH4RHT3</v>
          </cell>
          <cell r="F690" t="str">
            <v>M</v>
          </cell>
          <cell r="G690" t="str">
            <v>lb/h</v>
          </cell>
          <cell r="H690">
            <v>0</v>
          </cell>
          <cell r="P690">
            <v>3584000</v>
          </cell>
        </row>
        <row r="691">
          <cell r="E691" t="str">
            <v>HSH4RHT3</v>
          </cell>
          <cell r="F691" t="str">
            <v>PLOSS</v>
          </cell>
          <cell r="G691" t="str">
            <v>in H2O</v>
          </cell>
          <cell r="H691">
            <v>2</v>
          </cell>
          <cell r="P691">
            <v>421.74</v>
          </cell>
        </row>
        <row r="692">
          <cell r="E692" t="str">
            <v>HSH4RHT3</v>
          </cell>
          <cell r="F692" t="str">
            <v>T</v>
          </cell>
          <cell r="G692" t="str">
            <v>F</v>
          </cell>
          <cell r="H692">
            <v>2</v>
          </cell>
          <cell r="P692">
            <v>1116.97</v>
          </cell>
        </row>
        <row r="693">
          <cell r="E693" t="str">
            <v>HSH4RHT3</v>
          </cell>
          <cell r="F693" t="str">
            <v>H</v>
          </cell>
          <cell r="G693" t="str">
            <v>Btu/lb</v>
          </cell>
          <cell r="H693">
            <v>2</v>
          </cell>
          <cell r="P693">
            <v>297.67</v>
          </cell>
        </row>
        <row r="694">
          <cell r="E694" t="str">
            <v>RHT3HSH3</v>
          </cell>
          <cell r="F694" t="str">
            <v>M</v>
          </cell>
          <cell r="G694" t="str">
            <v>lb/h</v>
          </cell>
          <cell r="H694">
            <v>0</v>
          </cell>
          <cell r="P694">
            <v>3584000</v>
          </cell>
        </row>
        <row r="695">
          <cell r="E695" t="str">
            <v>RHT3HSH3</v>
          </cell>
          <cell r="F695" t="str">
            <v>PLOSS</v>
          </cell>
          <cell r="G695" t="str">
            <v>in H2O</v>
          </cell>
          <cell r="H695">
            <v>2</v>
          </cell>
          <cell r="P695">
            <v>420.35</v>
          </cell>
        </row>
        <row r="696">
          <cell r="E696" t="str">
            <v>RHT3HSH3</v>
          </cell>
          <cell r="F696" t="str">
            <v>T</v>
          </cell>
          <cell r="G696" t="str">
            <v>F</v>
          </cell>
          <cell r="H696">
            <v>2</v>
          </cell>
          <cell r="P696">
            <v>1111.5899999999999</v>
          </cell>
        </row>
        <row r="697">
          <cell r="E697" t="str">
            <v>RHT3HSH3</v>
          </cell>
          <cell r="F697" t="str">
            <v>H</v>
          </cell>
          <cell r="G697" t="str">
            <v>Btu/lb</v>
          </cell>
          <cell r="H697">
            <v>2</v>
          </cell>
          <cell r="P697">
            <v>296.14999999999998</v>
          </cell>
        </row>
        <row r="698">
          <cell r="P698">
            <v>1.0125799256505592</v>
          </cell>
        </row>
        <row r="699">
          <cell r="P699">
            <v>1.3899999999999864</v>
          </cell>
        </row>
        <row r="700">
          <cell r="F700" t="str">
            <v>Duty</v>
          </cell>
          <cell r="G700" t="str">
            <v>Mbtu/h</v>
          </cell>
          <cell r="P700">
            <v>5.4476800000001191</v>
          </cell>
        </row>
        <row r="702">
          <cell r="E702" t="str">
            <v>RHT2RHT3</v>
          </cell>
          <cell r="F702" t="str">
            <v>M</v>
          </cell>
          <cell r="G702" t="str">
            <v>lb/h</v>
          </cell>
          <cell r="H702">
            <v>0</v>
          </cell>
          <cell r="P702">
            <v>499101</v>
          </cell>
        </row>
        <row r="703">
          <cell r="E703" t="str">
            <v>RHT2RHT3</v>
          </cell>
          <cell r="F703" t="str">
            <v>P</v>
          </cell>
          <cell r="G703" t="str">
            <v>psia</v>
          </cell>
          <cell r="H703">
            <v>2</v>
          </cell>
          <cell r="P703">
            <v>269.5</v>
          </cell>
        </row>
        <row r="704">
          <cell r="E704" t="str">
            <v>RHT2RHT3</v>
          </cell>
          <cell r="F704" t="str">
            <v>T</v>
          </cell>
          <cell r="G704" t="str">
            <v>F</v>
          </cell>
          <cell r="H704">
            <v>2</v>
          </cell>
          <cell r="P704">
            <v>1035</v>
          </cell>
        </row>
        <row r="705">
          <cell r="E705" t="str">
            <v>RHT2RHT3</v>
          </cell>
          <cell r="F705" t="str">
            <v>H</v>
          </cell>
          <cell r="G705" t="str">
            <v>Btu/lb</v>
          </cell>
          <cell r="H705">
            <v>2</v>
          </cell>
          <cell r="P705">
            <v>1546.1</v>
          </cell>
        </row>
        <row r="706">
          <cell r="E706" t="str">
            <v>RHT3RNRV</v>
          </cell>
          <cell r="F706" t="str">
            <v>M</v>
          </cell>
          <cell r="G706" t="str">
            <v>lb/h</v>
          </cell>
          <cell r="H706">
            <v>0</v>
          </cell>
          <cell r="P706">
            <v>499101</v>
          </cell>
        </row>
        <row r="707">
          <cell r="E707" t="str">
            <v>RHT3RNRV</v>
          </cell>
          <cell r="F707" t="str">
            <v>P</v>
          </cell>
          <cell r="G707" t="str">
            <v>psia</v>
          </cell>
          <cell r="H707">
            <v>2</v>
          </cell>
          <cell r="P707">
            <v>268.2</v>
          </cell>
        </row>
        <row r="708">
          <cell r="E708" t="str">
            <v>RHT3RNRV</v>
          </cell>
          <cell r="F708" t="str">
            <v>T</v>
          </cell>
          <cell r="G708" t="str">
            <v>F</v>
          </cell>
          <cell r="H708">
            <v>2</v>
          </cell>
          <cell r="P708">
            <v>1055.4000000000001</v>
          </cell>
        </row>
        <row r="709">
          <cell r="E709" t="str">
            <v>RHT3RNRV</v>
          </cell>
          <cell r="F709" t="str">
            <v>H</v>
          </cell>
          <cell r="G709" t="str">
            <v>Btu/lb</v>
          </cell>
          <cell r="H709">
            <v>2</v>
          </cell>
          <cell r="P709">
            <v>1556.99</v>
          </cell>
        </row>
        <row r="710">
          <cell r="E710" t="str">
            <v>RNRVTRMX</v>
          </cell>
          <cell r="F710" t="str">
            <v>M</v>
          </cell>
          <cell r="G710" t="str">
            <v>lb/h</v>
          </cell>
          <cell r="H710">
            <v>0</v>
          </cell>
          <cell r="I710" t="e">
            <v>#NAME?</v>
          </cell>
          <cell r="J710" t="str">
            <v>M</v>
          </cell>
          <cell r="L710">
            <v>0</v>
          </cell>
          <cell r="P710">
            <v>499101</v>
          </cell>
        </row>
        <row r="711">
          <cell r="E711" t="str">
            <v>RNRVTRMX</v>
          </cell>
          <cell r="F711" t="str">
            <v>P</v>
          </cell>
          <cell r="G711" t="str">
            <v>psia</v>
          </cell>
          <cell r="H711">
            <v>2</v>
          </cell>
          <cell r="I711" t="e">
            <v>#NAME?</v>
          </cell>
          <cell r="J711" t="str">
            <v>P</v>
          </cell>
          <cell r="L711">
            <v>1</v>
          </cell>
          <cell r="P711">
            <v>268.2</v>
          </cell>
        </row>
        <row r="712">
          <cell r="E712" t="str">
            <v>RNRVTRMX</v>
          </cell>
          <cell r="F712" t="str">
            <v>T</v>
          </cell>
          <cell r="G712" t="str">
            <v>F</v>
          </cell>
          <cell r="H712">
            <v>2</v>
          </cell>
          <cell r="I712" t="e">
            <v>#NAME?</v>
          </cell>
          <cell r="J712" t="str">
            <v>T</v>
          </cell>
          <cell r="L712">
            <v>1</v>
          </cell>
          <cell r="P712">
            <v>1055.4000000000001</v>
          </cell>
        </row>
        <row r="713">
          <cell r="E713" t="str">
            <v>RNRVTRMX</v>
          </cell>
          <cell r="F713" t="str">
            <v>H</v>
          </cell>
          <cell r="G713" t="str">
            <v>Btu/lb</v>
          </cell>
          <cell r="H713">
            <v>2</v>
          </cell>
          <cell r="I713" t="e">
            <v>#NAME?</v>
          </cell>
          <cell r="J713" t="str">
            <v>H</v>
          </cell>
          <cell r="L713">
            <v>1</v>
          </cell>
          <cell r="P713">
            <v>1556.99</v>
          </cell>
        </row>
        <row r="714">
          <cell r="P714">
            <v>0.26643185735294517</v>
          </cell>
        </row>
        <row r="715">
          <cell r="E715" t="str">
            <v>RHT3</v>
          </cell>
          <cell r="F715" t="str">
            <v>LWET</v>
          </cell>
          <cell r="G715" t="str">
            <v>in</v>
          </cell>
          <cell r="H715">
            <v>2</v>
          </cell>
          <cell r="P715">
            <v>570</v>
          </cell>
        </row>
        <row r="716">
          <cell r="E716" t="str">
            <v>RHT3</v>
          </cell>
          <cell r="F716" t="str">
            <v>DWET</v>
          </cell>
          <cell r="G716" t="str">
            <v>in</v>
          </cell>
          <cell r="H716">
            <v>3</v>
          </cell>
          <cell r="P716">
            <v>27.013000000000002</v>
          </cell>
        </row>
        <row r="717">
          <cell r="E717" t="str">
            <v>RHT3</v>
          </cell>
          <cell r="F717" t="str">
            <v>NWET</v>
          </cell>
          <cell r="G717" t="str">
            <v>#</v>
          </cell>
          <cell r="H717">
            <v>0</v>
          </cell>
          <cell r="P717">
            <v>1</v>
          </cell>
        </row>
        <row r="718">
          <cell r="E718" t="str">
            <v>RHT3</v>
          </cell>
          <cell r="F718" t="str">
            <v>PD</v>
          </cell>
          <cell r="G718" t="str">
            <v>psi</v>
          </cell>
          <cell r="H718">
            <v>2</v>
          </cell>
          <cell r="P718">
            <v>1.3</v>
          </cell>
        </row>
        <row r="719">
          <cell r="F719" t="str">
            <v>P</v>
          </cell>
          <cell r="G719" t="str">
            <v>psia</v>
          </cell>
          <cell r="P719">
            <v>1.3000000000000114</v>
          </cell>
        </row>
        <row r="720">
          <cell r="F720" t="str">
            <v>P</v>
          </cell>
          <cell r="G720" t="str">
            <v>psia</v>
          </cell>
          <cell r="P720">
            <v>0</v>
          </cell>
        </row>
        <row r="721">
          <cell r="F721" t="str">
            <v>Duty</v>
          </cell>
          <cell r="G721" t="str">
            <v>Mbtu/h</v>
          </cell>
          <cell r="P721">
            <v>5.4352098900001051</v>
          </cell>
        </row>
        <row r="723">
          <cell r="F723" t="str">
            <v>T</v>
          </cell>
          <cell r="G723" t="str">
            <v>F</v>
          </cell>
          <cell r="P723">
            <v>61.569999999999936</v>
          </cell>
        </row>
        <row r="724">
          <cell r="F724" t="str">
            <v>T</v>
          </cell>
          <cell r="G724" t="str">
            <v>F</v>
          </cell>
          <cell r="P724">
            <v>76.589999999999918</v>
          </cell>
        </row>
        <row r="725">
          <cell r="F725" t="str">
            <v>T</v>
          </cell>
          <cell r="G725" t="str">
            <v>F</v>
          </cell>
          <cell r="P725">
            <v>68.806988203148265</v>
          </cell>
        </row>
        <row r="726">
          <cell r="P726">
            <v>0.24865689771808538</v>
          </cell>
        </row>
        <row r="728">
          <cell r="E728" t="str">
            <v>HSH3RHT2</v>
          </cell>
          <cell r="F728" t="str">
            <v>M</v>
          </cell>
          <cell r="G728" t="str">
            <v>lb/h</v>
          </cell>
          <cell r="H728">
            <v>0</v>
          </cell>
          <cell r="P728">
            <v>3584000</v>
          </cell>
        </row>
        <row r="729">
          <cell r="E729" t="str">
            <v>HSH3RHT2</v>
          </cell>
          <cell r="F729" t="str">
            <v>PLOSS</v>
          </cell>
          <cell r="G729" t="str">
            <v>in H2O</v>
          </cell>
          <cell r="H729">
            <v>2</v>
          </cell>
          <cell r="P729">
            <v>418.96</v>
          </cell>
        </row>
        <row r="730">
          <cell r="E730" t="str">
            <v>HSH3RHT2</v>
          </cell>
          <cell r="F730" t="str">
            <v>T</v>
          </cell>
          <cell r="G730" t="str">
            <v>F</v>
          </cell>
          <cell r="H730">
            <v>2</v>
          </cell>
          <cell r="P730">
            <v>1085.05</v>
          </cell>
        </row>
        <row r="731">
          <cell r="E731" t="str">
            <v>HSH3RHT2</v>
          </cell>
          <cell r="F731" t="str">
            <v>H</v>
          </cell>
          <cell r="G731" t="str">
            <v>Btu/lb</v>
          </cell>
          <cell r="H731">
            <v>2</v>
          </cell>
          <cell r="P731">
            <v>288.64</v>
          </cell>
        </row>
        <row r="732">
          <cell r="E732" t="str">
            <v>RHT2AFAN</v>
          </cell>
          <cell r="F732" t="str">
            <v>M</v>
          </cell>
          <cell r="G732" t="str">
            <v>lb/h</v>
          </cell>
          <cell r="H732">
            <v>0</v>
          </cell>
          <cell r="P732">
            <v>3584000</v>
          </cell>
        </row>
        <row r="733">
          <cell r="E733" t="str">
            <v>RHT2AFAN</v>
          </cell>
          <cell r="F733" t="str">
            <v>PLOSS</v>
          </cell>
          <cell r="G733" t="str">
            <v>in H2O</v>
          </cell>
          <cell r="H733">
            <v>2</v>
          </cell>
          <cell r="P733">
            <v>417.58</v>
          </cell>
        </row>
        <row r="734">
          <cell r="E734" t="str">
            <v>RHT2AFAN</v>
          </cell>
          <cell r="F734" t="str">
            <v>T</v>
          </cell>
          <cell r="G734" t="str">
            <v>F</v>
          </cell>
          <cell r="H734">
            <v>2</v>
          </cell>
          <cell r="P734">
            <v>1054.76</v>
          </cell>
        </row>
        <row r="735">
          <cell r="E735" t="str">
            <v>RHT2AFAN</v>
          </cell>
          <cell r="F735" t="str">
            <v>H</v>
          </cell>
          <cell r="G735" t="str">
            <v>Btu/lb</v>
          </cell>
          <cell r="H735">
            <v>2</v>
          </cell>
          <cell r="P735">
            <v>280.10000000000002</v>
          </cell>
        </row>
        <row r="736">
          <cell r="P736">
            <v>1.0104773852756657</v>
          </cell>
        </row>
        <row r="737">
          <cell r="P737">
            <v>1.3799999999999955</v>
          </cell>
        </row>
        <row r="738">
          <cell r="F738" t="str">
            <v>Duty</v>
          </cell>
          <cell r="G738" t="str">
            <v>Mbtu/h</v>
          </cell>
          <cell r="P738">
            <v>30.607359999999879</v>
          </cell>
        </row>
        <row r="740">
          <cell r="E740" t="str">
            <v>DSRHRHT2</v>
          </cell>
          <cell r="F740" t="str">
            <v>M</v>
          </cell>
          <cell r="G740" t="str">
            <v>lb/h</v>
          </cell>
          <cell r="H740">
            <v>0</v>
          </cell>
          <cell r="P740">
            <v>499101</v>
          </cell>
        </row>
        <row r="741">
          <cell r="E741" t="str">
            <v>DSRHRHT2</v>
          </cell>
          <cell r="F741" t="str">
            <v>P</v>
          </cell>
          <cell r="G741" t="str">
            <v>psia</v>
          </cell>
          <cell r="H741">
            <v>2</v>
          </cell>
          <cell r="P741">
            <v>277.2</v>
          </cell>
        </row>
        <row r="742">
          <cell r="E742" t="str">
            <v>DSRHRHT2</v>
          </cell>
          <cell r="F742" t="str">
            <v>T</v>
          </cell>
          <cell r="G742" t="str">
            <v>F</v>
          </cell>
          <cell r="H742">
            <v>2</v>
          </cell>
          <cell r="P742">
            <v>919.99</v>
          </cell>
        </row>
        <row r="743">
          <cell r="E743" t="str">
            <v>DSRHRHT2</v>
          </cell>
          <cell r="F743" t="str">
            <v>H</v>
          </cell>
          <cell r="G743" t="str">
            <v>Btu/lb</v>
          </cell>
          <cell r="H743">
            <v>2</v>
          </cell>
          <cell r="P743">
            <v>1485.12</v>
          </cell>
        </row>
        <row r="744">
          <cell r="E744" t="str">
            <v>RHT2RHT3</v>
          </cell>
          <cell r="F744" t="str">
            <v>M</v>
          </cell>
          <cell r="G744" t="str">
            <v>lb/h</v>
          </cell>
          <cell r="H744">
            <v>0</v>
          </cell>
          <cell r="P744">
            <v>499101</v>
          </cell>
        </row>
        <row r="745">
          <cell r="E745" t="str">
            <v>RHT2RHT3</v>
          </cell>
          <cell r="F745" t="str">
            <v>P</v>
          </cell>
          <cell r="G745" t="str">
            <v>psia</v>
          </cell>
          <cell r="H745">
            <v>2</v>
          </cell>
          <cell r="P745">
            <v>269.5</v>
          </cell>
        </row>
        <row r="746">
          <cell r="E746" t="str">
            <v>RHT2RHT3</v>
          </cell>
          <cell r="F746" t="str">
            <v>T</v>
          </cell>
          <cell r="G746" t="str">
            <v>F</v>
          </cell>
          <cell r="H746">
            <v>2</v>
          </cell>
          <cell r="P746">
            <v>1035</v>
          </cell>
        </row>
        <row r="747">
          <cell r="E747" t="str">
            <v>RHT2RHT3</v>
          </cell>
          <cell r="F747" t="str">
            <v>H</v>
          </cell>
          <cell r="G747" t="str">
            <v>Btu/lb</v>
          </cell>
          <cell r="H747">
            <v>2</v>
          </cell>
          <cell r="P747">
            <v>1546.1</v>
          </cell>
        </row>
        <row r="748">
          <cell r="P748">
            <v>0.26463071889400835</v>
          </cell>
        </row>
        <row r="749">
          <cell r="E749" t="str">
            <v>RHT2</v>
          </cell>
          <cell r="F749" t="str">
            <v>LWET</v>
          </cell>
          <cell r="G749" t="str">
            <v>in</v>
          </cell>
          <cell r="H749">
            <v>2</v>
          </cell>
          <cell r="P749">
            <v>2995.75</v>
          </cell>
        </row>
        <row r="750">
          <cell r="E750" t="str">
            <v>RHT2</v>
          </cell>
          <cell r="F750" t="str">
            <v>DWET</v>
          </cell>
          <cell r="G750" t="str">
            <v>in</v>
          </cell>
          <cell r="H750">
            <v>3</v>
          </cell>
          <cell r="P750">
            <v>26.042999999999999</v>
          </cell>
        </row>
        <row r="751">
          <cell r="E751" t="str">
            <v>RHT2</v>
          </cell>
          <cell r="F751" t="str">
            <v>NWET</v>
          </cell>
          <cell r="G751" t="str">
            <v>#</v>
          </cell>
          <cell r="H751">
            <v>0</v>
          </cell>
          <cell r="P751">
            <v>1</v>
          </cell>
        </row>
        <row r="752">
          <cell r="E752" t="str">
            <v>RHT2</v>
          </cell>
          <cell r="F752" t="str">
            <v>PD</v>
          </cell>
          <cell r="G752" t="str">
            <v>psi</v>
          </cell>
          <cell r="H752">
            <v>2</v>
          </cell>
          <cell r="P752">
            <v>7.7</v>
          </cell>
        </row>
        <row r="753">
          <cell r="F753" t="str">
            <v>P</v>
          </cell>
          <cell r="G753" t="str">
            <v>psia</v>
          </cell>
          <cell r="P753">
            <v>7.6999999999999886</v>
          </cell>
        </row>
        <row r="754">
          <cell r="F754" t="str">
            <v>Duty</v>
          </cell>
          <cell r="G754" t="str">
            <v>Mbtu/h</v>
          </cell>
          <cell r="P754">
            <v>30.4351789799999</v>
          </cell>
        </row>
        <row r="756">
          <cell r="F756" t="str">
            <v>T</v>
          </cell>
          <cell r="G756" t="str">
            <v>F</v>
          </cell>
          <cell r="P756">
            <v>50.049999999999955</v>
          </cell>
        </row>
        <row r="757">
          <cell r="F757" t="str">
            <v>T</v>
          </cell>
          <cell r="G757" t="str">
            <v>F</v>
          </cell>
          <cell r="P757">
            <v>134.76999999999998</v>
          </cell>
        </row>
        <row r="758">
          <cell r="F758" t="str">
            <v>T</v>
          </cell>
          <cell r="G758" t="str">
            <v>F</v>
          </cell>
          <cell r="P758">
            <v>85.528490901490073</v>
          </cell>
        </row>
        <row r="759">
          <cell r="P759">
            <v>0.6957063930929458</v>
          </cell>
        </row>
        <row r="760">
          <cell r="P760">
            <v>0.6957063930929458</v>
          </cell>
        </row>
        <row r="765">
          <cell r="E765" t="str">
            <v>SPRIDSRH</v>
          </cell>
          <cell r="F765" t="str">
            <v>M</v>
          </cell>
          <cell r="G765" t="str">
            <v>lb/h</v>
          </cell>
          <cell r="H765">
            <v>0</v>
          </cell>
          <cell r="P765">
            <v>0</v>
          </cell>
        </row>
        <row r="766">
          <cell r="E766" t="str">
            <v>SPRIDSRH</v>
          </cell>
          <cell r="F766" t="str">
            <v>P</v>
          </cell>
          <cell r="G766" t="str">
            <v>psia</v>
          </cell>
          <cell r="H766">
            <v>2</v>
          </cell>
          <cell r="P766">
            <v>670.79</v>
          </cell>
        </row>
        <row r="767">
          <cell r="E767" t="str">
            <v>SPRIDSRH</v>
          </cell>
          <cell r="F767" t="str">
            <v>T</v>
          </cell>
          <cell r="G767" t="str">
            <v>F</v>
          </cell>
          <cell r="H767">
            <v>2</v>
          </cell>
          <cell r="P767">
            <v>306.64</v>
          </cell>
        </row>
        <row r="768">
          <cell r="P768">
            <v>0</v>
          </cell>
        </row>
        <row r="769">
          <cell r="E769" t="str">
            <v>DSRHRHT2</v>
          </cell>
          <cell r="F769" t="str">
            <v>P</v>
          </cell>
          <cell r="G769" t="str">
            <v>psia</v>
          </cell>
          <cell r="H769">
            <v>2</v>
          </cell>
          <cell r="P769">
            <v>277.2</v>
          </cell>
        </row>
        <row r="770">
          <cell r="E770" t="str">
            <v>DSRHRHT2</v>
          </cell>
          <cell r="F770" t="str">
            <v>T</v>
          </cell>
          <cell r="G770" t="str">
            <v>F</v>
          </cell>
          <cell r="H770">
            <v>2</v>
          </cell>
          <cell r="P770">
            <v>919.99</v>
          </cell>
        </row>
        <row r="771">
          <cell r="F771" t="str">
            <v>T</v>
          </cell>
          <cell r="G771" t="str">
            <v>F</v>
          </cell>
          <cell r="P771">
            <v>410.18096497694131</v>
          </cell>
        </row>
        <row r="772">
          <cell r="F772" t="str">
            <v>T</v>
          </cell>
          <cell r="G772" t="str">
            <v>F</v>
          </cell>
          <cell r="P772">
            <v>509.8090350230587</v>
          </cell>
        </row>
        <row r="774">
          <cell r="E774" t="str">
            <v>HSH2RHT1</v>
          </cell>
          <cell r="F774" t="str">
            <v>M</v>
          </cell>
          <cell r="G774" t="str">
            <v>lb/h</v>
          </cell>
          <cell r="H774">
            <v>0</v>
          </cell>
          <cell r="P774">
            <v>3584000</v>
          </cell>
        </row>
        <row r="775">
          <cell r="E775" t="str">
            <v>HSH2RHT1</v>
          </cell>
          <cell r="F775" t="str">
            <v>PLOSS</v>
          </cell>
          <cell r="G775" t="str">
            <v>in H2O</v>
          </cell>
          <cell r="H775">
            <v>2</v>
          </cell>
          <cell r="P775">
            <v>415.64</v>
          </cell>
        </row>
        <row r="776">
          <cell r="E776" t="str">
            <v>HSH2RHT1</v>
          </cell>
          <cell r="F776" t="str">
            <v>T</v>
          </cell>
          <cell r="G776" t="str">
            <v>F</v>
          </cell>
          <cell r="H776">
            <v>2</v>
          </cell>
          <cell r="P776">
            <v>1053.43</v>
          </cell>
        </row>
        <row r="777">
          <cell r="E777" t="str">
            <v>HSH2RHT1</v>
          </cell>
          <cell r="F777" t="str">
            <v>H</v>
          </cell>
          <cell r="G777" t="str">
            <v>Btu/lb</v>
          </cell>
          <cell r="H777">
            <v>2</v>
          </cell>
          <cell r="P777">
            <v>279.73</v>
          </cell>
        </row>
        <row r="778">
          <cell r="E778" t="str">
            <v>RHT1HSH1</v>
          </cell>
          <cell r="F778" t="str">
            <v>M</v>
          </cell>
          <cell r="G778" t="str">
            <v>lb/h</v>
          </cell>
          <cell r="H778">
            <v>0</v>
          </cell>
          <cell r="P778">
            <v>3584000</v>
          </cell>
        </row>
        <row r="779">
          <cell r="E779" t="str">
            <v>RHT1HSH1</v>
          </cell>
          <cell r="F779" t="str">
            <v>PLOSS</v>
          </cell>
          <cell r="G779" t="str">
            <v>in H2O</v>
          </cell>
          <cell r="H779">
            <v>2</v>
          </cell>
          <cell r="P779">
            <v>414.25</v>
          </cell>
        </row>
        <row r="780">
          <cell r="E780" t="str">
            <v>RHT1HSH1</v>
          </cell>
          <cell r="F780" t="str">
            <v>T</v>
          </cell>
          <cell r="G780" t="str">
            <v>F</v>
          </cell>
          <cell r="H780">
            <v>2</v>
          </cell>
          <cell r="P780">
            <v>997.12</v>
          </cell>
        </row>
        <row r="781">
          <cell r="E781" t="str">
            <v>RHT1HSH1</v>
          </cell>
          <cell r="F781" t="str">
            <v>H</v>
          </cell>
          <cell r="G781" t="str">
            <v>Btu/lb</v>
          </cell>
          <cell r="H781">
            <v>2</v>
          </cell>
          <cell r="P781">
            <v>263.95</v>
          </cell>
        </row>
        <row r="782">
          <cell r="P782">
            <v>1.0043601491742153</v>
          </cell>
        </row>
        <row r="783">
          <cell r="F783" t="str">
            <v>Ploss</v>
          </cell>
          <cell r="G783" t="str">
            <v>in H2O</v>
          </cell>
          <cell r="P783">
            <v>1.3899999999999864</v>
          </cell>
        </row>
        <row r="784">
          <cell r="F784" t="str">
            <v>Duty</v>
          </cell>
          <cell r="G784" t="str">
            <v>Mbtu/h</v>
          </cell>
          <cell r="P784">
            <v>56.555520000000122</v>
          </cell>
        </row>
        <row r="786">
          <cell r="E786" t="str">
            <v>TRSPRHT1</v>
          </cell>
          <cell r="F786" t="str">
            <v>M</v>
          </cell>
          <cell r="G786" t="str">
            <v>lb/h</v>
          </cell>
          <cell r="H786">
            <v>0</v>
          </cell>
          <cell r="P786">
            <v>499101</v>
          </cell>
        </row>
        <row r="787">
          <cell r="E787" t="str">
            <v>TRSPRHT1</v>
          </cell>
          <cell r="F787" t="str">
            <v>P</v>
          </cell>
          <cell r="G787" t="str">
            <v>psia</v>
          </cell>
          <cell r="H787">
            <v>2</v>
          </cell>
          <cell r="P787">
            <v>293.2</v>
          </cell>
        </row>
        <row r="788">
          <cell r="E788" t="str">
            <v>TRSPRHT1</v>
          </cell>
          <cell r="F788" t="str">
            <v>T</v>
          </cell>
          <cell r="G788" t="str">
            <v>F</v>
          </cell>
          <cell r="H788">
            <v>2</v>
          </cell>
          <cell r="P788">
            <v>706.47</v>
          </cell>
        </row>
        <row r="789">
          <cell r="E789" t="str">
            <v>TRSPRHT1</v>
          </cell>
          <cell r="F789" t="str">
            <v>H</v>
          </cell>
          <cell r="G789" t="str">
            <v>Btu/lb</v>
          </cell>
          <cell r="H789">
            <v>2</v>
          </cell>
          <cell r="P789">
            <v>1372.35</v>
          </cell>
        </row>
        <row r="790">
          <cell r="E790" t="str">
            <v>RHT1DSRH</v>
          </cell>
          <cell r="F790" t="str">
            <v>M</v>
          </cell>
          <cell r="G790" t="str">
            <v>lb/h</v>
          </cell>
          <cell r="H790">
            <v>0</v>
          </cell>
          <cell r="P790">
            <v>499101</v>
          </cell>
        </row>
        <row r="791">
          <cell r="E791" t="str">
            <v>RHT1DSRH</v>
          </cell>
          <cell r="F791" t="str">
            <v>P</v>
          </cell>
          <cell r="G791" t="str">
            <v>psia</v>
          </cell>
          <cell r="H791">
            <v>2</v>
          </cell>
          <cell r="P791">
            <v>277.2</v>
          </cell>
        </row>
        <row r="792">
          <cell r="E792" t="str">
            <v>RHT1DSRH</v>
          </cell>
          <cell r="F792" t="str">
            <v>T</v>
          </cell>
          <cell r="G792" t="str">
            <v>F</v>
          </cell>
          <cell r="H792">
            <v>2</v>
          </cell>
          <cell r="P792">
            <v>920</v>
          </cell>
        </row>
        <row r="793">
          <cell r="E793" t="str">
            <v>RHT1DSRH</v>
          </cell>
          <cell r="F793" t="str">
            <v>H</v>
          </cell>
          <cell r="G793" t="str">
            <v>Btu/lb</v>
          </cell>
          <cell r="H793">
            <v>2</v>
          </cell>
          <cell r="P793">
            <v>1485.12</v>
          </cell>
        </row>
        <row r="794">
          <cell r="P794">
            <v>0.263586473891257</v>
          </cell>
        </row>
        <row r="795">
          <cell r="E795" t="str">
            <v>RHT1</v>
          </cell>
          <cell r="F795" t="str">
            <v>LWET</v>
          </cell>
          <cell r="G795" t="str">
            <v>in</v>
          </cell>
          <cell r="H795">
            <v>2</v>
          </cell>
          <cell r="P795">
            <v>5035.1000000000004</v>
          </cell>
        </row>
        <row r="796">
          <cell r="E796" t="str">
            <v>RHT1</v>
          </cell>
          <cell r="F796" t="str">
            <v>DWET</v>
          </cell>
          <cell r="G796" t="str">
            <v>in</v>
          </cell>
          <cell r="H796">
            <v>3</v>
          </cell>
          <cell r="P796">
            <v>24.123999999999999</v>
          </cell>
        </row>
        <row r="797">
          <cell r="E797" t="str">
            <v>RHT1</v>
          </cell>
          <cell r="F797" t="str">
            <v>NWET</v>
          </cell>
          <cell r="G797" t="str">
            <v>#</v>
          </cell>
          <cell r="H797">
            <v>0</v>
          </cell>
          <cell r="P797">
            <v>1</v>
          </cell>
        </row>
        <row r="798">
          <cell r="E798" t="str">
            <v>RHT1</v>
          </cell>
          <cell r="F798" t="str">
            <v>PD</v>
          </cell>
          <cell r="G798" t="str">
            <v>psi</v>
          </cell>
          <cell r="H798">
            <v>2</v>
          </cell>
          <cell r="P798">
            <v>16</v>
          </cell>
        </row>
        <row r="799">
          <cell r="F799" t="str">
            <v>P</v>
          </cell>
          <cell r="G799" t="str">
            <v>psia</v>
          </cell>
          <cell r="P799">
            <v>16</v>
          </cell>
        </row>
        <row r="800">
          <cell r="F800" t="str">
            <v>Duty</v>
          </cell>
          <cell r="G800" t="str">
            <v>Mbtu/h</v>
          </cell>
          <cell r="P800">
            <v>56.283619770000101</v>
          </cell>
        </row>
        <row r="802">
          <cell r="F802" t="str">
            <v>T</v>
          </cell>
          <cell r="G802" t="str">
            <v>F</v>
          </cell>
          <cell r="P802">
            <v>133.43000000000006</v>
          </cell>
        </row>
        <row r="803">
          <cell r="F803" t="str">
            <v>T</v>
          </cell>
          <cell r="G803" t="str">
            <v>F</v>
          </cell>
          <cell r="P803">
            <v>290.64999999999998</v>
          </cell>
        </row>
        <row r="804">
          <cell r="F804" t="str">
            <v>T</v>
          </cell>
          <cell r="G804" t="str">
            <v>F</v>
          </cell>
          <cell r="P804">
            <v>201.94137088482955</v>
          </cell>
        </row>
        <row r="805">
          <cell r="P805">
            <v>0.61503110269013972</v>
          </cell>
        </row>
        <row r="807">
          <cell r="E807" t="str">
            <v>CRSPIPMX</v>
          </cell>
          <cell r="F807" t="str">
            <v>M</v>
          </cell>
          <cell r="G807" t="str">
            <v>lb/h</v>
          </cell>
          <cell r="H807">
            <v>0</v>
          </cell>
          <cell r="P807">
            <v>436267</v>
          </cell>
        </row>
        <row r="808">
          <cell r="E808" t="str">
            <v>CRSPIPMX</v>
          </cell>
          <cell r="F808" t="str">
            <v>P</v>
          </cell>
          <cell r="G808" t="str">
            <v>psia</v>
          </cell>
          <cell r="H808">
            <v>2</v>
          </cell>
          <cell r="P808">
            <v>293.2</v>
          </cell>
        </row>
        <row r="809">
          <cell r="E809" t="str">
            <v>CRSPIPMX</v>
          </cell>
          <cell r="F809" t="str">
            <v>T</v>
          </cell>
          <cell r="G809" t="str">
            <v>F</v>
          </cell>
          <cell r="H809">
            <v>2</v>
          </cell>
          <cell r="P809">
            <v>728.84</v>
          </cell>
        </row>
        <row r="810">
          <cell r="E810" t="str">
            <v>CRSPIPMX</v>
          </cell>
          <cell r="F810" t="str">
            <v>H</v>
          </cell>
          <cell r="G810" t="str">
            <v>Btu/lb</v>
          </cell>
          <cell r="H810">
            <v>2</v>
          </cell>
          <cell r="P810">
            <v>1384.14</v>
          </cell>
        </row>
        <row r="811">
          <cell r="F811" t="str">
            <v>T</v>
          </cell>
          <cell r="G811" t="str">
            <v>F</v>
          </cell>
          <cell r="P811">
            <v>173.86</v>
          </cell>
        </row>
        <row r="812">
          <cell r="F812" t="str">
            <v>P</v>
          </cell>
          <cell r="G812" t="str">
            <v>psia</v>
          </cell>
          <cell r="P812">
            <v>25</v>
          </cell>
        </row>
        <row r="813">
          <cell r="F813" t="str">
            <v>P</v>
          </cell>
          <cell r="G813" t="str">
            <v>psia</v>
          </cell>
          <cell r="P813">
            <v>49.079999999999984</v>
          </cell>
        </row>
        <row r="814">
          <cell r="F814" t="str">
            <v>P</v>
          </cell>
          <cell r="G814" t="str">
            <v>psia</v>
          </cell>
          <cell r="P814">
            <v>0.16355638496400957</v>
          </cell>
        </row>
        <row r="816">
          <cell r="E816" t="str">
            <v>HEC4IPSH</v>
          </cell>
          <cell r="F816" t="str">
            <v>M</v>
          </cell>
          <cell r="G816" t="str">
            <v>lb/h</v>
          </cell>
          <cell r="H816">
            <v>0</v>
          </cell>
          <cell r="P816">
            <v>3584000</v>
          </cell>
        </row>
        <row r="817">
          <cell r="E817" t="str">
            <v>HEC4IPSH</v>
          </cell>
          <cell r="F817" t="str">
            <v>PLOSS</v>
          </cell>
          <cell r="G817" t="str">
            <v>in H2O</v>
          </cell>
          <cell r="H817">
            <v>2</v>
          </cell>
          <cell r="P817">
            <v>408.71</v>
          </cell>
        </row>
        <row r="818">
          <cell r="E818" t="str">
            <v>HEC4IPSH</v>
          </cell>
          <cell r="F818" t="str">
            <v>T</v>
          </cell>
          <cell r="G818" t="str">
            <v>F</v>
          </cell>
          <cell r="H818">
            <v>2</v>
          </cell>
          <cell r="P818">
            <v>569.98</v>
          </cell>
        </row>
        <row r="819">
          <cell r="E819" t="str">
            <v>HEC4IPSH</v>
          </cell>
          <cell r="F819" t="str">
            <v>H</v>
          </cell>
          <cell r="G819" t="str">
            <v>Btu/lb</v>
          </cell>
          <cell r="H819">
            <v>2</v>
          </cell>
          <cell r="P819">
            <v>148</v>
          </cell>
        </row>
        <row r="820">
          <cell r="E820" t="str">
            <v>IPSHHEC3</v>
          </cell>
          <cell r="F820" t="str">
            <v>M</v>
          </cell>
          <cell r="G820" t="str">
            <v>lb/h</v>
          </cell>
          <cell r="H820">
            <v>0</v>
          </cell>
          <cell r="P820">
            <v>3584000</v>
          </cell>
        </row>
        <row r="821">
          <cell r="E821" t="str">
            <v>IPSHHEC3</v>
          </cell>
          <cell r="F821" t="str">
            <v>PLOSS</v>
          </cell>
          <cell r="G821" t="str">
            <v>in H2O</v>
          </cell>
          <cell r="H821">
            <v>2</v>
          </cell>
          <cell r="P821">
            <v>407.32</v>
          </cell>
        </row>
        <row r="822">
          <cell r="E822" t="str">
            <v>IPSHHEC3</v>
          </cell>
          <cell r="F822" t="str">
            <v>T</v>
          </cell>
          <cell r="G822" t="str">
            <v>F</v>
          </cell>
          <cell r="H822">
            <v>2</v>
          </cell>
          <cell r="P822">
            <v>564.17999999999995</v>
          </cell>
        </row>
        <row r="823">
          <cell r="E823" t="str">
            <v>IPSHHEC3</v>
          </cell>
          <cell r="F823" t="str">
            <v>H</v>
          </cell>
          <cell r="G823" t="str">
            <v>Btu/lb</v>
          </cell>
          <cell r="H823">
            <v>2</v>
          </cell>
          <cell r="P823">
            <v>146.47</v>
          </cell>
        </row>
        <row r="824">
          <cell r="P824">
            <v>0.94543448275860964</v>
          </cell>
        </row>
        <row r="825">
          <cell r="F825" t="str">
            <v>Ploss</v>
          </cell>
          <cell r="G825" t="str">
            <v>in H2O</v>
          </cell>
          <cell r="P825">
            <v>1.3899999999999864</v>
          </cell>
        </row>
        <row r="826">
          <cell r="F826" t="str">
            <v>Duty</v>
          </cell>
          <cell r="G826" t="str">
            <v>Mbtu/h</v>
          </cell>
          <cell r="P826">
            <v>5.4835200000000004</v>
          </cell>
        </row>
        <row r="828">
          <cell r="E828" t="str">
            <v>IPS1IPSH</v>
          </cell>
          <cell r="F828" t="str">
            <v>M</v>
          </cell>
          <cell r="G828" t="str">
            <v>lb/h</v>
          </cell>
          <cell r="H828">
            <v>0</v>
          </cell>
          <cell r="P828">
            <v>62834</v>
          </cell>
        </row>
        <row r="829">
          <cell r="E829" t="str">
            <v>IPS1IPSH</v>
          </cell>
          <cell r="F829" t="str">
            <v>P</v>
          </cell>
          <cell r="G829" t="str">
            <v>psia</v>
          </cell>
          <cell r="H829">
            <v>2</v>
          </cell>
          <cell r="P829">
            <v>308.22000000000003</v>
          </cell>
        </row>
        <row r="830">
          <cell r="E830" t="str">
            <v>IPS1IPSH</v>
          </cell>
          <cell r="F830" t="str">
            <v>T</v>
          </cell>
          <cell r="G830" t="str">
            <v>F</v>
          </cell>
          <cell r="H830">
            <v>2</v>
          </cell>
          <cell r="P830">
            <v>419.85</v>
          </cell>
        </row>
        <row r="831">
          <cell r="E831" t="str">
            <v>IPS1IPSH</v>
          </cell>
          <cell r="F831" t="str">
            <v>H</v>
          </cell>
          <cell r="G831" t="str">
            <v>Btu/lb</v>
          </cell>
          <cell r="H831">
            <v>2</v>
          </cell>
          <cell r="P831">
            <v>1203.5999999999999</v>
          </cell>
        </row>
        <row r="832">
          <cell r="E832" t="str">
            <v>IPSHINRV</v>
          </cell>
          <cell r="F832" t="str">
            <v>M</v>
          </cell>
          <cell r="G832" t="str">
            <v>lb/h</v>
          </cell>
          <cell r="H832">
            <v>0</v>
          </cell>
          <cell r="P832">
            <v>62834</v>
          </cell>
        </row>
        <row r="833">
          <cell r="E833" t="str">
            <v>IPSHINRV</v>
          </cell>
          <cell r="F833" t="str">
            <v>P</v>
          </cell>
          <cell r="G833" t="str">
            <v>psia</v>
          </cell>
          <cell r="H833">
            <v>2</v>
          </cell>
          <cell r="P833">
            <v>293.22000000000003</v>
          </cell>
        </row>
        <row r="834">
          <cell r="E834" t="str">
            <v>IPSHINRV</v>
          </cell>
          <cell r="F834" t="str">
            <v>T</v>
          </cell>
          <cell r="G834" t="str">
            <v>F</v>
          </cell>
          <cell r="H834">
            <v>2</v>
          </cell>
          <cell r="P834">
            <v>554.98</v>
          </cell>
        </row>
        <row r="835">
          <cell r="E835" t="str">
            <v>IPSHINRV</v>
          </cell>
          <cell r="F835" t="str">
            <v>H</v>
          </cell>
          <cell r="G835" t="str">
            <v>Btu/lb</v>
          </cell>
          <cell r="H835">
            <v>2</v>
          </cell>
          <cell r="P835">
            <v>1290.42</v>
          </cell>
        </row>
        <row r="836">
          <cell r="E836" t="str">
            <v>INRVIPMX</v>
          </cell>
          <cell r="F836" t="str">
            <v>M</v>
          </cell>
          <cell r="G836" t="str">
            <v>lb/h</v>
          </cell>
          <cell r="H836">
            <v>0</v>
          </cell>
          <cell r="I836" t="e">
            <v>#NAME?</v>
          </cell>
          <cell r="J836" t="str">
            <v>M</v>
          </cell>
          <cell r="L836">
            <v>0</v>
          </cell>
          <cell r="P836">
            <v>62834</v>
          </cell>
        </row>
        <row r="837">
          <cell r="E837" t="str">
            <v>INRVIPMX</v>
          </cell>
          <cell r="F837" t="str">
            <v>P</v>
          </cell>
          <cell r="G837" t="str">
            <v>psia</v>
          </cell>
          <cell r="H837">
            <v>2</v>
          </cell>
          <cell r="I837" t="e">
            <v>#NAME?</v>
          </cell>
          <cell r="J837" t="str">
            <v>P</v>
          </cell>
          <cell r="L837">
            <v>1</v>
          </cell>
          <cell r="P837">
            <v>293.22000000000003</v>
          </cell>
        </row>
        <row r="838">
          <cell r="E838" t="str">
            <v>INRVIPMX</v>
          </cell>
          <cell r="F838" t="str">
            <v>T</v>
          </cell>
          <cell r="G838" t="str">
            <v>F</v>
          </cell>
          <cell r="H838">
            <v>2</v>
          </cell>
          <cell r="I838" t="e">
            <v>#NAME?</v>
          </cell>
          <cell r="J838" t="str">
            <v>T</v>
          </cell>
          <cell r="L838">
            <v>1</v>
          </cell>
          <cell r="P838">
            <v>554.97</v>
          </cell>
        </row>
        <row r="839">
          <cell r="E839" t="str">
            <v>INRVIPMX</v>
          </cell>
          <cell r="F839" t="str">
            <v>H</v>
          </cell>
          <cell r="G839" t="str">
            <v>Btu/lb</v>
          </cell>
          <cell r="H839">
            <v>2</v>
          </cell>
          <cell r="I839" t="e">
            <v>#NAME?</v>
          </cell>
          <cell r="J839" t="str">
            <v>H</v>
          </cell>
          <cell r="L839">
            <v>1</v>
          </cell>
          <cell r="P839">
            <v>1290.42</v>
          </cell>
        </row>
        <row r="840">
          <cell r="P840">
            <v>4.0370368385998744E-2</v>
          </cell>
        </row>
        <row r="841">
          <cell r="E841" t="str">
            <v>IPSH</v>
          </cell>
          <cell r="F841" t="str">
            <v>LWET</v>
          </cell>
          <cell r="G841" t="str">
            <v>in</v>
          </cell>
          <cell r="H841">
            <v>2</v>
          </cell>
          <cell r="P841">
            <v>1147.6400000000001</v>
          </cell>
        </row>
        <row r="842">
          <cell r="E842" t="str">
            <v>IPSH</v>
          </cell>
          <cell r="F842" t="str">
            <v>DWET</v>
          </cell>
          <cell r="G842" t="str">
            <v>in</v>
          </cell>
          <cell r="H842">
            <v>3</v>
          </cell>
          <cell r="P842">
            <v>7.6219999999999999</v>
          </cell>
        </row>
        <row r="843">
          <cell r="E843" t="str">
            <v>IPSH</v>
          </cell>
          <cell r="F843" t="str">
            <v>NWET</v>
          </cell>
          <cell r="G843" t="str">
            <v>#</v>
          </cell>
          <cell r="H843">
            <v>0</v>
          </cell>
          <cell r="P843">
            <v>1</v>
          </cell>
        </row>
        <row r="844">
          <cell r="E844" t="str">
            <v>IPSH</v>
          </cell>
          <cell r="F844" t="str">
            <v>PD</v>
          </cell>
          <cell r="G844" t="str">
            <v>psi</v>
          </cell>
          <cell r="H844">
            <v>2</v>
          </cell>
          <cell r="P844">
            <v>15</v>
          </cell>
        </row>
        <row r="845">
          <cell r="F845" t="str">
            <v>P</v>
          </cell>
          <cell r="G845" t="str">
            <v>psia</v>
          </cell>
          <cell r="P845">
            <v>15</v>
          </cell>
        </row>
        <row r="846">
          <cell r="F846" t="str">
            <v>P</v>
          </cell>
          <cell r="G846" t="str">
            <v>psia</v>
          </cell>
          <cell r="P846">
            <v>0</v>
          </cell>
        </row>
        <row r="847">
          <cell r="F847" t="str">
            <v>Duty</v>
          </cell>
          <cell r="G847" t="str">
            <v>Mbtu/h</v>
          </cell>
          <cell r="P847">
            <v>5.4552478800000097</v>
          </cell>
        </row>
        <row r="849">
          <cell r="F849" t="str">
            <v>T</v>
          </cell>
          <cell r="G849" t="str">
            <v>F</v>
          </cell>
          <cell r="P849">
            <v>15</v>
          </cell>
        </row>
        <row r="850">
          <cell r="F850" t="str">
            <v>T</v>
          </cell>
          <cell r="G850" t="str">
            <v>F</v>
          </cell>
          <cell r="P850">
            <v>144.32999999999993</v>
          </cell>
        </row>
        <row r="851">
          <cell r="F851" t="str">
            <v>T</v>
          </cell>
          <cell r="G851" t="str">
            <v>F</v>
          </cell>
          <cell r="P851">
            <v>57.12324267090073</v>
          </cell>
        </row>
        <row r="852">
          <cell r="P852">
            <v>0.91192760110845117</v>
          </cell>
        </row>
        <row r="854">
          <cell r="E854" t="str">
            <v>HEC3IPEV</v>
          </cell>
          <cell r="F854" t="str">
            <v>M</v>
          </cell>
          <cell r="G854" t="str">
            <v>lb/h</v>
          </cell>
          <cell r="H854">
            <v>0</v>
          </cell>
          <cell r="P854">
            <v>3584000</v>
          </cell>
        </row>
        <row r="855">
          <cell r="E855" t="str">
            <v>HEC3IPEV</v>
          </cell>
          <cell r="F855" t="str">
            <v>PLOSS</v>
          </cell>
          <cell r="G855" t="str">
            <v>in H2O</v>
          </cell>
          <cell r="H855">
            <v>2</v>
          </cell>
          <cell r="P855">
            <v>405.93</v>
          </cell>
        </row>
        <row r="856">
          <cell r="E856" t="str">
            <v>HEC3IPEV</v>
          </cell>
          <cell r="F856" t="str">
            <v>T</v>
          </cell>
          <cell r="G856" t="str">
            <v>F</v>
          </cell>
          <cell r="H856">
            <v>2</v>
          </cell>
          <cell r="P856">
            <v>489.16</v>
          </cell>
        </row>
        <row r="857">
          <cell r="E857" t="str">
            <v>HEC3IPEV</v>
          </cell>
          <cell r="F857" t="str">
            <v>H</v>
          </cell>
          <cell r="G857" t="str">
            <v>Btu/lb</v>
          </cell>
          <cell r="H857">
            <v>2</v>
          </cell>
          <cell r="P857">
            <v>126.79</v>
          </cell>
        </row>
        <row r="858">
          <cell r="E858" t="str">
            <v>IPEVIEC2</v>
          </cell>
          <cell r="F858" t="str">
            <v>M</v>
          </cell>
          <cell r="G858" t="str">
            <v>lb/h</v>
          </cell>
          <cell r="H858">
            <v>0</v>
          </cell>
          <cell r="P858">
            <v>3584000</v>
          </cell>
        </row>
        <row r="859">
          <cell r="E859" t="str">
            <v>IPEVIEC2</v>
          </cell>
          <cell r="F859" t="str">
            <v>PLOSS</v>
          </cell>
          <cell r="G859" t="str">
            <v>in H2O</v>
          </cell>
          <cell r="H859">
            <v>2</v>
          </cell>
          <cell r="P859">
            <v>404.55</v>
          </cell>
        </row>
        <row r="860">
          <cell r="E860" t="str">
            <v>IPEVIEC2</v>
          </cell>
          <cell r="F860" t="str">
            <v>T</v>
          </cell>
          <cell r="G860" t="str">
            <v>F</v>
          </cell>
          <cell r="H860">
            <v>2</v>
          </cell>
          <cell r="P860">
            <v>433.85</v>
          </cell>
        </row>
        <row r="861">
          <cell r="E861" t="str">
            <v>IPEVIEC2</v>
          </cell>
          <cell r="F861" t="str">
            <v>H</v>
          </cell>
          <cell r="G861" t="str">
            <v>Btu/lb</v>
          </cell>
          <cell r="H861">
            <v>2</v>
          </cell>
          <cell r="P861">
            <v>112.4</v>
          </cell>
        </row>
        <row r="862">
          <cell r="P862">
            <v>0.93244910504429579</v>
          </cell>
        </row>
        <row r="863">
          <cell r="F863" t="str">
            <v>Ploss</v>
          </cell>
          <cell r="G863" t="str">
            <v>in H2O</v>
          </cell>
          <cell r="P863">
            <v>1.3799999999999955</v>
          </cell>
        </row>
        <row r="864">
          <cell r="F864" t="str">
            <v>Duty</v>
          </cell>
          <cell r="G864" t="str">
            <v>Mbtu/h</v>
          </cell>
          <cell r="P864">
            <v>51.57376</v>
          </cell>
        </row>
        <row r="866">
          <cell r="E866" t="str">
            <v>FGS1IPEV</v>
          </cell>
          <cell r="F866" t="str">
            <v>M</v>
          </cell>
          <cell r="G866" t="str">
            <v>lb/h</v>
          </cell>
          <cell r="H866">
            <v>0</v>
          </cell>
          <cell r="P866">
            <v>62834</v>
          </cell>
        </row>
        <row r="867">
          <cell r="E867" t="str">
            <v>FGS1IPEV</v>
          </cell>
          <cell r="F867" t="str">
            <v>P</v>
          </cell>
          <cell r="G867" t="str">
            <v>psia</v>
          </cell>
          <cell r="H867">
            <v>2</v>
          </cell>
          <cell r="P867">
            <v>308.22000000000003</v>
          </cell>
        </row>
        <row r="868">
          <cell r="E868" t="str">
            <v>FGS1IPEV</v>
          </cell>
          <cell r="F868" t="str">
            <v>T</v>
          </cell>
          <cell r="G868" t="str">
            <v>F</v>
          </cell>
          <cell r="H868">
            <v>2</v>
          </cell>
          <cell r="P868">
            <v>410.85</v>
          </cell>
        </row>
        <row r="869">
          <cell r="E869" t="str">
            <v>FGS1IPEV</v>
          </cell>
          <cell r="F869" t="str">
            <v>H</v>
          </cell>
          <cell r="G869" t="str">
            <v>Btu/lb</v>
          </cell>
          <cell r="H869">
            <v>2</v>
          </cell>
          <cell r="P869">
            <v>386.91</v>
          </cell>
        </row>
        <row r="870">
          <cell r="E870" t="str">
            <v>IPEVIPBD</v>
          </cell>
          <cell r="F870" t="str">
            <v>M</v>
          </cell>
          <cell r="G870" t="str">
            <v>lb/h</v>
          </cell>
          <cell r="H870">
            <v>0</v>
          </cell>
          <cell r="P870">
            <v>0</v>
          </cell>
        </row>
        <row r="871">
          <cell r="E871" t="str">
            <v>IPEVIPBD</v>
          </cell>
          <cell r="F871" t="str">
            <v>P</v>
          </cell>
          <cell r="G871" t="str">
            <v>psia</v>
          </cell>
          <cell r="H871">
            <v>2</v>
          </cell>
          <cell r="P871">
            <v>308.22000000000003</v>
          </cell>
        </row>
        <row r="872">
          <cell r="E872" t="str">
            <v>IPEVIPBD</v>
          </cell>
          <cell r="F872" t="str">
            <v>T</v>
          </cell>
          <cell r="G872" t="str">
            <v>F</v>
          </cell>
          <cell r="H872">
            <v>2</v>
          </cell>
          <cell r="P872">
            <v>419.85</v>
          </cell>
        </row>
        <row r="873">
          <cell r="E873" t="str">
            <v>IPEVIPBD</v>
          </cell>
          <cell r="F873" t="str">
            <v>H</v>
          </cell>
          <cell r="G873" t="str">
            <v>Btu/lb</v>
          </cell>
          <cell r="H873">
            <v>2</v>
          </cell>
          <cell r="P873">
            <v>396.73</v>
          </cell>
        </row>
        <row r="875">
          <cell r="E875" t="str">
            <v>IPEVIPS1</v>
          </cell>
          <cell r="F875" t="str">
            <v>M</v>
          </cell>
          <cell r="G875" t="str">
            <v>lb/h</v>
          </cell>
          <cell r="H875">
            <v>0</v>
          </cell>
          <cell r="P875">
            <v>62834</v>
          </cell>
        </row>
        <row r="876">
          <cell r="E876" t="str">
            <v>IPEVIPS1</v>
          </cell>
          <cell r="F876" t="str">
            <v>P</v>
          </cell>
          <cell r="G876" t="str">
            <v>psia</v>
          </cell>
          <cell r="H876">
            <v>2</v>
          </cell>
          <cell r="P876">
            <v>308.22000000000003</v>
          </cell>
        </row>
        <row r="877">
          <cell r="E877" t="str">
            <v>IPEVIPS1</v>
          </cell>
          <cell r="F877" t="str">
            <v>T</v>
          </cell>
          <cell r="G877" t="str">
            <v>F</v>
          </cell>
          <cell r="H877">
            <v>2</v>
          </cell>
          <cell r="P877">
            <v>419.85</v>
          </cell>
        </row>
        <row r="878">
          <cell r="E878" t="str">
            <v>IPEVIPS1</v>
          </cell>
          <cell r="F878" t="str">
            <v>H</v>
          </cell>
          <cell r="G878" t="str">
            <v>Btu/lb</v>
          </cell>
          <cell r="H878">
            <v>2</v>
          </cell>
          <cell r="P878">
            <v>1203.5999999999999</v>
          </cell>
        </row>
        <row r="879">
          <cell r="F879" t="str">
            <v>Duty</v>
          </cell>
          <cell r="G879" t="str">
            <v>Mbtu/h</v>
          </cell>
          <cell r="P879">
            <v>51.31589945999999</v>
          </cell>
        </row>
        <row r="881">
          <cell r="F881" t="str">
            <v>T</v>
          </cell>
          <cell r="G881" t="str">
            <v>F</v>
          </cell>
          <cell r="P881">
            <v>69.31</v>
          </cell>
        </row>
        <row r="882">
          <cell r="F882" t="str">
            <v>T</v>
          </cell>
          <cell r="G882" t="str">
            <v>F</v>
          </cell>
          <cell r="P882">
            <v>14</v>
          </cell>
        </row>
        <row r="883">
          <cell r="F883" t="str">
            <v>T</v>
          </cell>
          <cell r="G883" t="str">
            <v>F</v>
          </cell>
          <cell r="P883">
            <v>9</v>
          </cell>
        </row>
        <row r="884">
          <cell r="F884" t="str">
            <v>T</v>
          </cell>
          <cell r="G884" t="str">
            <v>F</v>
          </cell>
          <cell r="P884">
            <v>34.578867207838606</v>
          </cell>
        </row>
        <row r="885">
          <cell r="P885">
            <v>0.79401902839983141</v>
          </cell>
        </row>
        <row r="890">
          <cell r="E890" t="str">
            <v>IPEVIEC2</v>
          </cell>
          <cell r="F890" t="str">
            <v>M</v>
          </cell>
          <cell r="G890" t="str">
            <v>lb/h</v>
          </cell>
          <cell r="H890">
            <v>0</v>
          </cell>
          <cell r="P890">
            <v>3584000</v>
          </cell>
        </row>
        <row r="891">
          <cell r="E891" t="str">
            <v>IPEVIEC2</v>
          </cell>
          <cell r="F891" t="str">
            <v>PLOSS</v>
          </cell>
          <cell r="G891" t="str">
            <v>in H2O</v>
          </cell>
          <cell r="H891">
            <v>2</v>
          </cell>
          <cell r="P891">
            <v>404.55</v>
          </cell>
        </row>
        <row r="892">
          <cell r="E892" t="str">
            <v>IPEVIEC2</v>
          </cell>
          <cell r="F892" t="str">
            <v>T</v>
          </cell>
          <cell r="G892" t="str">
            <v>F</v>
          </cell>
          <cell r="H892">
            <v>2</v>
          </cell>
          <cell r="P892">
            <v>433.85</v>
          </cell>
        </row>
        <row r="893">
          <cell r="E893" t="str">
            <v>IPEVIEC2</v>
          </cell>
          <cell r="F893" t="str">
            <v>H</v>
          </cell>
          <cell r="G893" t="str">
            <v>Btu/lb</v>
          </cell>
          <cell r="H893">
            <v>2</v>
          </cell>
          <cell r="P893">
            <v>112.4</v>
          </cell>
        </row>
        <row r="894">
          <cell r="E894" t="str">
            <v>IEC2HEC2</v>
          </cell>
          <cell r="F894" t="str">
            <v>M</v>
          </cell>
          <cell r="G894" t="str">
            <v>lb/h</v>
          </cell>
          <cell r="H894">
            <v>0</v>
          </cell>
          <cell r="P894">
            <v>3584000</v>
          </cell>
        </row>
        <row r="895">
          <cell r="E895" t="str">
            <v>IEC2HEC2</v>
          </cell>
          <cell r="F895" t="str">
            <v>PLOSS</v>
          </cell>
          <cell r="G895" t="str">
            <v>in H2O</v>
          </cell>
          <cell r="H895">
            <v>2</v>
          </cell>
          <cell r="P895">
            <v>403.16</v>
          </cell>
        </row>
        <row r="896">
          <cell r="E896" t="str">
            <v>IEC2HEC2</v>
          </cell>
          <cell r="F896" t="str">
            <v>T</v>
          </cell>
          <cell r="G896" t="str">
            <v>F</v>
          </cell>
          <cell r="H896">
            <v>2</v>
          </cell>
          <cell r="P896">
            <v>427.57</v>
          </cell>
        </row>
        <row r="897">
          <cell r="E897" t="str">
            <v>IEC2HEC2</v>
          </cell>
          <cell r="F897" t="str">
            <v>H</v>
          </cell>
          <cell r="G897" t="str">
            <v>Btu/lb</v>
          </cell>
          <cell r="H897">
            <v>2</v>
          </cell>
          <cell r="P897">
            <v>110.77</v>
          </cell>
        </row>
        <row r="898">
          <cell r="P898">
            <v>0.93024203821655616</v>
          </cell>
        </row>
        <row r="899">
          <cell r="F899" t="str">
            <v>Ploss</v>
          </cell>
          <cell r="G899" t="str">
            <v>in H2O</v>
          </cell>
          <cell r="P899">
            <v>1.3899999999999864</v>
          </cell>
        </row>
        <row r="900">
          <cell r="F900" t="str">
            <v>Duty</v>
          </cell>
          <cell r="G900" t="str">
            <v>Mbtu/h</v>
          </cell>
          <cell r="P900">
            <v>5.84192</v>
          </cell>
        </row>
        <row r="902">
          <cell r="E902" t="str">
            <v>IEC1IEC2</v>
          </cell>
          <cell r="F902" t="str">
            <v>M</v>
          </cell>
          <cell r="G902" t="str">
            <v>lb/h</v>
          </cell>
          <cell r="H902">
            <v>0</v>
          </cell>
          <cell r="P902">
            <v>113816</v>
          </cell>
        </row>
        <row r="903">
          <cell r="E903" t="str">
            <v>IEC1IEC2</v>
          </cell>
          <cell r="F903" t="str">
            <v>P</v>
          </cell>
          <cell r="G903" t="str">
            <v>psia</v>
          </cell>
          <cell r="H903">
            <v>2</v>
          </cell>
          <cell r="P903">
            <v>320.42</v>
          </cell>
        </row>
        <row r="904">
          <cell r="E904" t="str">
            <v>IEC1IEC2</v>
          </cell>
          <cell r="F904" t="str">
            <v>T</v>
          </cell>
          <cell r="G904" t="str">
            <v>F</v>
          </cell>
          <cell r="H904">
            <v>2</v>
          </cell>
          <cell r="P904">
            <v>363.13</v>
          </cell>
        </row>
        <row r="905">
          <cell r="E905" t="str">
            <v>IEC1IEC2</v>
          </cell>
          <cell r="F905" t="str">
            <v>H</v>
          </cell>
          <cell r="G905" t="str">
            <v>Btu/lb</v>
          </cell>
          <cell r="H905">
            <v>2</v>
          </cell>
          <cell r="P905">
            <v>335.88</v>
          </cell>
        </row>
        <row r="906">
          <cell r="E906" t="str">
            <v>IEC2IPCV</v>
          </cell>
          <cell r="F906" t="str">
            <v>M</v>
          </cell>
          <cell r="G906" t="str">
            <v>lb/h</v>
          </cell>
          <cell r="H906">
            <v>0</v>
          </cell>
          <cell r="P906">
            <v>113816</v>
          </cell>
        </row>
        <row r="907">
          <cell r="E907" t="str">
            <v>IEC2IPCV</v>
          </cell>
          <cell r="F907" t="str">
            <v>P</v>
          </cell>
          <cell r="G907" t="str">
            <v>psia</v>
          </cell>
          <cell r="H907">
            <v>2</v>
          </cell>
          <cell r="P907">
            <v>308.22000000000003</v>
          </cell>
        </row>
        <row r="908">
          <cell r="E908" t="str">
            <v>IEC2IPCV</v>
          </cell>
          <cell r="F908" t="str">
            <v>T</v>
          </cell>
          <cell r="G908" t="str">
            <v>F</v>
          </cell>
          <cell r="H908">
            <v>2</v>
          </cell>
          <cell r="P908">
            <v>410.85</v>
          </cell>
        </row>
        <row r="909">
          <cell r="E909" t="str">
            <v>IEC2IPCV</v>
          </cell>
          <cell r="F909" t="str">
            <v>H</v>
          </cell>
          <cell r="G909" t="str">
            <v>Btu/lb</v>
          </cell>
          <cell r="H909">
            <v>2</v>
          </cell>
          <cell r="P909">
            <v>386.91</v>
          </cell>
        </row>
        <row r="910">
          <cell r="P910">
            <v>0.12171061357921208</v>
          </cell>
        </row>
        <row r="911">
          <cell r="F911" t="str">
            <v>P</v>
          </cell>
          <cell r="G911" t="str">
            <v>psia</v>
          </cell>
          <cell r="P911">
            <v>12.199999999999989</v>
          </cell>
        </row>
        <row r="912">
          <cell r="F912" t="str">
            <v>Duty</v>
          </cell>
          <cell r="G912" t="str">
            <v>Mbtu/h</v>
          </cell>
          <cell r="P912">
            <v>5.8080304800000038</v>
          </cell>
        </row>
        <row r="914">
          <cell r="F914" t="str">
            <v>T</v>
          </cell>
          <cell r="G914" t="str">
            <v>F</v>
          </cell>
          <cell r="P914">
            <v>23</v>
          </cell>
        </row>
        <row r="915">
          <cell r="F915" t="str">
            <v>T</v>
          </cell>
          <cell r="G915" t="str">
            <v>F</v>
          </cell>
          <cell r="P915">
            <v>64.44</v>
          </cell>
        </row>
        <row r="916">
          <cell r="F916" t="str">
            <v>T</v>
          </cell>
          <cell r="G916" t="str">
            <v>F</v>
          </cell>
          <cell r="P916">
            <v>40.223623843231479</v>
          </cell>
        </row>
        <row r="917">
          <cell r="P917">
            <v>5.8113840336015507E-2</v>
          </cell>
        </row>
        <row r="919">
          <cell r="E919" t="str">
            <v>HEC1IEC1</v>
          </cell>
          <cell r="F919" t="str">
            <v>M</v>
          </cell>
          <cell r="G919" t="str">
            <v>lb/h</v>
          </cell>
          <cell r="H919">
            <v>0</v>
          </cell>
          <cell r="P919">
            <v>3584000</v>
          </cell>
        </row>
        <row r="920">
          <cell r="E920" t="str">
            <v>HEC1IEC1</v>
          </cell>
          <cell r="F920" t="str">
            <v>PLOSS</v>
          </cell>
          <cell r="G920" t="str">
            <v>in H2O</v>
          </cell>
          <cell r="H920">
            <v>2</v>
          </cell>
          <cell r="P920">
            <v>400.39</v>
          </cell>
        </row>
        <row r="921">
          <cell r="E921" t="str">
            <v>HEC1IEC1</v>
          </cell>
          <cell r="F921" t="str">
            <v>T</v>
          </cell>
          <cell r="G921" t="str">
            <v>F</v>
          </cell>
          <cell r="H921">
            <v>2</v>
          </cell>
          <cell r="P921">
            <v>378.13</v>
          </cell>
        </row>
        <row r="922">
          <cell r="E922" t="str">
            <v>HEC1IEC1</v>
          </cell>
          <cell r="F922" t="str">
            <v>H</v>
          </cell>
          <cell r="G922" t="str">
            <v>Btu/lb</v>
          </cell>
          <cell r="H922">
            <v>2</v>
          </cell>
          <cell r="P922">
            <v>98</v>
          </cell>
        </row>
        <row r="923">
          <cell r="E923" t="str">
            <v>IEC1LPEV</v>
          </cell>
          <cell r="F923" t="str">
            <v>M</v>
          </cell>
          <cell r="G923" t="str">
            <v>lb/h</v>
          </cell>
          <cell r="H923">
            <v>0</v>
          </cell>
          <cell r="P923">
            <v>3584000</v>
          </cell>
        </row>
        <row r="924">
          <cell r="E924" t="str">
            <v>IEC1LPEV</v>
          </cell>
          <cell r="F924" t="str">
            <v>PLOSS</v>
          </cell>
          <cell r="G924" t="str">
            <v>in H2O</v>
          </cell>
          <cell r="H924">
            <v>2</v>
          </cell>
          <cell r="P924">
            <v>399</v>
          </cell>
        </row>
        <row r="925">
          <cell r="E925" t="str">
            <v>IEC1LPEV</v>
          </cell>
          <cell r="F925" t="str">
            <v>T</v>
          </cell>
          <cell r="G925" t="str">
            <v>F</v>
          </cell>
          <cell r="H925">
            <v>2</v>
          </cell>
          <cell r="P925">
            <v>370.92</v>
          </cell>
        </row>
        <row r="926">
          <cell r="E926" t="str">
            <v>IEC1LPEV</v>
          </cell>
          <cell r="F926" t="str">
            <v>H</v>
          </cell>
          <cell r="G926" t="str">
            <v>Btu/lb</v>
          </cell>
          <cell r="H926">
            <v>2</v>
          </cell>
          <cell r="P926">
            <v>96.14</v>
          </cell>
        </row>
        <row r="927">
          <cell r="P927">
            <v>0.92458252427184728</v>
          </cell>
        </row>
        <row r="928">
          <cell r="F928" t="str">
            <v>Ploss</v>
          </cell>
          <cell r="G928" t="str">
            <v>in H2O</v>
          </cell>
          <cell r="P928">
            <v>1.3899999999999864</v>
          </cell>
        </row>
        <row r="929">
          <cell r="F929" t="str">
            <v>Duty</v>
          </cell>
          <cell r="G929" t="str">
            <v>Mbtu/h</v>
          </cell>
          <cell r="P929">
            <v>6.6662400000000002</v>
          </cell>
        </row>
        <row r="931">
          <cell r="E931" t="str">
            <v>ICV2IEC1</v>
          </cell>
          <cell r="F931" t="str">
            <v>M</v>
          </cell>
          <cell r="G931" t="str">
            <v>lb/h</v>
          </cell>
          <cell r="H931">
            <v>0</v>
          </cell>
          <cell r="P931">
            <v>113816</v>
          </cell>
        </row>
        <row r="932">
          <cell r="E932" t="str">
            <v>ICV2IEC1</v>
          </cell>
          <cell r="F932" t="str">
            <v>P</v>
          </cell>
          <cell r="G932" t="str">
            <v>psia</v>
          </cell>
          <cell r="H932">
            <v>2</v>
          </cell>
          <cell r="P932">
            <v>338.22</v>
          </cell>
        </row>
        <row r="933">
          <cell r="E933" t="str">
            <v>ICV2IEC1</v>
          </cell>
          <cell r="F933" t="str">
            <v>T</v>
          </cell>
          <cell r="G933" t="str">
            <v>F</v>
          </cell>
          <cell r="H933">
            <v>2</v>
          </cell>
          <cell r="P933">
            <v>307.23</v>
          </cell>
        </row>
        <row r="934">
          <cell r="E934" t="str">
            <v>ICV2IEC1</v>
          </cell>
          <cell r="F934" t="str">
            <v>H</v>
          </cell>
          <cell r="G934" t="str">
            <v>Btu/lb</v>
          </cell>
          <cell r="H934">
            <v>2</v>
          </cell>
          <cell r="P934">
            <v>277.66000000000003</v>
          </cell>
        </row>
        <row r="935">
          <cell r="E935" t="str">
            <v>IEC1IEC2</v>
          </cell>
          <cell r="F935" t="str">
            <v>M</v>
          </cell>
          <cell r="G935" t="str">
            <v>lb/h</v>
          </cell>
          <cell r="H935">
            <v>0</v>
          </cell>
          <cell r="P935">
            <v>113816</v>
          </cell>
        </row>
        <row r="936">
          <cell r="E936" t="str">
            <v>IEC1IEC2</v>
          </cell>
          <cell r="F936" t="str">
            <v>P</v>
          </cell>
          <cell r="G936" t="str">
            <v>psia</v>
          </cell>
          <cell r="H936">
            <v>2</v>
          </cell>
          <cell r="P936">
            <v>320.42</v>
          </cell>
        </row>
        <row r="937">
          <cell r="E937" t="str">
            <v>IEC1IEC2</v>
          </cell>
          <cell r="F937" t="str">
            <v>T</v>
          </cell>
          <cell r="G937" t="str">
            <v>F</v>
          </cell>
          <cell r="H937">
            <v>2</v>
          </cell>
          <cell r="P937">
            <v>363.13</v>
          </cell>
        </row>
        <row r="938">
          <cell r="E938" t="str">
            <v>IEC1IEC2</v>
          </cell>
          <cell r="F938" t="str">
            <v>H</v>
          </cell>
          <cell r="G938" t="str">
            <v>Btu/lb</v>
          </cell>
          <cell r="H938">
            <v>2</v>
          </cell>
          <cell r="P938">
            <v>335.88</v>
          </cell>
        </row>
        <row r="939">
          <cell r="P939">
            <v>0.11853966940966008</v>
          </cell>
        </row>
        <row r="940">
          <cell r="F940" t="str">
            <v>P</v>
          </cell>
          <cell r="G940" t="str">
            <v>psia</v>
          </cell>
          <cell r="P940">
            <v>17.800000000000011</v>
          </cell>
        </row>
        <row r="941">
          <cell r="F941" t="str">
            <v>Duty</v>
          </cell>
          <cell r="G941" t="str">
            <v>Mbtu/h</v>
          </cell>
          <cell r="P941">
            <v>6.6263675199999961</v>
          </cell>
        </row>
        <row r="943">
          <cell r="F943" t="str">
            <v>T</v>
          </cell>
          <cell r="G943" t="str">
            <v>F</v>
          </cell>
          <cell r="P943">
            <v>15</v>
          </cell>
        </row>
        <row r="944">
          <cell r="F944" t="str">
            <v>T</v>
          </cell>
          <cell r="G944" t="str">
            <v>F</v>
          </cell>
          <cell r="P944">
            <v>63.69</v>
          </cell>
        </row>
        <row r="945">
          <cell r="F945" t="str">
            <v>T</v>
          </cell>
          <cell r="G945" t="str">
            <v>F</v>
          </cell>
          <cell r="P945">
            <v>33.672726307082442</v>
          </cell>
        </row>
        <row r="946">
          <cell r="P946">
            <v>0.78563882342455982</v>
          </cell>
        </row>
        <row r="948">
          <cell r="E948" t="str">
            <v>HPEVLPSH</v>
          </cell>
          <cell r="F948" t="str">
            <v>M</v>
          </cell>
          <cell r="G948" t="str">
            <v>lb/h</v>
          </cell>
          <cell r="H948">
            <v>0</v>
          </cell>
          <cell r="P948">
            <v>3584000</v>
          </cell>
        </row>
        <row r="949">
          <cell r="E949" t="str">
            <v>HPEVLPSH</v>
          </cell>
          <cell r="F949" t="str">
            <v>PLOSS</v>
          </cell>
          <cell r="G949" t="str">
            <v>in H2O</v>
          </cell>
          <cell r="H949">
            <v>2</v>
          </cell>
          <cell r="P949">
            <v>411.48</v>
          </cell>
        </row>
        <row r="950">
          <cell r="E950" t="str">
            <v>HPEVLPSH</v>
          </cell>
          <cell r="F950" t="str">
            <v>T</v>
          </cell>
          <cell r="G950" t="str">
            <v>F</v>
          </cell>
          <cell r="H950">
            <v>2</v>
          </cell>
          <cell r="P950">
            <v>583.62</v>
          </cell>
        </row>
        <row r="951">
          <cell r="E951" t="str">
            <v>HPEVLPSH</v>
          </cell>
          <cell r="F951" t="str">
            <v>H</v>
          </cell>
          <cell r="G951" t="str">
            <v>Btu/lb</v>
          </cell>
          <cell r="H951">
            <v>2</v>
          </cell>
          <cell r="P951">
            <v>151.6</v>
          </cell>
        </row>
        <row r="952">
          <cell r="E952" t="str">
            <v>LPSHHEC4</v>
          </cell>
          <cell r="F952" t="str">
            <v>M</v>
          </cell>
          <cell r="G952" t="str">
            <v>lb/h</v>
          </cell>
          <cell r="H952">
            <v>0</v>
          </cell>
          <cell r="P952">
            <v>3584000</v>
          </cell>
        </row>
        <row r="953">
          <cell r="E953" t="str">
            <v>LPSHHEC4</v>
          </cell>
          <cell r="F953" t="str">
            <v>PLOSS</v>
          </cell>
          <cell r="G953" t="str">
            <v>in H2O</v>
          </cell>
          <cell r="H953">
            <v>2</v>
          </cell>
          <cell r="P953">
            <v>410.09</v>
          </cell>
        </row>
        <row r="954">
          <cell r="E954" t="str">
            <v>LPSHHEC4</v>
          </cell>
          <cell r="F954" t="str">
            <v>T</v>
          </cell>
          <cell r="G954" t="str">
            <v>F</v>
          </cell>
          <cell r="H954">
            <v>2</v>
          </cell>
          <cell r="P954">
            <v>577.02</v>
          </cell>
        </row>
        <row r="955">
          <cell r="E955" t="str">
            <v>LPSHHEC4</v>
          </cell>
          <cell r="F955" t="str">
            <v>H</v>
          </cell>
          <cell r="G955" t="str">
            <v>Btu/lb</v>
          </cell>
          <cell r="H955">
            <v>2</v>
          </cell>
          <cell r="P955">
            <v>149.85</v>
          </cell>
        </row>
        <row r="956">
          <cell r="P956">
            <v>0.9503030303030271</v>
          </cell>
        </row>
        <row r="957">
          <cell r="F957" t="str">
            <v>Ploss</v>
          </cell>
          <cell r="G957" t="str">
            <v>in H2O</v>
          </cell>
          <cell r="P957">
            <v>1.3900000000000432</v>
          </cell>
        </row>
        <row r="958">
          <cell r="F958" t="str">
            <v>Duty</v>
          </cell>
          <cell r="G958" t="str">
            <v>Mbtu/h</v>
          </cell>
          <cell r="P958">
            <v>6.2720000000000002</v>
          </cell>
        </row>
        <row r="960">
          <cell r="E960" t="str">
            <v>ACMXLPSH</v>
          </cell>
          <cell r="F960" t="str">
            <v>M</v>
          </cell>
          <cell r="G960" t="str">
            <v>lb/h</v>
          </cell>
          <cell r="H960">
            <v>0</v>
          </cell>
          <cell r="P960">
            <v>45894</v>
          </cell>
        </row>
        <row r="961">
          <cell r="E961" t="str">
            <v>ACMXLPSH</v>
          </cell>
          <cell r="F961" t="str">
            <v>P</v>
          </cell>
          <cell r="G961" t="str">
            <v>psia</v>
          </cell>
          <cell r="H961">
            <v>2</v>
          </cell>
          <cell r="P961">
            <v>72.58</v>
          </cell>
        </row>
        <row r="962">
          <cell r="E962" t="str">
            <v>ACMXLPSH</v>
          </cell>
          <cell r="F962" t="str">
            <v>T</v>
          </cell>
          <cell r="G962" t="str">
            <v>F</v>
          </cell>
          <cell r="H962">
            <v>2</v>
          </cell>
          <cell r="P962">
            <v>305.37</v>
          </cell>
        </row>
        <row r="963">
          <cell r="E963" t="str">
            <v>ACMXLPSH</v>
          </cell>
          <cell r="F963" t="str">
            <v>H</v>
          </cell>
          <cell r="G963" t="str">
            <v>Btu/lb</v>
          </cell>
          <cell r="H963">
            <v>2</v>
          </cell>
          <cell r="P963">
            <v>1181.49</v>
          </cell>
        </row>
        <row r="964">
          <cell r="E964" t="str">
            <v>LPSHLNRV</v>
          </cell>
          <cell r="F964" t="str">
            <v>M</v>
          </cell>
          <cell r="G964" t="str">
            <v>lb/h</v>
          </cell>
          <cell r="H964">
            <v>0</v>
          </cell>
          <cell r="P964">
            <v>45894</v>
          </cell>
        </row>
        <row r="965">
          <cell r="E965" t="str">
            <v>LPSHLNRV</v>
          </cell>
          <cell r="F965" t="str">
            <v>P</v>
          </cell>
          <cell r="G965" t="str">
            <v>psia</v>
          </cell>
          <cell r="H965">
            <v>2</v>
          </cell>
          <cell r="P965">
            <v>57.58</v>
          </cell>
        </row>
        <row r="966">
          <cell r="E966" t="str">
            <v>LPSHLNRV</v>
          </cell>
          <cell r="F966" t="str">
            <v>T</v>
          </cell>
          <cell r="G966" t="str">
            <v>F</v>
          </cell>
          <cell r="H966">
            <v>2</v>
          </cell>
          <cell r="P966">
            <v>568.62</v>
          </cell>
        </row>
        <row r="967">
          <cell r="E967" t="str">
            <v>LPSHLNRV</v>
          </cell>
          <cell r="F967" t="str">
            <v>H</v>
          </cell>
          <cell r="G967" t="str">
            <v>Btu/lb</v>
          </cell>
          <cell r="H967">
            <v>2</v>
          </cell>
          <cell r="P967">
            <v>1317</v>
          </cell>
        </row>
        <row r="968">
          <cell r="E968" t="str">
            <v>LNRVLLS1</v>
          </cell>
          <cell r="F968" t="str">
            <v>M</v>
          </cell>
          <cell r="G968" t="str">
            <v>lb/h</v>
          </cell>
          <cell r="H968">
            <v>0</v>
          </cell>
          <cell r="I968" t="e">
            <v>#NAME?</v>
          </cell>
          <cell r="J968" t="str">
            <v>M</v>
          </cell>
          <cell r="L968">
            <v>0</v>
          </cell>
          <cell r="P968">
            <v>45894</v>
          </cell>
        </row>
        <row r="969">
          <cell r="E969" t="str">
            <v>LNRVLLS1</v>
          </cell>
          <cell r="F969" t="str">
            <v>P</v>
          </cell>
          <cell r="G969" t="str">
            <v>psia</v>
          </cell>
          <cell r="H969">
            <v>2</v>
          </cell>
          <cell r="I969" t="e">
            <v>#NAME?</v>
          </cell>
          <cell r="J969" t="str">
            <v>P</v>
          </cell>
          <cell r="L969">
            <v>1</v>
          </cell>
          <cell r="P969">
            <v>57.58</v>
          </cell>
        </row>
        <row r="970">
          <cell r="E970" t="str">
            <v>LNRVLLS1</v>
          </cell>
          <cell r="F970" t="str">
            <v>T</v>
          </cell>
          <cell r="G970" t="str">
            <v>F</v>
          </cell>
          <cell r="H970">
            <v>2</v>
          </cell>
          <cell r="I970" t="e">
            <v>#NAME?</v>
          </cell>
          <cell r="J970" t="str">
            <v>T</v>
          </cell>
          <cell r="L970">
            <v>1</v>
          </cell>
          <cell r="P970">
            <v>568.62</v>
          </cell>
        </row>
        <row r="971">
          <cell r="E971" t="str">
            <v>LNRVLLS1</v>
          </cell>
          <cell r="F971" t="str">
            <v>H</v>
          </cell>
          <cell r="G971" t="str">
            <v>Btu/lb</v>
          </cell>
          <cell r="H971">
            <v>2</v>
          </cell>
          <cell r="I971" t="e">
            <v>#NAME?</v>
          </cell>
          <cell r="J971" t="str">
            <v>H</v>
          </cell>
          <cell r="L971">
            <v>1</v>
          </cell>
          <cell r="P971">
            <v>1317</v>
          </cell>
        </row>
        <row r="972">
          <cell r="P972">
            <v>2.3624296068376058E-2</v>
          </cell>
        </row>
        <row r="973">
          <cell r="E973" t="str">
            <v>LPSH</v>
          </cell>
          <cell r="F973" t="str">
            <v>LWET</v>
          </cell>
          <cell r="G973" t="str">
            <v>in</v>
          </cell>
          <cell r="H973">
            <v>2</v>
          </cell>
          <cell r="P973">
            <v>7635.98</v>
          </cell>
        </row>
        <row r="974">
          <cell r="E974" t="str">
            <v>LPSH</v>
          </cell>
          <cell r="F974" t="str">
            <v>DWET</v>
          </cell>
          <cell r="G974" t="str">
            <v>in</v>
          </cell>
          <cell r="H974">
            <v>3</v>
          </cell>
          <cell r="P974">
            <v>13.156000000000001</v>
          </cell>
        </row>
        <row r="975">
          <cell r="E975" t="str">
            <v>LPSH</v>
          </cell>
          <cell r="F975" t="str">
            <v>NWET</v>
          </cell>
          <cell r="G975" t="str">
            <v>#</v>
          </cell>
          <cell r="H975">
            <v>0</v>
          </cell>
          <cell r="P975">
            <v>1</v>
          </cell>
        </row>
        <row r="976">
          <cell r="E976" t="str">
            <v>LPSH</v>
          </cell>
          <cell r="F976" t="str">
            <v>PD</v>
          </cell>
          <cell r="G976" t="str">
            <v>psi</v>
          </cell>
          <cell r="H976">
            <v>2</v>
          </cell>
          <cell r="P976">
            <v>15</v>
          </cell>
        </row>
        <row r="977">
          <cell r="F977" t="str">
            <v>P</v>
          </cell>
          <cell r="G977" t="str">
            <v>psia</v>
          </cell>
          <cell r="P977">
            <v>15</v>
          </cell>
        </row>
        <row r="978">
          <cell r="F978" t="str">
            <v>P</v>
          </cell>
          <cell r="G978" t="str">
            <v>psia</v>
          </cell>
          <cell r="P978">
            <v>0</v>
          </cell>
        </row>
        <row r="979">
          <cell r="F979" t="str">
            <v>Duty</v>
          </cell>
          <cell r="G979" t="str">
            <v>Mbtu/h</v>
          </cell>
          <cell r="P979">
            <v>6.2190959399999972</v>
          </cell>
        </row>
        <row r="981">
          <cell r="F981" t="str">
            <v>T</v>
          </cell>
          <cell r="G981" t="str">
            <v>F</v>
          </cell>
          <cell r="P981">
            <v>15</v>
          </cell>
        </row>
        <row r="982">
          <cell r="F982" t="str">
            <v>T</v>
          </cell>
          <cell r="G982" t="str">
            <v>F</v>
          </cell>
          <cell r="P982">
            <v>271.64999999999998</v>
          </cell>
        </row>
        <row r="983">
          <cell r="F983" t="str">
            <v>T</v>
          </cell>
          <cell r="G983" t="str">
            <v>F</v>
          </cell>
          <cell r="P983">
            <v>88.608032382895317</v>
          </cell>
        </row>
        <row r="984">
          <cell r="P984">
            <v>0.94856292335208792</v>
          </cell>
        </row>
        <row r="989">
          <cell r="E989" t="str">
            <v>IEC1LPEV</v>
          </cell>
          <cell r="F989" t="str">
            <v>M</v>
          </cell>
          <cell r="G989" t="str">
            <v>lb/h</v>
          </cell>
          <cell r="H989">
            <v>0</v>
          </cell>
          <cell r="P989">
            <v>3584000</v>
          </cell>
        </row>
        <row r="990">
          <cell r="E990" t="str">
            <v>IEC1LPEV</v>
          </cell>
          <cell r="F990" t="str">
            <v>PLOSS</v>
          </cell>
          <cell r="G990" t="str">
            <v>in H2O</v>
          </cell>
          <cell r="H990">
            <v>2</v>
          </cell>
          <cell r="P990">
            <v>399</v>
          </cell>
        </row>
        <row r="991">
          <cell r="E991" t="str">
            <v>IEC1LPEV</v>
          </cell>
          <cell r="F991" t="str">
            <v>T</v>
          </cell>
          <cell r="G991" t="str">
            <v>F</v>
          </cell>
          <cell r="H991">
            <v>2</v>
          </cell>
          <cell r="P991">
            <v>370.92</v>
          </cell>
        </row>
        <row r="992">
          <cell r="E992" t="str">
            <v>IEC1LPEV</v>
          </cell>
          <cell r="F992" t="str">
            <v>H</v>
          </cell>
          <cell r="G992" t="str">
            <v>Btu/lb</v>
          </cell>
          <cell r="H992">
            <v>2</v>
          </cell>
          <cell r="P992">
            <v>96.14</v>
          </cell>
        </row>
        <row r="993">
          <cell r="E993" t="str">
            <v>LPEVLEC1</v>
          </cell>
          <cell r="F993" t="str">
            <v>M</v>
          </cell>
          <cell r="G993" t="str">
            <v>lb/h</v>
          </cell>
          <cell r="H993">
            <v>0</v>
          </cell>
          <cell r="P993">
            <v>3584000</v>
          </cell>
        </row>
        <row r="994">
          <cell r="E994" t="str">
            <v>LPEVLEC1</v>
          </cell>
          <cell r="F994" t="str">
            <v>PLOSS</v>
          </cell>
          <cell r="G994" t="str">
            <v>in H2O</v>
          </cell>
          <cell r="H994">
            <v>2</v>
          </cell>
          <cell r="P994">
            <v>397.61</v>
          </cell>
        </row>
        <row r="995">
          <cell r="E995" t="str">
            <v>LPEVLEC1</v>
          </cell>
          <cell r="F995" t="str">
            <v>T</v>
          </cell>
          <cell r="G995" t="str">
            <v>F</v>
          </cell>
          <cell r="H995">
            <v>2</v>
          </cell>
          <cell r="P995">
            <v>319.37</v>
          </cell>
        </row>
        <row r="996">
          <cell r="E996" t="str">
            <v>LPEVLEC1</v>
          </cell>
          <cell r="F996" t="str">
            <v>H</v>
          </cell>
          <cell r="G996" t="str">
            <v>Btu/lb</v>
          </cell>
          <cell r="H996">
            <v>2</v>
          </cell>
          <cell r="P996">
            <v>82.91</v>
          </cell>
        </row>
        <row r="997">
          <cell r="P997">
            <v>0.91981222114451966</v>
          </cell>
        </row>
        <row r="998">
          <cell r="F998" t="str">
            <v>Ploss</v>
          </cell>
          <cell r="G998" t="str">
            <v>in H2O</v>
          </cell>
          <cell r="P998">
            <v>1.3899999999999864</v>
          </cell>
        </row>
        <row r="999">
          <cell r="F999" t="str">
            <v>Duty</v>
          </cell>
          <cell r="G999" t="str">
            <v>Mbtu/h</v>
          </cell>
          <cell r="P999">
            <v>47.416319999999999</v>
          </cell>
        </row>
        <row r="1001">
          <cell r="E1001" t="str">
            <v>LPEVACMX</v>
          </cell>
          <cell r="F1001" t="str">
            <v>M</v>
          </cell>
          <cell r="G1001" t="str">
            <v>lb/h</v>
          </cell>
          <cell r="H1001">
            <v>0</v>
          </cell>
          <cell r="P1001">
            <v>45894</v>
          </cell>
        </row>
        <row r="1002">
          <cell r="E1002" t="str">
            <v>LPEVACMX</v>
          </cell>
          <cell r="F1002" t="str">
            <v>P</v>
          </cell>
          <cell r="G1002" t="str">
            <v>psia</v>
          </cell>
          <cell r="H1002">
            <v>2</v>
          </cell>
          <cell r="P1002">
            <v>72.58</v>
          </cell>
        </row>
        <row r="1003">
          <cell r="E1003" t="str">
            <v>LPEVACMX</v>
          </cell>
          <cell r="F1003" t="str">
            <v>T</v>
          </cell>
          <cell r="G1003" t="str">
            <v>F</v>
          </cell>
          <cell r="H1003">
            <v>2</v>
          </cell>
          <cell r="P1003">
            <v>305.37</v>
          </cell>
        </row>
        <row r="1004">
          <cell r="E1004" t="str">
            <v>LPEVACMX</v>
          </cell>
          <cell r="F1004" t="str">
            <v>H</v>
          </cell>
          <cell r="G1004" t="str">
            <v>Btu/lb</v>
          </cell>
          <cell r="H1004">
            <v>2</v>
          </cell>
          <cell r="P1004">
            <v>1181.49</v>
          </cell>
        </row>
        <row r="1005">
          <cell r="E1005" t="str">
            <v>LPEVVNT1</v>
          </cell>
          <cell r="F1005" t="str">
            <v>M</v>
          </cell>
          <cell r="G1005" t="str">
            <v>lb/h</v>
          </cell>
          <cell r="H1005">
            <v>0</v>
          </cell>
          <cell r="P1005">
            <v>0</v>
          </cell>
        </row>
        <row r="1006">
          <cell r="E1006" t="str">
            <v>LPEVVNT1</v>
          </cell>
          <cell r="F1006" t="str">
            <v>P</v>
          </cell>
          <cell r="G1006" t="str">
            <v>psia</v>
          </cell>
          <cell r="H1006">
            <v>2</v>
          </cell>
          <cell r="P1006">
            <v>72.58</v>
          </cell>
        </row>
        <row r="1007">
          <cell r="E1007" t="str">
            <v>LPEVVNT1</v>
          </cell>
          <cell r="F1007" t="str">
            <v>T</v>
          </cell>
          <cell r="G1007" t="str">
            <v>F</v>
          </cell>
          <cell r="H1007">
            <v>2</v>
          </cell>
          <cell r="P1007">
            <v>305.37</v>
          </cell>
        </row>
        <row r="1008">
          <cell r="E1008" t="str">
            <v>LPEVVNT1</v>
          </cell>
          <cell r="F1008" t="str">
            <v>H</v>
          </cell>
          <cell r="G1008" t="str">
            <v>Btu/lb</v>
          </cell>
          <cell r="H1008">
            <v>2</v>
          </cell>
          <cell r="P1008">
            <v>1181.49</v>
          </cell>
        </row>
        <row r="1009">
          <cell r="E1009" t="str">
            <v>PEG1LPEV</v>
          </cell>
          <cell r="F1009" t="str">
            <v>M</v>
          </cell>
          <cell r="G1009" t="str">
            <v>lb/h</v>
          </cell>
          <cell r="H1009">
            <v>0</v>
          </cell>
          <cell r="P1009">
            <v>0</v>
          </cell>
        </row>
        <row r="1010">
          <cell r="E1010" t="str">
            <v>PEG1LPEV</v>
          </cell>
          <cell r="F1010" t="str">
            <v>P</v>
          </cell>
          <cell r="G1010" t="str">
            <v>psia</v>
          </cell>
          <cell r="H1010">
            <v>2</v>
          </cell>
          <cell r="P1010">
            <v>308.22000000000003</v>
          </cell>
        </row>
        <row r="1011">
          <cell r="E1011" t="str">
            <v>PEG1LPEV</v>
          </cell>
          <cell r="F1011" t="str">
            <v>T</v>
          </cell>
          <cell r="G1011" t="str">
            <v>F</v>
          </cell>
          <cell r="H1011">
            <v>2</v>
          </cell>
          <cell r="P1011">
            <v>419.85</v>
          </cell>
        </row>
        <row r="1012">
          <cell r="E1012" t="str">
            <v>PEG1LPEV</v>
          </cell>
          <cell r="F1012" t="str">
            <v>H</v>
          </cell>
          <cell r="G1012" t="str">
            <v>Btu/lb</v>
          </cell>
          <cell r="H1012">
            <v>2</v>
          </cell>
          <cell r="P1012">
            <v>1203.5999999999999</v>
          </cell>
        </row>
        <row r="1014">
          <cell r="E1014" t="str">
            <v>BND3LPEV</v>
          </cell>
          <cell r="F1014" t="str">
            <v>M</v>
          </cell>
          <cell r="G1014" t="str">
            <v>lb/h</v>
          </cell>
          <cell r="H1014">
            <v>0</v>
          </cell>
          <cell r="P1014">
            <v>603312</v>
          </cell>
        </row>
        <row r="1015">
          <cell r="E1015" t="str">
            <v>BND3LPEV</v>
          </cell>
          <cell r="F1015" t="str">
            <v>P</v>
          </cell>
          <cell r="G1015" t="str">
            <v>psia</v>
          </cell>
          <cell r="H1015">
            <v>2</v>
          </cell>
          <cell r="P1015">
            <v>72.58</v>
          </cell>
        </row>
        <row r="1016">
          <cell r="E1016" t="str">
            <v>BND3LPEV</v>
          </cell>
          <cell r="F1016" t="str">
            <v>T</v>
          </cell>
          <cell r="G1016" t="str">
            <v>F</v>
          </cell>
          <cell r="H1016">
            <v>2</v>
          </cell>
          <cell r="P1016">
            <v>296.39999999999998</v>
          </cell>
        </row>
        <row r="1017">
          <cell r="E1017" t="str">
            <v>BND3LPEV</v>
          </cell>
          <cell r="F1017" t="str">
            <v>H</v>
          </cell>
          <cell r="G1017" t="str">
            <v>Btu/lb</v>
          </cell>
          <cell r="H1017">
            <v>2</v>
          </cell>
          <cell r="P1017">
            <v>266.02999999999997</v>
          </cell>
        </row>
        <row r="1018">
          <cell r="E1018" t="str">
            <v>LPEVBPP1</v>
          </cell>
          <cell r="F1018" t="str">
            <v>M</v>
          </cell>
          <cell r="G1018" t="str">
            <v>lb/h</v>
          </cell>
          <cell r="H1018">
            <v>0</v>
          </cell>
          <cell r="P1018">
            <v>557418</v>
          </cell>
        </row>
        <row r="1019">
          <cell r="E1019" t="str">
            <v>LPEVBPP1</v>
          </cell>
          <cell r="F1019" t="str">
            <v>P</v>
          </cell>
          <cell r="G1019" t="str">
            <v>psia</v>
          </cell>
          <cell r="H1019">
            <v>2</v>
          </cell>
          <cell r="P1019">
            <v>72.58</v>
          </cell>
        </row>
        <row r="1020">
          <cell r="E1020" t="str">
            <v>LPEVBPP1</v>
          </cell>
          <cell r="F1020" t="str">
            <v>T</v>
          </cell>
          <cell r="G1020" t="str">
            <v>F</v>
          </cell>
          <cell r="H1020">
            <v>2</v>
          </cell>
          <cell r="P1020">
            <v>305.37</v>
          </cell>
        </row>
        <row r="1021">
          <cell r="E1021" t="str">
            <v>LPEVBPP1</v>
          </cell>
          <cell r="F1021" t="str">
            <v>H</v>
          </cell>
          <cell r="G1021" t="str">
            <v>Btu/lb</v>
          </cell>
          <cell r="H1021">
            <v>2</v>
          </cell>
          <cell r="P1021">
            <v>275.29000000000002</v>
          </cell>
        </row>
        <row r="1022">
          <cell r="E1022" t="str">
            <v>LPEVLPBD</v>
          </cell>
          <cell r="F1022" t="str">
            <v>M</v>
          </cell>
          <cell r="G1022" t="str">
            <v>lb/h</v>
          </cell>
          <cell r="H1022">
            <v>0</v>
          </cell>
          <cell r="P1022">
            <v>0</v>
          </cell>
        </row>
        <row r="1023">
          <cell r="E1023" t="str">
            <v>LPEVLPBD</v>
          </cell>
          <cell r="F1023" t="str">
            <v>P</v>
          </cell>
          <cell r="G1023" t="str">
            <v>psia</v>
          </cell>
          <cell r="H1023">
            <v>2</v>
          </cell>
          <cell r="P1023">
            <v>72.58</v>
          </cell>
        </row>
        <row r="1024">
          <cell r="E1024" t="str">
            <v>LPEVLPBD</v>
          </cell>
          <cell r="F1024" t="str">
            <v>T</v>
          </cell>
          <cell r="G1024" t="str">
            <v>F</v>
          </cell>
          <cell r="H1024">
            <v>2</v>
          </cell>
          <cell r="P1024">
            <v>305.37</v>
          </cell>
        </row>
        <row r="1025">
          <cell r="E1025" t="str">
            <v>LPEVLPBD</v>
          </cell>
          <cell r="F1025" t="str">
            <v>H</v>
          </cell>
          <cell r="G1025" t="str">
            <v>Btu/lb</v>
          </cell>
          <cell r="H1025">
            <v>2</v>
          </cell>
          <cell r="P1025">
            <v>275.29000000000002</v>
          </cell>
        </row>
        <row r="1026">
          <cell r="F1026" t="str">
            <v>Duty</v>
          </cell>
          <cell r="G1026" t="str">
            <v>Mbtu/h</v>
          </cell>
          <cell r="P1026">
            <v>47.175811920000015</v>
          </cell>
        </row>
        <row r="1028">
          <cell r="F1028" t="str">
            <v>T</v>
          </cell>
          <cell r="G1028" t="str">
            <v>F</v>
          </cell>
          <cell r="P1028">
            <v>65.550000000000011</v>
          </cell>
        </row>
        <row r="1029">
          <cell r="F1029" t="str">
            <v>T</v>
          </cell>
          <cell r="G1029" t="str">
            <v>F</v>
          </cell>
          <cell r="P1029">
            <v>14</v>
          </cell>
        </row>
        <row r="1030">
          <cell r="F1030" t="str">
            <v>T</v>
          </cell>
          <cell r="G1030" t="str">
            <v>F</v>
          </cell>
          <cell r="P1030">
            <v>8.9700000000000273</v>
          </cell>
        </row>
        <row r="1031">
          <cell r="F1031" t="str">
            <v>T</v>
          </cell>
          <cell r="G1031" t="str">
            <v>F</v>
          </cell>
          <cell r="P1031">
            <v>33.392585348500681</v>
          </cell>
        </row>
        <row r="1032">
          <cell r="P1032">
            <v>0.7824336354672361</v>
          </cell>
        </row>
        <row r="1034">
          <cell r="E1034" t="str">
            <v>LPEVLEC1</v>
          </cell>
          <cell r="F1034" t="str">
            <v>M</v>
          </cell>
          <cell r="G1034" t="str">
            <v>lb/h</v>
          </cell>
          <cell r="H1034">
            <v>0</v>
          </cell>
          <cell r="P1034">
            <v>3584000</v>
          </cell>
        </row>
        <row r="1035">
          <cell r="E1035" t="str">
            <v>LPEVLEC1</v>
          </cell>
          <cell r="F1035" t="str">
            <v>PLOSS</v>
          </cell>
          <cell r="G1035" t="str">
            <v>in H2O</v>
          </cell>
          <cell r="H1035">
            <v>2</v>
          </cell>
          <cell r="P1035">
            <v>397.61</v>
          </cell>
        </row>
        <row r="1036">
          <cell r="E1036" t="str">
            <v>LPEVLEC1</v>
          </cell>
          <cell r="F1036" t="str">
            <v>T</v>
          </cell>
          <cell r="G1036" t="str">
            <v>F</v>
          </cell>
          <cell r="H1036">
            <v>2</v>
          </cell>
          <cell r="P1036">
            <v>319.37</v>
          </cell>
        </row>
        <row r="1037">
          <cell r="E1037" t="str">
            <v>LPEVLEC1</v>
          </cell>
          <cell r="F1037" t="str">
            <v>H</v>
          </cell>
          <cell r="G1037" t="str">
            <v>Btu/lb</v>
          </cell>
          <cell r="H1037">
            <v>2</v>
          </cell>
          <cell r="P1037">
            <v>82.91</v>
          </cell>
        </row>
        <row r="1038">
          <cell r="E1038" t="str">
            <v>LEC1STCK</v>
          </cell>
          <cell r="F1038" t="str">
            <v>M</v>
          </cell>
          <cell r="G1038" t="str">
            <v>lb/h</v>
          </cell>
          <cell r="H1038">
            <v>0</v>
          </cell>
          <cell r="P1038">
            <v>3584000</v>
          </cell>
        </row>
        <row r="1039">
          <cell r="E1039" t="str">
            <v>LEC1STCK</v>
          </cell>
          <cell r="F1039" t="str">
            <v>PLOSS</v>
          </cell>
          <cell r="G1039" t="str">
            <v>in H2O</v>
          </cell>
          <cell r="H1039">
            <v>2</v>
          </cell>
          <cell r="P1039">
            <v>396.23</v>
          </cell>
        </row>
        <row r="1040">
          <cell r="E1040" t="str">
            <v>LEC1STCK</v>
          </cell>
          <cell r="F1040" t="str">
            <v>T</v>
          </cell>
          <cell r="G1040" t="str">
            <v>F</v>
          </cell>
          <cell r="H1040">
            <v>2</v>
          </cell>
          <cell r="P1040">
            <v>188.16</v>
          </cell>
        </row>
        <row r="1041">
          <cell r="E1041" t="str">
            <v>LEC1STCK</v>
          </cell>
          <cell r="F1041" t="str">
            <v>H</v>
          </cell>
          <cell r="G1041" t="str">
            <v>Btu/lb</v>
          </cell>
          <cell r="H1041">
            <v>2</v>
          </cell>
          <cell r="P1041">
            <v>49.55</v>
          </cell>
        </row>
        <row r="1042">
          <cell r="P1042">
            <v>0.91122810761374895</v>
          </cell>
        </row>
        <row r="1043">
          <cell r="F1043" t="str">
            <v>Ploss</v>
          </cell>
          <cell r="G1043" t="str">
            <v>in H2O</v>
          </cell>
          <cell r="P1043">
            <v>1.3799999999999955</v>
          </cell>
        </row>
        <row r="1044">
          <cell r="F1044" t="str">
            <v>Duty</v>
          </cell>
          <cell r="G1044" t="str">
            <v>Mbtu/h</v>
          </cell>
          <cell r="P1044">
            <v>119.56224</v>
          </cell>
        </row>
        <row r="1046">
          <cell r="E1046" t="str">
            <v>BOXALEC1</v>
          </cell>
          <cell r="F1046" t="str">
            <v>M</v>
          </cell>
          <cell r="G1046" t="str">
            <v>lb/h</v>
          </cell>
          <cell r="H1046">
            <v>0</v>
          </cell>
          <cell r="P1046">
            <v>758115</v>
          </cell>
        </row>
        <row r="1047">
          <cell r="E1047" t="str">
            <v>BOXALEC1</v>
          </cell>
          <cell r="F1047" t="str">
            <v>P</v>
          </cell>
          <cell r="G1047" t="str">
            <v>psia</v>
          </cell>
          <cell r="H1047">
            <v>2</v>
          </cell>
          <cell r="P1047">
            <v>414.82</v>
          </cell>
        </row>
        <row r="1048">
          <cell r="E1048" t="str">
            <v>BOXALEC1</v>
          </cell>
          <cell r="F1048" t="str">
            <v>T</v>
          </cell>
          <cell r="G1048" t="str">
            <v>F</v>
          </cell>
          <cell r="H1048">
            <v>2</v>
          </cell>
          <cell r="P1048">
            <v>140.09</v>
          </cell>
        </row>
        <row r="1049">
          <cell r="E1049" t="str">
            <v>BOXALEC1</v>
          </cell>
          <cell r="F1049" t="str">
            <v>H</v>
          </cell>
          <cell r="G1049" t="str">
            <v>Btu/lb</v>
          </cell>
          <cell r="H1049">
            <v>2</v>
          </cell>
          <cell r="P1049">
            <v>109.09</v>
          </cell>
        </row>
        <row r="1050">
          <cell r="E1050" t="str">
            <v>LEC1RCSP</v>
          </cell>
          <cell r="F1050" t="str">
            <v>M</v>
          </cell>
          <cell r="G1050" t="str">
            <v>lb/h</v>
          </cell>
          <cell r="H1050">
            <v>0</v>
          </cell>
          <cell r="I1050" t="e">
            <v>#NAME?</v>
          </cell>
          <cell r="J1050" t="str">
            <v>M</v>
          </cell>
          <cell r="L1050">
            <v>0</v>
          </cell>
          <cell r="P1050">
            <v>758115</v>
          </cell>
        </row>
        <row r="1051">
          <cell r="E1051" t="str">
            <v>LEC1RCSP</v>
          </cell>
          <cell r="F1051" t="str">
            <v>P</v>
          </cell>
          <cell r="G1051" t="str">
            <v>psia</v>
          </cell>
          <cell r="H1051">
            <v>2</v>
          </cell>
          <cell r="I1051" t="e">
            <v>#NAME?</v>
          </cell>
          <cell r="J1051" t="str">
            <v>P</v>
          </cell>
          <cell r="L1051">
            <v>1</v>
          </cell>
          <cell r="P1051">
            <v>399.82</v>
          </cell>
        </row>
        <row r="1052">
          <cell r="E1052" t="str">
            <v>LEC1RCSP</v>
          </cell>
          <cell r="F1052" t="str">
            <v>T</v>
          </cell>
          <cell r="G1052" t="str">
            <v>F</v>
          </cell>
          <cell r="H1052">
            <v>2</v>
          </cell>
          <cell r="I1052" t="e">
            <v>#NAME?</v>
          </cell>
          <cell r="J1052" t="str">
            <v>T</v>
          </cell>
          <cell r="L1052">
            <v>1</v>
          </cell>
          <cell r="P1052">
            <v>295.77</v>
          </cell>
        </row>
        <row r="1053">
          <cell r="E1053" t="str">
            <v>LEC1RCSP</v>
          </cell>
          <cell r="F1053" t="str">
            <v>H</v>
          </cell>
          <cell r="G1053" t="str">
            <v>Btu/lb</v>
          </cell>
          <cell r="H1053">
            <v>2</v>
          </cell>
          <cell r="I1053" t="e">
            <v>#NAME?</v>
          </cell>
          <cell r="J1053" t="str">
            <v>H</v>
          </cell>
          <cell r="L1053">
            <v>1</v>
          </cell>
          <cell r="P1053">
            <v>266.02999999999997</v>
          </cell>
        </row>
        <row r="1054">
          <cell r="P1054">
            <v>0.76425082284172652</v>
          </cell>
        </row>
        <row r="1055">
          <cell r="F1055" t="str">
            <v>P</v>
          </cell>
          <cell r="G1055" t="str">
            <v>psia</v>
          </cell>
          <cell r="P1055">
            <v>15</v>
          </cell>
        </row>
        <row r="1056">
          <cell r="F1056" t="str">
            <v>Duty</v>
          </cell>
          <cell r="G1056" t="str">
            <v>Mbtu/h</v>
          </cell>
          <cell r="P1056">
            <v>118.97856809999998</v>
          </cell>
        </row>
        <row r="1058">
          <cell r="F1058" t="str">
            <v>T</v>
          </cell>
          <cell r="G1058" t="str">
            <v>F</v>
          </cell>
          <cell r="P1058">
            <v>23.600000000000023</v>
          </cell>
        </row>
        <row r="1059">
          <cell r="F1059" t="str">
            <v>T</v>
          </cell>
          <cell r="G1059" t="str">
            <v>F</v>
          </cell>
          <cell r="P1059">
            <v>48.069999999999993</v>
          </cell>
        </row>
        <row r="1060">
          <cell r="F1060" t="str">
            <v>T</v>
          </cell>
          <cell r="G1060" t="str">
            <v>F</v>
          </cell>
          <cell r="P1060">
            <v>34.396404326574931</v>
          </cell>
        </row>
        <row r="1061">
          <cell r="P1061">
            <v>0.86591964405691912</v>
          </cell>
        </row>
        <row r="1062">
          <cell r="E1062" t="str">
            <v>RCPDSRC</v>
          </cell>
          <cell r="F1062" t="str">
            <v>M</v>
          </cell>
          <cell r="G1062" t="str">
            <v>lb/h</v>
          </cell>
          <cell r="H1062">
            <v>0</v>
          </cell>
          <cell r="P1062">
            <v>154802</v>
          </cell>
        </row>
        <row r="1063">
          <cell r="E1063" t="str">
            <v>RCPDSRC</v>
          </cell>
          <cell r="F1063" t="str">
            <v>T</v>
          </cell>
          <cell r="G1063" t="str">
            <v>F</v>
          </cell>
          <cell r="H1063">
            <v>2</v>
          </cell>
          <cell r="P1063">
            <v>295.89999999999998</v>
          </cell>
        </row>
        <row r="1064">
          <cell r="P1064">
            <v>0.20419329521246776</v>
          </cell>
        </row>
        <row r="1065">
          <cell r="E1065" t="str">
            <v>LPBPLPMX</v>
          </cell>
          <cell r="F1065" t="str">
            <v>M</v>
          </cell>
          <cell r="G1065" t="str">
            <v>lb/h</v>
          </cell>
          <cell r="H1065">
            <v>0</v>
          </cell>
          <cell r="I1065" t="e">
            <v>#NAME?</v>
          </cell>
          <cell r="J1065" t="str">
            <v>M</v>
          </cell>
          <cell r="L1065">
            <v>0</v>
          </cell>
          <cell r="P1065">
            <v>0</v>
          </cell>
        </row>
        <row r="1066">
          <cell r="E1066" t="str">
            <v>LPBPLPMX</v>
          </cell>
          <cell r="F1066" t="str">
            <v>P</v>
          </cell>
          <cell r="G1066" t="str">
            <v>psia</v>
          </cell>
          <cell r="H1066">
            <v>2</v>
          </cell>
          <cell r="I1066" t="e">
            <v>#NAME?</v>
          </cell>
          <cell r="J1066" t="str">
            <v>P</v>
          </cell>
          <cell r="L1066">
            <v>1</v>
          </cell>
          <cell r="P1066">
            <v>414.82</v>
          </cell>
        </row>
        <row r="1067">
          <cell r="E1067" t="str">
            <v>LPBPLPMX</v>
          </cell>
          <cell r="F1067" t="str">
            <v>T</v>
          </cell>
          <cell r="G1067" t="str">
            <v>F</v>
          </cell>
          <cell r="H1067">
            <v>2</v>
          </cell>
          <cell r="I1067" t="e">
            <v>#NAME?</v>
          </cell>
          <cell r="J1067" t="str">
            <v>T</v>
          </cell>
          <cell r="L1067">
            <v>1</v>
          </cell>
          <cell r="P1067">
            <v>99.66</v>
          </cell>
        </row>
        <row r="1068">
          <cell r="E1068" t="str">
            <v>LPBPLPMX</v>
          </cell>
          <cell r="F1068" t="str">
            <v>H</v>
          </cell>
          <cell r="G1068" t="str">
            <v>Btu/lb</v>
          </cell>
          <cell r="H1068">
            <v>2</v>
          </cell>
          <cell r="I1068" t="e">
            <v>#NAME?</v>
          </cell>
          <cell r="J1068" t="str">
            <v>H</v>
          </cell>
          <cell r="L1068">
            <v>1</v>
          </cell>
          <cell r="P1068">
            <v>68.77</v>
          </cell>
        </row>
        <row r="1069">
          <cell r="E1069" t="str">
            <v>FGMXLPBP</v>
          </cell>
          <cell r="F1069" t="str">
            <v>M</v>
          </cell>
          <cell r="G1069" t="str">
            <v>lb/h</v>
          </cell>
          <cell r="H1069">
            <v>0</v>
          </cell>
          <cell r="I1069" t="e">
            <v>#NAME?</v>
          </cell>
          <cell r="J1069" t="str">
            <v>M</v>
          </cell>
          <cell r="L1069">
            <v>0</v>
          </cell>
          <cell r="P1069">
            <v>603314</v>
          </cell>
        </row>
        <row r="1070">
          <cell r="E1070" t="str">
            <v>FGMXLPBP</v>
          </cell>
          <cell r="F1070" t="str">
            <v>P</v>
          </cell>
          <cell r="G1070" t="str">
            <v>psia</v>
          </cell>
          <cell r="H1070">
            <v>2</v>
          </cell>
          <cell r="I1070" t="e">
            <v>#NAME?</v>
          </cell>
          <cell r="J1070" t="str">
            <v>P</v>
          </cell>
          <cell r="L1070">
            <v>1</v>
          </cell>
          <cell r="P1070">
            <v>414.82</v>
          </cell>
        </row>
        <row r="1071">
          <cell r="E1071" t="str">
            <v>FGMXLPBP</v>
          </cell>
          <cell r="F1071" t="str">
            <v>T</v>
          </cell>
          <cell r="G1071" t="str">
            <v>F</v>
          </cell>
          <cell r="H1071">
            <v>2</v>
          </cell>
          <cell r="I1071" t="e">
            <v>#NAME?</v>
          </cell>
          <cell r="J1071" t="str">
            <v>T</v>
          </cell>
          <cell r="L1071">
            <v>1</v>
          </cell>
          <cell r="P1071">
            <v>99.66</v>
          </cell>
        </row>
        <row r="1072">
          <cell r="E1072" t="str">
            <v>FGMXLPBP</v>
          </cell>
          <cell r="F1072" t="str">
            <v>H</v>
          </cell>
          <cell r="G1072" t="str">
            <v>Btu/lb</v>
          </cell>
          <cell r="H1072">
            <v>2</v>
          </cell>
          <cell r="I1072" t="e">
            <v>#NAME?</v>
          </cell>
          <cell r="J1072" t="str">
            <v>H</v>
          </cell>
          <cell r="L1072">
            <v>1</v>
          </cell>
          <cell r="P1072">
            <v>68.77</v>
          </cell>
        </row>
        <row r="1073">
          <cell r="E1073" t="str">
            <v>BOX5FGMX</v>
          </cell>
          <cell r="F1073" t="str">
            <v>M</v>
          </cell>
          <cell r="G1073" t="str">
            <v>lb/h</v>
          </cell>
          <cell r="H1073">
            <v>0</v>
          </cell>
          <cell r="I1073" t="e">
            <v>#NAME?</v>
          </cell>
          <cell r="J1073" t="str">
            <v>M</v>
          </cell>
          <cell r="L1073">
            <v>0</v>
          </cell>
          <cell r="P1073">
            <v>552331</v>
          </cell>
        </row>
        <row r="1074">
          <cell r="E1074" t="str">
            <v>BOX5FGMX</v>
          </cell>
          <cell r="F1074" t="str">
            <v>P</v>
          </cell>
          <cell r="G1074" t="str">
            <v>psia</v>
          </cell>
          <cell r="H1074">
            <v>2</v>
          </cell>
          <cell r="I1074" t="e">
            <v>#NAME?</v>
          </cell>
          <cell r="J1074" t="str">
            <v>P</v>
          </cell>
          <cell r="L1074">
            <v>1</v>
          </cell>
          <cell r="P1074">
            <v>414.82</v>
          </cell>
        </row>
        <row r="1075">
          <cell r="E1075" t="str">
            <v>BOX5FGMX</v>
          </cell>
          <cell r="F1075" t="str">
            <v>T</v>
          </cell>
          <cell r="G1075" t="str">
            <v>F</v>
          </cell>
          <cell r="H1075">
            <v>2</v>
          </cell>
          <cell r="I1075" t="e">
            <v>#NAME?</v>
          </cell>
          <cell r="J1075" t="str">
            <v>T</v>
          </cell>
          <cell r="L1075">
            <v>1</v>
          </cell>
          <cell r="P1075">
            <v>95.84</v>
          </cell>
        </row>
        <row r="1076">
          <cell r="E1076" t="str">
            <v>BOX5FGMX</v>
          </cell>
          <cell r="F1076" t="str">
            <v>H</v>
          </cell>
          <cell r="G1076" t="str">
            <v>Btu/lb</v>
          </cell>
          <cell r="H1076">
            <v>2</v>
          </cell>
          <cell r="I1076" t="e">
            <v>#NAME?</v>
          </cell>
          <cell r="J1076" t="str">
            <v>H</v>
          </cell>
          <cell r="L1076">
            <v>1</v>
          </cell>
          <cell r="P1076">
            <v>64.959999999999994</v>
          </cell>
        </row>
        <row r="1077">
          <cell r="E1077" t="str">
            <v>LEC1STCK</v>
          </cell>
          <cell r="F1077" t="str">
            <v>T</v>
          </cell>
          <cell r="G1077" t="str">
            <v>F</v>
          </cell>
          <cell r="H1077">
            <v>2</v>
          </cell>
          <cell r="P1077">
            <v>188.16</v>
          </cell>
        </row>
        <row r="1078">
          <cell r="E1078" t="str">
            <v>STCKSTK</v>
          </cell>
          <cell r="F1078" t="str">
            <v>PLOSS</v>
          </cell>
          <cell r="G1078" t="str">
            <v>in H2O</v>
          </cell>
          <cell r="H1078">
            <v>2</v>
          </cell>
          <cell r="P1078">
            <v>392.68</v>
          </cell>
        </row>
        <row r="1080">
          <cell r="P1080">
            <v>70</v>
          </cell>
        </row>
        <row r="1081">
          <cell r="P1081">
            <v>25</v>
          </cell>
        </row>
        <row r="1082">
          <cell r="P1082">
            <v>15</v>
          </cell>
        </row>
        <row r="1083">
          <cell r="P1083">
            <v>15</v>
          </cell>
        </row>
        <row r="1084">
          <cell r="P1084">
            <v>30</v>
          </cell>
        </row>
        <row r="1085">
          <cell r="P1085">
            <v>30</v>
          </cell>
        </row>
        <row r="1086">
          <cell r="P1086">
            <v>15</v>
          </cell>
        </row>
        <row r="1099">
          <cell r="E1099" t="str">
            <v>SPRHHCV2</v>
          </cell>
          <cell r="F1099" t="str">
            <v>M</v>
          </cell>
          <cell r="G1099" t="str">
            <v>lb/h</v>
          </cell>
          <cell r="H1099">
            <v>0</v>
          </cell>
          <cell r="P1099">
            <v>443601</v>
          </cell>
        </row>
        <row r="1100">
          <cell r="E1100" t="str">
            <v>SPRHHCV2</v>
          </cell>
          <cell r="F1100" t="str">
            <v>P</v>
          </cell>
          <cell r="G1100" t="str">
            <v>psia</v>
          </cell>
          <cell r="H1100">
            <v>2</v>
          </cell>
          <cell r="P1100">
            <v>3005.96</v>
          </cell>
        </row>
        <row r="1101">
          <cell r="E1101" t="str">
            <v>SPRHHCV2</v>
          </cell>
          <cell r="F1101" t="str">
            <v>T</v>
          </cell>
          <cell r="G1101" t="str">
            <v>F</v>
          </cell>
          <cell r="H1101">
            <v>2</v>
          </cell>
          <cell r="P1101">
            <v>311.63</v>
          </cell>
        </row>
        <row r="1102">
          <cell r="E1102" t="str">
            <v>SPRHHCV2</v>
          </cell>
          <cell r="F1102" t="str">
            <v>H</v>
          </cell>
          <cell r="G1102" t="str">
            <v>Btu/lb</v>
          </cell>
          <cell r="H1102">
            <v>2</v>
          </cell>
          <cell r="P1102">
            <v>287.07</v>
          </cell>
        </row>
        <row r="1103">
          <cell r="E1103" t="str">
            <v>HCV2HEC1</v>
          </cell>
          <cell r="F1103" t="str">
            <v>M</v>
          </cell>
          <cell r="G1103" t="str">
            <v>lb/h</v>
          </cell>
          <cell r="H1103">
            <v>0</v>
          </cell>
          <cell r="P1103">
            <v>443601</v>
          </cell>
        </row>
        <row r="1104">
          <cell r="E1104" t="str">
            <v>HCV2HEC1</v>
          </cell>
          <cell r="F1104" t="str">
            <v>P</v>
          </cell>
          <cell r="G1104" t="str">
            <v>psia</v>
          </cell>
          <cell r="H1104">
            <v>2</v>
          </cell>
          <cell r="P1104">
            <v>1252.49</v>
          </cell>
        </row>
        <row r="1105">
          <cell r="E1105" t="str">
            <v>HCV2HEC1</v>
          </cell>
          <cell r="F1105" t="str">
            <v>T</v>
          </cell>
          <cell r="G1105" t="str">
            <v>F</v>
          </cell>
          <cell r="H1105">
            <v>2</v>
          </cell>
          <cell r="P1105">
            <v>314.77</v>
          </cell>
        </row>
        <row r="1106">
          <cell r="E1106" t="str">
            <v>HCV2HEC1</v>
          </cell>
          <cell r="F1106" t="str">
            <v>H</v>
          </cell>
          <cell r="G1106" t="str">
            <v>Btu/lb</v>
          </cell>
          <cell r="H1106">
            <v>2</v>
          </cell>
          <cell r="P1106">
            <v>287.07</v>
          </cell>
        </row>
        <row r="1107">
          <cell r="P1107">
            <v>1753.47</v>
          </cell>
        </row>
        <row r="1109">
          <cell r="E1109" t="str">
            <v>HEC4HPCV</v>
          </cell>
          <cell r="F1109" t="str">
            <v>M</v>
          </cell>
          <cell r="G1109" t="str">
            <v>lb/h</v>
          </cell>
          <cell r="H1109">
            <v>0</v>
          </cell>
          <cell r="P1109">
            <v>443601</v>
          </cell>
        </row>
        <row r="1110">
          <cell r="E1110" t="str">
            <v>HEC4HPCV</v>
          </cell>
          <cell r="F1110" t="str">
            <v>P</v>
          </cell>
          <cell r="G1110" t="str">
            <v>psia</v>
          </cell>
          <cell r="H1110">
            <v>2</v>
          </cell>
          <cell r="P1110">
            <v>1222.49</v>
          </cell>
        </row>
        <row r="1111">
          <cell r="E1111" t="str">
            <v>HEC4HPCV</v>
          </cell>
          <cell r="F1111" t="str">
            <v>T</v>
          </cell>
          <cell r="G1111" t="str">
            <v>F</v>
          </cell>
          <cell r="H1111">
            <v>2</v>
          </cell>
          <cell r="P1111">
            <v>560.6</v>
          </cell>
        </row>
        <row r="1112">
          <cell r="E1112" t="str">
            <v>HEC4HPCV</v>
          </cell>
          <cell r="F1112" t="str">
            <v>H</v>
          </cell>
          <cell r="G1112" t="str">
            <v>Btu/lb</v>
          </cell>
          <cell r="H1112">
            <v>2</v>
          </cell>
          <cell r="P1112">
            <v>562.84</v>
          </cell>
        </row>
        <row r="1113">
          <cell r="E1113" t="str">
            <v>HPCVHPEV</v>
          </cell>
          <cell r="F1113" t="str">
            <v>M</v>
          </cell>
          <cell r="G1113" t="str">
            <v>lb/h</v>
          </cell>
          <cell r="H1113">
            <v>0</v>
          </cell>
          <cell r="P1113">
            <v>443601</v>
          </cell>
        </row>
        <row r="1114">
          <cell r="E1114" t="str">
            <v>HPCVHPEV</v>
          </cell>
          <cell r="F1114" t="str">
            <v>P</v>
          </cell>
          <cell r="G1114" t="str">
            <v>psia</v>
          </cell>
          <cell r="H1114">
            <v>2</v>
          </cell>
          <cell r="P1114">
            <v>1222.49</v>
          </cell>
        </row>
        <row r="1115">
          <cell r="E1115" t="str">
            <v>HPCVHPEV</v>
          </cell>
          <cell r="F1115" t="str">
            <v>T</v>
          </cell>
          <cell r="G1115" t="str">
            <v>F</v>
          </cell>
          <cell r="H1115">
            <v>2</v>
          </cell>
          <cell r="P1115">
            <v>560.61</v>
          </cell>
        </row>
        <row r="1116">
          <cell r="E1116" t="str">
            <v>HPCVHPEV</v>
          </cell>
          <cell r="F1116" t="str">
            <v>H</v>
          </cell>
          <cell r="G1116" t="str">
            <v>Btu/lb</v>
          </cell>
          <cell r="H1116">
            <v>2</v>
          </cell>
          <cell r="P1116">
            <v>562.84</v>
          </cell>
        </row>
        <row r="1117">
          <cell r="P1117">
            <v>0</v>
          </cell>
        </row>
        <row r="1119">
          <cell r="E1119" t="str">
            <v>SPRIICV2</v>
          </cell>
          <cell r="F1119" t="str">
            <v>M</v>
          </cell>
          <cell r="G1119" t="str">
            <v>lb/h</v>
          </cell>
          <cell r="H1119">
            <v>0</v>
          </cell>
          <cell r="P1119">
            <v>113816</v>
          </cell>
        </row>
        <row r="1120">
          <cell r="E1120" t="str">
            <v>SPRIICV2</v>
          </cell>
          <cell r="F1120" t="str">
            <v>P</v>
          </cell>
          <cell r="G1120" t="str">
            <v>psia</v>
          </cell>
          <cell r="H1120">
            <v>2</v>
          </cell>
          <cell r="P1120">
            <v>670.79</v>
          </cell>
        </row>
        <row r="1121">
          <cell r="E1121" t="str">
            <v>SPRIICV2</v>
          </cell>
          <cell r="F1121" t="str">
            <v>T</v>
          </cell>
          <cell r="G1121" t="str">
            <v>F</v>
          </cell>
          <cell r="H1121">
            <v>2</v>
          </cell>
          <cell r="P1121">
            <v>306.64</v>
          </cell>
        </row>
        <row r="1122">
          <cell r="E1122" t="str">
            <v>SPRIICV2</v>
          </cell>
          <cell r="F1122" t="str">
            <v>H</v>
          </cell>
          <cell r="G1122" t="str">
            <v>Btu/lb</v>
          </cell>
          <cell r="H1122">
            <v>2</v>
          </cell>
          <cell r="P1122">
            <v>277.66000000000003</v>
          </cell>
        </row>
        <row r="1123">
          <cell r="E1123" t="str">
            <v>ICV2IEC1</v>
          </cell>
          <cell r="F1123" t="str">
            <v>M</v>
          </cell>
          <cell r="G1123" t="str">
            <v>lb/h</v>
          </cell>
          <cell r="H1123">
            <v>0</v>
          </cell>
          <cell r="P1123">
            <v>113816</v>
          </cell>
        </row>
        <row r="1124">
          <cell r="E1124" t="str">
            <v>ICV2IEC1</v>
          </cell>
          <cell r="F1124" t="str">
            <v>P</v>
          </cell>
          <cell r="G1124" t="str">
            <v>psia</v>
          </cell>
          <cell r="H1124">
            <v>2</v>
          </cell>
          <cell r="P1124">
            <v>338.22</v>
          </cell>
        </row>
        <row r="1125">
          <cell r="E1125" t="str">
            <v>ICV2IEC1</v>
          </cell>
          <cell r="F1125" t="str">
            <v>T</v>
          </cell>
          <cell r="G1125" t="str">
            <v>F</v>
          </cell>
          <cell r="H1125">
            <v>2</v>
          </cell>
          <cell r="P1125">
            <v>307.23</v>
          </cell>
        </row>
        <row r="1126">
          <cell r="E1126" t="str">
            <v>ICV2IEC1</v>
          </cell>
          <cell r="F1126" t="str">
            <v>H</v>
          </cell>
          <cell r="G1126" t="str">
            <v>Btu/lb</v>
          </cell>
          <cell r="H1126">
            <v>2</v>
          </cell>
          <cell r="P1126">
            <v>277.66000000000003</v>
          </cell>
        </row>
        <row r="1127">
          <cell r="P1127">
            <v>332.56999999999994</v>
          </cell>
        </row>
        <row r="1129">
          <cell r="E1129" t="str">
            <v>IEC2IPCV</v>
          </cell>
          <cell r="F1129" t="str">
            <v>M</v>
          </cell>
          <cell r="G1129" t="str">
            <v>lb/h</v>
          </cell>
          <cell r="H1129">
            <v>0</v>
          </cell>
          <cell r="P1129">
            <v>113816</v>
          </cell>
        </row>
        <row r="1130">
          <cell r="E1130" t="str">
            <v>IEC2IPCV</v>
          </cell>
          <cell r="F1130" t="str">
            <v>P</v>
          </cell>
          <cell r="G1130" t="str">
            <v>psia</v>
          </cell>
          <cell r="H1130">
            <v>2</v>
          </cell>
          <cell r="P1130">
            <v>308.22000000000003</v>
          </cell>
        </row>
        <row r="1131">
          <cell r="E1131" t="str">
            <v>IEC2IPCV</v>
          </cell>
          <cell r="F1131" t="str">
            <v>T</v>
          </cell>
          <cell r="G1131" t="str">
            <v>F</v>
          </cell>
          <cell r="H1131">
            <v>2</v>
          </cell>
          <cell r="P1131">
            <v>410.85</v>
          </cell>
        </row>
        <row r="1132">
          <cell r="E1132" t="str">
            <v>IEC2IPCV</v>
          </cell>
          <cell r="F1132" t="str">
            <v>H</v>
          </cell>
          <cell r="G1132" t="str">
            <v>Btu/lb</v>
          </cell>
          <cell r="H1132">
            <v>2</v>
          </cell>
          <cell r="P1132">
            <v>386.91</v>
          </cell>
        </row>
        <row r="1133">
          <cell r="E1133" t="str">
            <v>IPCVFGS1</v>
          </cell>
          <cell r="F1133" t="str">
            <v>M</v>
          </cell>
          <cell r="G1133" t="str">
            <v>lb/h</v>
          </cell>
          <cell r="H1133">
            <v>0</v>
          </cell>
          <cell r="P1133">
            <v>113816</v>
          </cell>
        </row>
        <row r="1134">
          <cell r="E1134" t="str">
            <v>IPCVFGS1</v>
          </cell>
          <cell r="F1134" t="str">
            <v>P</v>
          </cell>
          <cell r="G1134" t="str">
            <v>psia</v>
          </cell>
          <cell r="H1134">
            <v>2</v>
          </cell>
          <cell r="P1134">
            <v>308.22000000000003</v>
          </cell>
        </row>
        <row r="1135">
          <cell r="E1135" t="str">
            <v>IPCVFGS1</v>
          </cell>
          <cell r="F1135" t="str">
            <v>T</v>
          </cell>
          <cell r="G1135" t="str">
            <v>F</v>
          </cell>
          <cell r="H1135">
            <v>2</v>
          </cell>
          <cell r="P1135">
            <v>410.85</v>
          </cell>
        </row>
        <row r="1136">
          <cell r="E1136" t="str">
            <v>IPCVFGS1</v>
          </cell>
          <cell r="F1136" t="str">
            <v>H</v>
          </cell>
          <cell r="G1136" t="str">
            <v>Btu/lb</v>
          </cell>
          <cell r="H1136">
            <v>2</v>
          </cell>
          <cell r="P1136">
            <v>386.91</v>
          </cell>
        </row>
        <row r="1137">
          <cell r="P1137">
            <v>0</v>
          </cell>
        </row>
        <row r="1139">
          <cell r="E1139" t="str">
            <v>FGS2LPCV</v>
          </cell>
          <cell r="F1139" t="str">
            <v>M</v>
          </cell>
          <cell r="G1139" t="str">
            <v>lb/h</v>
          </cell>
          <cell r="H1139">
            <v>0</v>
          </cell>
          <cell r="P1139">
            <v>603312</v>
          </cell>
        </row>
        <row r="1140">
          <cell r="E1140" t="str">
            <v>FGS2LPCV</v>
          </cell>
          <cell r="F1140" t="str">
            <v>P</v>
          </cell>
          <cell r="G1140" t="str">
            <v>psia</v>
          </cell>
          <cell r="H1140">
            <v>2</v>
          </cell>
          <cell r="P1140">
            <v>399.82</v>
          </cell>
        </row>
        <row r="1141">
          <cell r="E1141" t="str">
            <v>FGS2LPCV</v>
          </cell>
          <cell r="F1141" t="str">
            <v>T</v>
          </cell>
          <cell r="G1141" t="str">
            <v>F</v>
          </cell>
          <cell r="H1141">
            <v>2</v>
          </cell>
          <cell r="P1141">
            <v>295.8</v>
          </cell>
        </row>
        <row r="1142">
          <cell r="E1142" t="str">
            <v>FGS2LPCV</v>
          </cell>
          <cell r="F1142" t="str">
            <v>H</v>
          </cell>
          <cell r="G1142" t="str">
            <v>Btu/lb</v>
          </cell>
          <cell r="H1142">
            <v>2</v>
          </cell>
          <cell r="P1142">
            <v>266.02999999999997</v>
          </cell>
        </row>
        <row r="1143">
          <cell r="E1143" t="str">
            <v>LPCVBND3</v>
          </cell>
          <cell r="F1143" t="str">
            <v>M</v>
          </cell>
          <cell r="G1143" t="str">
            <v>lb/h</v>
          </cell>
          <cell r="H1143">
            <v>0</v>
          </cell>
          <cell r="P1143">
            <v>603312</v>
          </cell>
        </row>
        <row r="1144">
          <cell r="E1144" t="str">
            <v>LPCVBND3</v>
          </cell>
          <cell r="F1144" t="str">
            <v>P</v>
          </cell>
          <cell r="G1144" t="str">
            <v>psia</v>
          </cell>
          <cell r="H1144">
            <v>2</v>
          </cell>
          <cell r="P1144">
            <v>72.58</v>
          </cell>
        </row>
        <row r="1145">
          <cell r="E1145" t="str">
            <v>LPCVBND3</v>
          </cell>
          <cell r="F1145" t="str">
            <v>T</v>
          </cell>
          <cell r="G1145" t="str">
            <v>F</v>
          </cell>
          <cell r="H1145">
            <v>2</v>
          </cell>
          <cell r="P1145">
            <v>296.39999999999998</v>
          </cell>
        </row>
        <row r="1146">
          <cell r="E1146" t="str">
            <v>LPCVBND3</v>
          </cell>
          <cell r="F1146" t="str">
            <v>H</v>
          </cell>
          <cell r="G1146" t="str">
            <v>Btu/lb</v>
          </cell>
          <cell r="H1146">
            <v>2</v>
          </cell>
          <cell r="P1146">
            <v>266.02999999999997</v>
          </cell>
        </row>
        <row r="1147">
          <cell r="P1147">
            <v>327.24</v>
          </cell>
        </row>
        <row r="1152">
          <cell r="E1152" t="str">
            <v>FIX1VSLO</v>
          </cell>
          <cell r="F1152" t="str">
            <v>M</v>
          </cell>
          <cell r="G1152" t="str">
            <v>lb/h</v>
          </cell>
          <cell r="H1152">
            <v>0</v>
          </cell>
          <cell r="I1152" t="e">
            <v>#NAME?</v>
          </cell>
          <cell r="J1152" t="str">
            <v>M</v>
          </cell>
          <cell r="L1152">
            <v>0</v>
          </cell>
          <cell r="P1152">
            <v>886222</v>
          </cell>
        </row>
        <row r="1153">
          <cell r="E1153" t="str">
            <v>FIX1VSLO</v>
          </cell>
          <cell r="F1153" t="str">
            <v>P</v>
          </cell>
          <cell r="G1153" t="str">
            <v>psia</v>
          </cell>
          <cell r="H1153">
            <v>2</v>
          </cell>
          <cell r="I1153" t="e">
            <v>#NAME?</v>
          </cell>
          <cell r="J1153" t="str">
            <v>P</v>
          </cell>
          <cell r="L1153">
            <v>1</v>
          </cell>
          <cell r="P1153">
            <v>1091</v>
          </cell>
        </row>
        <row r="1154">
          <cell r="E1154" t="str">
            <v>FIX1VSLO</v>
          </cell>
          <cell r="F1154" t="str">
            <v>T</v>
          </cell>
          <cell r="G1154" t="str">
            <v>F</v>
          </cell>
          <cell r="H1154">
            <v>2</v>
          </cell>
          <cell r="I1154" t="e">
            <v>#NAME?</v>
          </cell>
          <cell r="J1154" t="str">
            <v>T</v>
          </cell>
          <cell r="L1154">
            <v>1</v>
          </cell>
          <cell r="P1154">
            <v>1050.0999999999999</v>
          </cell>
        </row>
        <row r="1155">
          <cell r="E1155" t="str">
            <v>FIX1VSLO</v>
          </cell>
          <cell r="F1155" t="str">
            <v>H</v>
          </cell>
          <cell r="G1155" t="str">
            <v>Btu/lb</v>
          </cell>
          <cell r="H1155">
            <v>2</v>
          </cell>
          <cell r="I1155" t="e">
            <v>#NAME?</v>
          </cell>
          <cell r="J1155" t="str">
            <v>H</v>
          </cell>
          <cell r="L1155">
            <v>1</v>
          </cell>
          <cell r="P1155">
            <v>1532.24</v>
          </cell>
        </row>
        <row r="1156">
          <cell r="E1156" t="str">
            <v>FIX1VSLO</v>
          </cell>
          <cell r="F1156" t="str">
            <v>S</v>
          </cell>
          <cell r="G1156" t="str">
            <v>Btu/lbR</v>
          </cell>
          <cell r="H1156">
            <v>4</v>
          </cell>
          <cell r="P1156">
            <v>1.6617999999999999</v>
          </cell>
        </row>
        <row r="1157">
          <cell r="E1157" t="str">
            <v>FIX1VSLO</v>
          </cell>
          <cell r="F1157" t="str">
            <v>svol</v>
          </cell>
          <cell r="G1157" t="str">
            <v>ft3/lb</v>
          </cell>
          <cell r="H1157">
            <v>4</v>
          </cell>
          <cell r="P1157">
            <v>0.78949999999999998</v>
          </cell>
        </row>
        <row r="1158">
          <cell r="E1158" t="str">
            <v>THVGOV</v>
          </cell>
          <cell r="F1158" t="str">
            <v>M</v>
          </cell>
          <cell r="G1158" t="str">
            <v>lb/h</v>
          </cell>
          <cell r="H1158">
            <v>0</v>
          </cell>
          <cell r="P1158">
            <v>886222</v>
          </cell>
        </row>
        <row r="1159">
          <cell r="E1159" t="str">
            <v>THVGOV</v>
          </cell>
          <cell r="F1159" t="str">
            <v>P</v>
          </cell>
          <cell r="G1159" t="str">
            <v>psia</v>
          </cell>
          <cell r="H1159">
            <v>2</v>
          </cell>
          <cell r="P1159">
            <v>1082.2</v>
          </cell>
        </row>
        <row r="1160">
          <cell r="E1160" t="str">
            <v>THVGOV</v>
          </cell>
          <cell r="F1160" t="str">
            <v>T</v>
          </cell>
          <cell r="G1160" t="str">
            <v>F</v>
          </cell>
          <cell r="H1160">
            <v>2</v>
          </cell>
          <cell r="P1160">
            <v>1049.68</v>
          </cell>
        </row>
        <row r="1161">
          <cell r="E1161" t="str">
            <v>THVGOV</v>
          </cell>
          <cell r="F1161" t="str">
            <v>H</v>
          </cell>
          <cell r="G1161" t="str">
            <v>Btu/lb</v>
          </cell>
          <cell r="H1161">
            <v>2</v>
          </cell>
          <cell r="P1161">
            <v>1532.24</v>
          </cell>
        </row>
        <row r="1162">
          <cell r="E1162" t="str">
            <v>THVGOV</v>
          </cell>
          <cell r="F1162" t="str">
            <v>S</v>
          </cell>
          <cell r="G1162" t="str">
            <v>Btu/lbR</v>
          </cell>
          <cell r="H1162">
            <v>4</v>
          </cell>
          <cell r="P1162">
            <v>1.6627000000000001</v>
          </cell>
        </row>
        <row r="1163">
          <cell r="E1163" t="str">
            <v>THVGOV</v>
          </cell>
          <cell r="F1163" t="str">
            <v>svol</v>
          </cell>
          <cell r="G1163" t="str">
            <v>ft3/lb</v>
          </cell>
          <cell r="H1163">
            <v>4</v>
          </cell>
          <cell r="P1163">
            <v>0.79600000000000004</v>
          </cell>
        </row>
        <row r="1164">
          <cell r="F1164" t="str">
            <v>P</v>
          </cell>
          <cell r="G1164" t="str">
            <v>psia</v>
          </cell>
          <cell r="P1164">
            <v>8.7999999999999545</v>
          </cell>
        </row>
        <row r="1165">
          <cell r="P1165">
            <v>23839.998230982954</v>
          </cell>
        </row>
        <row r="1166">
          <cell r="E1166" t="str">
            <v>THV</v>
          </cell>
          <cell r="F1166" t="str">
            <v>tfr</v>
          </cell>
          <cell r="G1166" t="str">
            <v>tfr</v>
          </cell>
          <cell r="H1166">
            <v>4</v>
          </cell>
          <cell r="P1166">
            <v>0.93640000000000001</v>
          </cell>
        </row>
        <row r="1168">
          <cell r="E1168" t="str">
            <v>THVGOV</v>
          </cell>
          <cell r="F1168" t="str">
            <v>M</v>
          </cell>
          <cell r="G1168" t="str">
            <v>lb/h</v>
          </cell>
          <cell r="H1168">
            <v>0</v>
          </cell>
          <cell r="P1168">
            <v>886222</v>
          </cell>
        </row>
        <row r="1169">
          <cell r="E1169" t="str">
            <v>THVGOV</v>
          </cell>
          <cell r="F1169" t="str">
            <v>P</v>
          </cell>
          <cell r="G1169" t="str">
            <v>psia</v>
          </cell>
          <cell r="H1169">
            <v>2</v>
          </cell>
          <cell r="P1169">
            <v>1082.2</v>
          </cell>
        </row>
        <row r="1170">
          <cell r="E1170" t="str">
            <v>THVGOV</v>
          </cell>
          <cell r="F1170" t="str">
            <v>T</v>
          </cell>
          <cell r="G1170" t="str">
            <v>F</v>
          </cell>
          <cell r="H1170">
            <v>2</v>
          </cell>
          <cell r="P1170">
            <v>1049.68</v>
          </cell>
        </row>
        <row r="1171">
          <cell r="E1171" t="str">
            <v>THVGOV</v>
          </cell>
          <cell r="F1171" t="str">
            <v>H</v>
          </cell>
          <cell r="G1171" t="str">
            <v>Btu/lb</v>
          </cell>
          <cell r="H1171">
            <v>2</v>
          </cell>
          <cell r="P1171">
            <v>1532.24</v>
          </cell>
        </row>
        <row r="1172">
          <cell r="E1172" t="str">
            <v>THVGOV</v>
          </cell>
          <cell r="F1172" t="str">
            <v>S</v>
          </cell>
          <cell r="G1172" t="str">
            <v>Btu/lbR</v>
          </cell>
          <cell r="H1172">
            <v>4</v>
          </cell>
          <cell r="P1172">
            <v>1.6627000000000001</v>
          </cell>
        </row>
        <row r="1173">
          <cell r="E1173" t="str">
            <v>GOVGSL1</v>
          </cell>
          <cell r="F1173" t="str">
            <v>M</v>
          </cell>
          <cell r="G1173" t="str">
            <v>lb/h</v>
          </cell>
          <cell r="H1173">
            <v>0</v>
          </cell>
          <cell r="P1173">
            <v>886222</v>
          </cell>
        </row>
        <row r="1174">
          <cell r="E1174" t="str">
            <v>GOVGSL1</v>
          </cell>
          <cell r="F1174" t="str">
            <v>P</v>
          </cell>
          <cell r="G1174" t="str">
            <v>psia</v>
          </cell>
          <cell r="H1174">
            <v>2</v>
          </cell>
          <cell r="P1174">
            <v>880.98</v>
          </cell>
        </row>
        <row r="1175">
          <cell r="E1175" t="str">
            <v>GOVGSL1</v>
          </cell>
          <cell r="F1175" t="str">
            <v>T</v>
          </cell>
          <cell r="G1175" t="str">
            <v>F</v>
          </cell>
          <cell r="H1175">
            <v>2</v>
          </cell>
          <cell r="P1175">
            <v>997.82</v>
          </cell>
        </row>
        <row r="1176">
          <cell r="E1176" t="str">
            <v>GOVGSL1</v>
          </cell>
          <cell r="F1176" t="str">
            <v>H</v>
          </cell>
          <cell r="G1176" t="str">
            <v>Btu/lb</v>
          </cell>
          <cell r="H1176">
            <v>2</v>
          </cell>
          <cell r="P1176">
            <v>1508.5</v>
          </cell>
        </row>
        <row r="1178">
          <cell r="G1178" t="e">
            <v>#N/A</v>
          </cell>
          <cell r="P1178">
            <v>0.74067500597476954</v>
          </cell>
        </row>
        <row r="1179">
          <cell r="E1179" t="str">
            <v>GOV</v>
          </cell>
          <cell r="F1179" t="str">
            <v>Powout</v>
          </cell>
          <cell r="G1179" t="str">
            <v>kW</v>
          </cell>
          <cell r="H1179">
            <v>0</v>
          </cell>
          <cell r="P1179">
            <v>6165</v>
          </cell>
        </row>
        <row r="1180">
          <cell r="G1180" t="e">
            <v>#N/A</v>
          </cell>
          <cell r="P1180">
            <v>0.37209054555299104</v>
          </cell>
        </row>
        <row r="1181">
          <cell r="G1181" t="e">
            <v>#N/A</v>
          </cell>
          <cell r="P1181">
            <v>1.2284047310949171</v>
          </cell>
        </row>
        <row r="1183">
          <cell r="E1183" t="str">
            <v>GSL1HPT</v>
          </cell>
          <cell r="F1183" t="str">
            <v>M</v>
          </cell>
          <cell r="G1183" t="str">
            <v>lb/h</v>
          </cell>
          <cell r="H1183">
            <v>0</v>
          </cell>
          <cell r="P1183">
            <v>877405</v>
          </cell>
        </row>
        <row r="1184">
          <cell r="E1184" t="str">
            <v>GSL1HPT</v>
          </cell>
          <cell r="F1184" t="str">
            <v>P</v>
          </cell>
          <cell r="G1184" t="str">
            <v>psia</v>
          </cell>
          <cell r="H1184">
            <v>2</v>
          </cell>
          <cell r="P1184">
            <v>880.98</v>
          </cell>
        </row>
        <row r="1185">
          <cell r="E1185" t="str">
            <v>GSL1HPT</v>
          </cell>
          <cell r="F1185" t="str">
            <v>T</v>
          </cell>
          <cell r="G1185" t="str">
            <v>F</v>
          </cell>
          <cell r="H1185">
            <v>2</v>
          </cell>
          <cell r="P1185">
            <v>997.82</v>
          </cell>
        </row>
        <row r="1186">
          <cell r="E1186" t="str">
            <v>GSL1HPT</v>
          </cell>
          <cell r="F1186" t="str">
            <v>H</v>
          </cell>
          <cell r="G1186" t="str">
            <v>Btu/lb</v>
          </cell>
          <cell r="H1186">
            <v>2</v>
          </cell>
          <cell r="P1186">
            <v>1508.5</v>
          </cell>
        </row>
        <row r="1187">
          <cell r="E1187" t="str">
            <v>GSL1HPT</v>
          </cell>
          <cell r="F1187" t="str">
            <v>S</v>
          </cell>
          <cell r="G1187" t="str">
            <v>Btu/lbR</v>
          </cell>
          <cell r="H1187">
            <v>4</v>
          </cell>
          <cell r="P1187">
            <v>1.6684000000000001</v>
          </cell>
        </row>
        <row r="1188">
          <cell r="E1188" t="str">
            <v>GSL1HPT</v>
          </cell>
          <cell r="F1188" t="str">
            <v>svol</v>
          </cell>
          <cell r="G1188" t="str">
            <v>ft3/lb</v>
          </cell>
          <cell r="H1188">
            <v>4</v>
          </cell>
          <cell r="P1188">
            <v>0.94669999999999999</v>
          </cell>
        </row>
        <row r="1189">
          <cell r="E1189" t="str">
            <v>HPTGSL3</v>
          </cell>
          <cell r="F1189" t="str">
            <v>M</v>
          </cell>
          <cell r="G1189" t="str">
            <v>lb/h</v>
          </cell>
          <cell r="H1189">
            <v>0</v>
          </cell>
          <cell r="P1189">
            <v>877405</v>
          </cell>
        </row>
        <row r="1190">
          <cell r="E1190" t="str">
            <v>HPTGSL3</v>
          </cell>
          <cell r="F1190" t="str">
            <v>P</v>
          </cell>
          <cell r="G1190" t="str">
            <v>psia</v>
          </cell>
          <cell r="H1190">
            <v>2</v>
          </cell>
          <cell r="P1190">
            <v>300.08</v>
          </cell>
        </row>
        <row r="1191">
          <cell r="E1191" t="str">
            <v>HPTGSL3</v>
          </cell>
          <cell r="F1191" t="str">
            <v>T</v>
          </cell>
          <cell r="G1191" t="str">
            <v>F</v>
          </cell>
          <cell r="H1191">
            <v>2</v>
          </cell>
          <cell r="P1191">
            <v>732.23</v>
          </cell>
        </row>
        <row r="1192">
          <cell r="E1192" t="str">
            <v>HPTGSL3</v>
          </cell>
          <cell r="F1192" t="str">
            <v>H</v>
          </cell>
          <cell r="G1192" t="str">
            <v>Btu/lb</v>
          </cell>
          <cell r="H1192">
            <v>2</v>
          </cell>
          <cell r="P1192">
            <v>1385.58</v>
          </cell>
        </row>
        <row r="1193">
          <cell r="E1193" t="str">
            <v>HPTGSL3</v>
          </cell>
          <cell r="F1193" t="str">
            <v>S</v>
          </cell>
          <cell r="G1193" t="str">
            <v>Btu/lbR</v>
          </cell>
          <cell r="H1193">
            <v>4</v>
          </cell>
          <cell r="P1193">
            <v>1.69</v>
          </cell>
        </row>
        <row r="1195">
          <cell r="G1195" t="e">
            <v>#N/A</v>
          </cell>
          <cell r="P1195">
            <v>0.82213081193186544</v>
          </cell>
        </row>
        <row r="1196">
          <cell r="G1196" t="e">
            <v>#N/A</v>
          </cell>
          <cell r="P1196">
            <v>0.82962934753802353</v>
          </cell>
        </row>
        <row r="1197">
          <cell r="E1197" t="str">
            <v>HPT</v>
          </cell>
          <cell r="F1197" t="str">
            <v>Powout</v>
          </cell>
          <cell r="G1197" t="str">
            <v>kW</v>
          </cell>
          <cell r="H1197">
            <v>0</v>
          </cell>
          <cell r="P1197">
            <v>31609</v>
          </cell>
        </row>
        <row r="1198">
          <cell r="P1198">
            <v>28762.277292376399</v>
          </cell>
        </row>
        <row r="1199">
          <cell r="P1199">
            <v>-5690.7407407407854</v>
          </cell>
        </row>
        <row r="1201">
          <cell r="E1201" t="str">
            <v>CRMXSPAR</v>
          </cell>
          <cell r="F1201" t="str">
            <v>M</v>
          </cell>
          <cell r="G1201" t="str">
            <v>lb/h</v>
          </cell>
          <cell r="H1201">
            <v>0</v>
          </cell>
          <cell r="I1201" t="e">
            <v>#NAME?</v>
          </cell>
          <cell r="J1201" t="str">
            <v>M</v>
          </cell>
          <cell r="L1201">
            <v>0</v>
          </cell>
          <cell r="P1201">
            <v>872534</v>
          </cell>
        </row>
        <row r="1202">
          <cell r="E1202" t="str">
            <v>CRMXSPAR</v>
          </cell>
          <cell r="F1202" t="str">
            <v>P</v>
          </cell>
          <cell r="G1202" t="str">
            <v>psia</v>
          </cell>
          <cell r="H1202">
            <v>2</v>
          </cell>
          <cell r="I1202" t="e">
            <v>#NAME?</v>
          </cell>
          <cell r="J1202" t="str">
            <v>P</v>
          </cell>
          <cell r="L1202">
            <v>1</v>
          </cell>
          <cell r="P1202">
            <v>300.08</v>
          </cell>
        </row>
        <row r="1203">
          <cell r="E1203" t="str">
            <v>CRMXSPAR</v>
          </cell>
          <cell r="F1203" t="str">
            <v>T</v>
          </cell>
          <cell r="G1203" t="str">
            <v>F</v>
          </cell>
          <cell r="H1203">
            <v>2</v>
          </cell>
          <cell r="I1203" t="e">
            <v>#NAME?</v>
          </cell>
          <cell r="J1203" t="str">
            <v>T</v>
          </cell>
          <cell r="L1203">
            <v>1</v>
          </cell>
          <cell r="P1203">
            <v>732.23</v>
          </cell>
        </row>
        <row r="1204">
          <cell r="E1204" t="str">
            <v>CRMXSPAR</v>
          </cell>
          <cell r="F1204" t="str">
            <v>H</v>
          </cell>
          <cell r="G1204" t="str">
            <v>Btu/lb</v>
          </cell>
          <cell r="H1204">
            <v>2</v>
          </cell>
          <cell r="I1204" t="e">
            <v>#NAME?</v>
          </cell>
          <cell r="J1204" t="str">
            <v>H</v>
          </cell>
          <cell r="L1204">
            <v>1</v>
          </cell>
          <cell r="P1204">
            <v>1385.58</v>
          </cell>
        </row>
        <row r="1205">
          <cell r="F1205" t="str">
            <v>T</v>
          </cell>
          <cell r="G1205" t="str">
            <v>F</v>
          </cell>
          <cell r="P1205">
            <v>314.83996960469614</v>
          </cell>
        </row>
        <row r="1207">
          <cell r="E1207" t="str">
            <v>HRB3INTV</v>
          </cell>
          <cell r="F1207" t="str">
            <v>M</v>
          </cell>
          <cell r="G1207" t="str">
            <v>lb/h</v>
          </cell>
          <cell r="H1207">
            <v>0</v>
          </cell>
          <cell r="I1207" t="e">
            <v>#NAME?</v>
          </cell>
          <cell r="J1207" t="str">
            <v>M</v>
          </cell>
          <cell r="L1207">
            <v>0</v>
          </cell>
          <cell r="P1207">
            <v>998202</v>
          </cell>
        </row>
        <row r="1208">
          <cell r="E1208" t="str">
            <v>HRB3INTV</v>
          </cell>
          <cell r="F1208" t="str">
            <v>P</v>
          </cell>
          <cell r="G1208" t="str">
            <v>psia</v>
          </cell>
          <cell r="H1208">
            <v>2</v>
          </cell>
          <cell r="I1208" t="e">
            <v>#NAME?</v>
          </cell>
          <cell r="J1208" t="str">
            <v>P</v>
          </cell>
          <cell r="L1208">
            <v>1</v>
          </cell>
          <cell r="P1208">
            <v>251</v>
          </cell>
        </row>
        <row r="1209">
          <cell r="E1209" t="str">
            <v>HRB3INTV</v>
          </cell>
          <cell r="F1209" t="str">
            <v>T</v>
          </cell>
          <cell r="G1209" t="str">
            <v>F</v>
          </cell>
          <cell r="H1209">
            <v>2</v>
          </cell>
          <cell r="I1209" t="e">
            <v>#NAME?</v>
          </cell>
          <cell r="J1209" t="str">
            <v>T</v>
          </cell>
          <cell r="L1209">
            <v>1</v>
          </cell>
          <cell r="P1209">
            <v>1049.97</v>
          </cell>
        </row>
        <row r="1210">
          <cell r="E1210" t="str">
            <v>HRB3INTV</v>
          </cell>
          <cell r="F1210" t="str">
            <v>H</v>
          </cell>
          <cell r="G1210" t="str">
            <v>Btu/lb</v>
          </cell>
          <cell r="H1210">
            <v>2</v>
          </cell>
          <cell r="I1210" t="e">
            <v>#NAME?</v>
          </cell>
          <cell r="J1210" t="str">
            <v>H</v>
          </cell>
          <cell r="L1210">
            <v>1</v>
          </cell>
          <cell r="P1210">
            <v>1554.55</v>
          </cell>
        </row>
        <row r="1211">
          <cell r="E1211" t="str">
            <v>HRB3INTV</v>
          </cell>
          <cell r="F1211" t="str">
            <v>S</v>
          </cell>
          <cell r="G1211" t="str">
            <v>Btu/lbR</v>
          </cell>
          <cell r="H1211">
            <v>4</v>
          </cell>
          <cell r="P1211">
            <v>1.835</v>
          </cell>
        </row>
        <row r="1212">
          <cell r="E1212" t="str">
            <v>INTVGOV2</v>
          </cell>
          <cell r="F1212" t="str">
            <v>M</v>
          </cell>
          <cell r="G1212" t="str">
            <v>lb/h</v>
          </cell>
          <cell r="H1212">
            <v>0</v>
          </cell>
          <cell r="P1212">
            <v>1007019</v>
          </cell>
        </row>
        <row r="1213">
          <cell r="E1213" t="str">
            <v>INTVGOV2</v>
          </cell>
          <cell r="F1213" t="str">
            <v>P</v>
          </cell>
          <cell r="G1213" t="str">
            <v>psia</v>
          </cell>
          <cell r="H1213">
            <v>2</v>
          </cell>
          <cell r="P1213">
            <v>248.24</v>
          </cell>
        </row>
        <row r="1214">
          <cell r="E1214" t="str">
            <v>INTVGOV2</v>
          </cell>
          <cell r="F1214" t="str">
            <v>T</v>
          </cell>
          <cell r="G1214" t="str">
            <v>F</v>
          </cell>
          <cell r="H1214">
            <v>2</v>
          </cell>
          <cell r="P1214">
            <v>1049.08</v>
          </cell>
        </row>
        <row r="1215">
          <cell r="E1215" t="str">
            <v>INTVGOV2</v>
          </cell>
          <cell r="F1215" t="str">
            <v>H</v>
          </cell>
          <cell r="G1215" t="str">
            <v>Btu/lb</v>
          </cell>
          <cell r="H1215">
            <v>2</v>
          </cell>
          <cell r="P1215">
            <v>1554.14</v>
          </cell>
        </row>
        <row r="1216">
          <cell r="E1216" t="str">
            <v>INTVGOV2</v>
          </cell>
          <cell r="F1216" t="str">
            <v>S</v>
          </cell>
          <cell r="G1216" t="str">
            <v>Btu/lbR</v>
          </cell>
          <cell r="H1216">
            <v>4</v>
          </cell>
          <cell r="P1216">
            <v>1.8360000000000001</v>
          </cell>
        </row>
        <row r="1217">
          <cell r="F1217" t="str">
            <v>P</v>
          </cell>
          <cell r="G1217" t="str">
            <v>psia</v>
          </cell>
          <cell r="P1217">
            <v>2.7599999999999909</v>
          </cell>
        </row>
        <row r="1218">
          <cell r="P1218">
            <v>118691.00162661323</v>
          </cell>
        </row>
        <row r="1219">
          <cell r="F1219" t="str">
            <v>M</v>
          </cell>
          <cell r="G1219" t="str">
            <v>lb/h</v>
          </cell>
          <cell r="H1219">
            <v>0</v>
          </cell>
          <cell r="P1219">
            <v>125668</v>
          </cell>
        </row>
        <row r="1221">
          <cell r="E1221" t="str">
            <v>INTV</v>
          </cell>
          <cell r="F1221" t="str">
            <v>tfr</v>
          </cell>
          <cell r="G1221" t="str">
            <v>tfr</v>
          </cell>
          <cell r="H1221">
            <v>4</v>
          </cell>
          <cell r="P1221">
            <v>1.8861000000000001</v>
          </cell>
        </row>
        <row r="1223">
          <cell r="E1223" t="str">
            <v>GSL5IPT</v>
          </cell>
          <cell r="F1223" t="str">
            <v>M</v>
          </cell>
          <cell r="G1223" t="str">
            <v>lb/h</v>
          </cell>
          <cell r="H1223">
            <v>0</v>
          </cell>
          <cell r="P1223">
            <v>1004307</v>
          </cell>
        </row>
        <row r="1224">
          <cell r="E1224" t="str">
            <v>GSL5IPT</v>
          </cell>
          <cell r="F1224" t="str">
            <v>P</v>
          </cell>
          <cell r="G1224" t="str">
            <v>psia</v>
          </cell>
          <cell r="H1224">
            <v>2</v>
          </cell>
          <cell r="P1224">
            <v>248.24</v>
          </cell>
        </row>
        <row r="1225">
          <cell r="E1225" t="str">
            <v>GSL5IPT</v>
          </cell>
          <cell r="F1225" t="str">
            <v>T</v>
          </cell>
          <cell r="G1225" t="str">
            <v>F</v>
          </cell>
          <cell r="H1225">
            <v>2</v>
          </cell>
          <cell r="P1225">
            <v>1049.08</v>
          </cell>
        </row>
        <row r="1226">
          <cell r="E1226" t="str">
            <v>GSL5IPT</v>
          </cell>
          <cell r="F1226" t="str">
            <v>H</v>
          </cell>
          <cell r="G1226" t="str">
            <v>Btu/lb</v>
          </cell>
          <cell r="H1226">
            <v>2</v>
          </cell>
          <cell r="P1226">
            <v>1554.14</v>
          </cell>
        </row>
        <row r="1227">
          <cell r="E1227" t="str">
            <v>GSL5IPT</v>
          </cell>
          <cell r="F1227" t="str">
            <v>S</v>
          </cell>
          <cell r="G1227" t="str">
            <v>Btu/lbR</v>
          </cell>
          <cell r="H1227">
            <v>4</v>
          </cell>
          <cell r="P1227">
            <v>1.8360000000000001</v>
          </cell>
        </row>
        <row r="1228">
          <cell r="E1228" t="str">
            <v>GSL5IPT</v>
          </cell>
          <cell r="F1228" t="str">
            <v>svol</v>
          </cell>
          <cell r="G1228" t="str">
            <v>ft3/lb</v>
          </cell>
          <cell r="H1228">
            <v>4</v>
          </cell>
          <cell r="P1228">
            <v>3.5863999999999998</v>
          </cell>
        </row>
        <row r="1229">
          <cell r="E1229" t="str">
            <v>IPTadm1</v>
          </cell>
          <cell r="F1229" t="str">
            <v>M</v>
          </cell>
          <cell r="G1229" t="str">
            <v>lb/h</v>
          </cell>
          <cell r="H1229">
            <v>0</v>
          </cell>
          <cell r="I1229" t="e">
            <v>#NAME?</v>
          </cell>
          <cell r="J1229" t="str">
            <v>M</v>
          </cell>
          <cell r="L1229">
            <v>0</v>
          </cell>
          <cell r="P1229">
            <v>1004307</v>
          </cell>
        </row>
        <row r="1230">
          <cell r="E1230" t="str">
            <v>IPTadm1</v>
          </cell>
          <cell r="F1230" t="str">
            <v>P</v>
          </cell>
          <cell r="G1230" t="str">
            <v>psia</v>
          </cell>
          <cell r="H1230">
            <v>2</v>
          </cell>
          <cell r="I1230" t="e">
            <v>#NAME?</v>
          </cell>
          <cell r="J1230" t="str">
            <v>P</v>
          </cell>
          <cell r="L1230">
            <v>1</v>
          </cell>
          <cell r="P1230">
            <v>50</v>
          </cell>
        </row>
        <row r="1231">
          <cell r="E1231" t="str">
            <v>IPTadm1</v>
          </cell>
          <cell r="F1231" t="str">
            <v>T</v>
          </cell>
          <cell r="G1231" t="str">
            <v>F</v>
          </cell>
          <cell r="H1231">
            <v>2</v>
          </cell>
          <cell r="I1231" t="e">
            <v>#NAME?</v>
          </cell>
          <cell r="J1231" t="str">
            <v>T</v>
          </cell>
          <cell r="L1231">
            <v>1</v>
          </cell>
          <cell r="P1231">
            <v>634.37</v>
          </cell>
        </row>
        <row r="1232">
          <cell r="E1232" t="str">
            <v>IPTadm1</v>
          </cell>
          <cell r="F1232" t="str">
            <v>H</v>
          </cell>
          <cell r="G1232" t="str">
            <v>Btu/lb</v>
          </cell>
          <cell r="H1232">
            <v>2</v>
          </cell>
          <cell r="I1232" t="e">
            <v>#NAME?</v>
          </cell>
          <cell r="J1232" t="str">
            <v>H</v>
          </cell>
          <cell r="L1232">
            <v>1</v>
          </cell>
          <cell r="P1232">
            <v>1349.74</v>
          </cell>
        </row>
        <row r="1233">
          <cell r="E1233" t="str">
            <v>IPTadm1</v>
          </cell>
          <cell r="F1233" t="str">
            <v>S</v>
          </cell>
          <cell r="G1233" t="str">
            <v>Btu/lbR</v>
          </cell>
          <cell r="H1233">
            <v>4</v>
          </cell>
          <cell r="P1233">
            <v>1.8531</v>
          </cell>
        </row>
        <row r="1235">
          <cell r="G1235" t="e">
            <v>#N/A</v>
          </cell>
          <cell r="P1235">
            <v>0.91765456398904588</v>
          </cell>
        </row>
        <row r="1236">
          <cell r="G1236" t="e">
            <v>#N/A</v>
          </cell>
          <cell r="P1236">
            <v>0.91765456398904588</v>
          </cell>
        </row>
        <row r="1237">
          <cell r="E1237" t="str">
            <v>IPT</v>
          </cell>
          <cell r="F1237" t="str">
            <v>Powout</v>
          </cell>
          <cell r="G1237" t="str">
            <v>kW</v>
          </cell>
          <cell r="H1237">
            <v>0</v>
          </cell>
          <cell r="P1237">
            <v>60162</v>
          </cell>
        </row>
        <row r="1238">
          <cell r="P1238">
            <v>120714.64773232416</v>
          </cell>
        </row>
        <row r="1239">
          <cell r="P1239">
            <v>-11953.216374269086</v>
          </cell>
        </row>
        <row r="1241">
          <cell r="E1241" t="str">
            <v>LLS3ADM1</v>
          </cell>
          <cell r="F1241" t="str">
            <v>M</v>
          </cell>
          <cell r="G1241" t="str">
            <v>lb/h</v>
          </cell>
          <cell r="H1241">
            <v>0</v>
          </cell>
          <cell r="I1241" t="e">
            <v>#NAME?</v>
          </cell>
          <cell r="J1241" t="str">
            <v>M</v>
          </cell>
          <cell r="L1241">
            <v>0</v>
          </cell>
          <cell r="P1241">
            <v>91788</v>
          </cell>
        </row>
        <row r="1242">
          <cell r="E1242" t="str">
            <v>LLS3ADM1</v>
          </cell>
          <cell r="F1242" t="str">
            <v>P</v>
          </cell>
          <cell r="G1242" t="str">
            <v>psia</v>
          </cell>
          <cell r="H1242">
            <v>2</v>
          </cell>
          <cell r="I1242" t="e">
            <v>#NAME?</v>
          </cell>
          <cell r="J1242" t="str">
            <v>P</v>
          </cell>
          <cell r="L1242">
            <v>1</v>
          </cell>
          <cell r="P1242">
            <v>49.99</v>
          </cell>
        </row>
        <row r="1243">
          <cell r="E1243" t="str">
            <v>LLS3ADM1</v>
          </cell>
          <cell r="F1243" t="str">
            <v>T</v>
          </cell>
          <cell r="G1243" t="str">
            <v>F</v>
          </cell>
          <cell r="H1243">
            <v>2</v>
          </cell>
          <cell r="I1243" t="e">
            <v>#NAME?</v>
          </cell>
          <cell r="J1243" t="str">
            <v>T</v>
          </cell>
          <cell r="L1243">
            <v>1</v>
          </cell>
          <cell r="P1243">
            <v>563.25</v>
          </cell>
        </row>
        <row r="1244">
          <cell r="E1244" t="str">
            <v>LLS3ADM1</v>
          </cell>
          <cell r="F1244" t="str">
            <v>H</v>
          </cell>
          <cell r="G1244" t="str">
            <v>Btu/lb</v>
          </cell>
          <cell r="H1244">
            <v>2</v>
          </cell>
          <cell r="I1244" t="e">
            <v>#NAME?</v>
          </cell>
          <cell r="J1244" t="str">
            <v>H</v>
          </cell>
          <cell r="L1244">
            <v>1</v>
          </cell>
          <cell r="P1244">
            <v>1314.94</v>
          </cell>
        </row>
        <row r="1245">
          <cell r="F1245" t="str">
            <v>T</v>
          </cell>
          <cell r="G1245" t="str">
            <v>F</v>
          </cell>
          <cell r="P1245">
            <v>-71.12</v>
          </cell>
        </row>
        <row r="1246">
          <cell r="E1246" t="str">
            <v>XOVRLPT</v>
          </cell>
          <cell r="F1246" t="str">
            <v>M</v>
          </cell>
          <cell r="G1246" t="str">
            <v>lb/h</v>
          </cell>
          <cell r="H1246">
            <v>0</v>
          </cell>
          <cell r="I1246" t="e">
            <v>#NAME?</v>
          </cell>
          <cell r="J1246" t="str">
            <v>M</v>
          </cell>
          <cell r="L1246">
            <v>0</v>
          </cell>
          <cell r="P1246">
            <v>1102662</v>
          </cell>
        </row>
        <row r="1247">
          <cell r="E1247" t="str">
            <v>XOVRLPT</v>
          </cell>
          <cell r="F1247" t="str">
            <v>P</v>
          </cell>
          <cell r="G1247" t="str">
            <v>psia</v>
          </cell>
          <cell r="H1247">
            <v>2</v>
          </cell>
          <cell r="I1247" t="e">
            <v>#NAME?</v>
          </cell>
          <cell r="J1247" t="str">
            <v>P</v>
          </cell>
          <cell r="L1247">
            <v>1</v>
          </cell>
          <cell r="P1247">
            <v>49.21</v>
          </cell>
        </row>
        <row r="1248">
          <cell r="E1248" t="str">
            <v>XOVRLPT</v>
          </cell>
          <cell r="F1248" t="str">
            <v>T</v>
          </cell>
          <cell r="G1248" t="str">
            <v>F</v>
          </cell>
          <cell r="H1248">
            <v>2</v>
          </cell>
          <cell r="I1248" t="e">
            <v>#NAME?</v>
          </cell>
          <cell r="J1248" t="str">
            <v>T</v>
          </cell>
          <cell r="L1248">
            <v>1</v>
          </cell>
          <cell r="P1248">
            <v>629.48</v>
          </cell>
        </row>
        <row r="1249">
          <cell r="E1249" t="str">
            <v>XOVRLPT</v>
          </cell>
          <cell r="F1249" t="str">
            <v>H</v>
          </cell>
          <cell r="G1249" t="str">
            <v>Btu/lb</v>
          </cell>
          <cell r="H1249">
            <v>2</v>
          </cell>
          <cell r="I1249" t="e">
            <v>#NAME?</v>
          </cell>
          <cell r="J1249" t="str">
            <v>H</v>
          </cell>
          <cell r="L1249">
            <v>1</v>
          </cell>
          <cell r="P1249">
            <v>1347.39</v>
          </cell>
        </row>
        <row r="1250">
          <cell r="E1250" t="str">
            <v>XOVRLPT</v>
          </cell>
          <cell r="F1250" t="str">
            <v>S</v>
          </cell>
          <cell r="G1250" t="str">
            <v>Btu/lbR</v>
          </cell>
          <cell r="H1250">
            <v>4</v>
          </cell>
          <cell r="P1250">
            <v>1.8526</v>
          </cell>
        </row>
        <row r="1251">
          <cell r="E1251" t="str">
            <v>XOVRLPT</v>
          </cell>
          <cell r="F1251" t="str">
            <v>svol</v>
          </cell>
          <cell r="G1251" t="str">
            <v>ft3/lb</v>
          </cell>
          <cell r="H1251">
            <v>4</v>
          </cell>
          <cell r="P1251">
            <v>13.095499999999999</v>
          </cell>
        </row>
        <row r="1252">
          <cell r="E1252" t="str">
            <v>CNCVMCN1</v>
          </cell>
          <cell r="F1252" t="str">
            <v>M</v>
          </cell>
          <cell r="G1252" t="str">
            <v>lb/h</v>
          </cell>
          <cell r="H1252">
            <v>0</v>
          </cell>
          <cell r="P1252">
            <v>1102662</v>
          </cell>
        </row>
        <row r="1253">
          <cell r="E1253" t="str">
            <v>CNCVMCN1</v>
          </cell>
          <cell r="F1253" t="str">
            <v>P</v>
          </cell>
          <cell r="G1253" t="str">
            <v>psia</v>
          </cell>
          <cell r="H1253">
            <v>3</v>
          </cell>
          <cell r="P1253">
            <v>0.78600000000000003</v>
          </cell>
        </row>
        <row r="1254">
          <cell r="E1254" t="str">
            <v>CNCVMCN1</v>
          </cell>
          <cell r="F1254" t="str">
            <v>pex</v>
          </cell>
          <cell r="G1254" t="str">
            <v>in HgA</v>
          </cell>
          <cell r="H1254">
            <v>3</v>
          </cell>
          <cell r="P1254">
            <v>1.6</v>
          </cell>
        </row>
        <row r="1255">
          <cell r="E1255" t="str">
            <v>CNCVMCN1</v>
          </cell>
          <cell r="F1255" t="str">
            <v>T</v>
          </cell>
          <cell r="G1255" t="str">
            <v>F</v>
          </cell>
          <cell r="H1255">
            <v>2</v>
          </cell>
        </row>
        <row r="1256">
          <cell r="E1256" t="str">
            <v>LPT</v>
          </cell>
          <cell r="F1256" t="str">
            <v>ELEP</v>
          </cell>
          <cell r="G1256" t="str">
            <v>Btu/lb</v>
          </cell>
          <cell r="H1256">
            <v>2</v>
          </cell>
        </row>
        <row r="1257">
          <cell r="E1257" t="str">
            <v>CNCVMCN1</v>
          </cell>
          <cell r="F1257" t="str">
            <v>H</v>
          </cell>
          <cell r="G1257" t="str">
            <v>Btu/lb</v>
          </cell>
          <cell r="H1257">
            <v>2</v>
          </cell>
        </row>
        <row r="1258">
          <cell r="E1258" t="str">
            <v>CNCVMCN1</v>
          </cell>
          <cell r="F1258" t="str">
            <v>S</v>
          </cell>
          <cell r="G1258" t="str">
            <v>Btu/lbR</v>
          </cell>
          <cell r="H1258">
            <v>4</v>
          </cell>
        </row>
        <row r="1259">
          <cell r="E1259" t="str">
            <v>CNCVMCN1</v>
          </cell>
          <cell r="F1259" t="str">
            <v>svol</v>
          </cell>
          <cell r="G1259" t="str">
            <v>ft3/lb</v>
          </cell>
          <cell r="H1259">
            <v>4</v>
          </cell>
        </row>
        <row r="1263">
          <cell r="F1263" t="str">
            <v>H</v>
          </cell>
          <cell r="G1263" t="str">
            <v>Btu/lb</v>
          </cell>
        </row>
        <row r="1265">
          <cell r="E1265" t="str">
            <v>ANNAASNK</v>
          </cell>
          <cell r="F1265" t="str">
            <v>M</v>
          </cell>
          <cell r="G1265" t="str">
            <v>lb/h</v>
          </cell>
          <cell r="H1265">
            <v>0</v>
          </cell>
        </row>
        <row r="1271">
          <cell r="E1271" t="str">
            <v>LPT</v>
          </cell>
          <cell r="F1271" t="str">
            <v>Powout</v>
          </cell>
          <cell r="G1271" t="str">
            <v>kW</v>
          </cell>
          <cell r="H1271">
            <v>0</v>
          </cell>
        </row>
        <row r="1277">
          <cell r="E1277" t="str">
            <v>GEN</v>
          </cell>
          <cell r="F1277" t="str">
            <v>output</v>
          </cell>
          <cell r="G1277" t="str">
            <v>kW</v>
          </cell>
          <cell r="H1277">
            <v>0</v>
          </cell>
          <cell r="I1277" t="e">
            <v>#NAME?</v>
          </cell>
          <cell r="J1277" t="str">
            <v>kW</v>
          </cell>
          <cell r="L1277">
            <v>-1</v>
          </cell>
        </row>
        <row r="1278">
          <cell r="F1278" t="str">
            <v>output</v>
          </cell>
          <cell r="G1278" t="str">
            <v>kW</v>
          </cell>
          <cell r="H1278">
            <v>0</v>
          </cell>
        </row>
        <row r="1279">
          <cell r="E1279" t="str">
            <v>GEN</v>
          </cell>
          <cell r="F1279" t="str">
            <v>GENLOS</v>
          </cell>
        </row>
        <row r="1280">
          <cell r="E1280" t="str">
            <v>GEN</v>
          </cell>
          <cell r="F1280" t="str">
            <v>MCHLOS</v>
          </cell>
        </row>
        <row r="1288">
          <cell r="E1288" t="str">
            <v>CURTCND</v>
          </cell>
          <cell r="F1288" t="str">
            <v>M</v>
          </cell>
          <cell r="G1288" t="str">
            <v>lb/h</v>
          </cell>
          <cell r="H1288">
            <v>0</v>
          </cell>
        </row>
        <row r="1289">
          <cell r="E1289" t="str">
            <v>CURTCND</v>
          </cell>
          <cell r="F1289" t="str">
            <v>P</v>
          </cell>
          <cell r="G1289" t="str">
            <v>psia</v>
          </cell>
          <cell r="H1289">
            <v>2</v>
          </cell>
        </row>
        <row r="1290">
          <cell r="E1290" t="str">
            <v>CURTCND</v>
          </cell>
          <cell r="F1290" t="str">
            <v>T</v>
          </cell>
          <cell r="G1290" t="str">
            <v>F</v>
          </cell>
          <cell r="H1290">
            <v>2</v>
          </cell>
        </row>
        <row r="1291">
          <cell r="E1291" t="str">
            <v>CURTCND</v>
          </cell>
          <cell r="F1291" t="str">
            <v>H</v>
          </cell>
          <cell r="G1291" t="str">
            <v>Btu/lb</v>
          </cell>
          <cell r="H1291">
            <v>2</v>
          </cell>
        </row>
        <row r="1292">
          <cell r="E1292" t="str">
            <v>CNDCP</v>
          </cell>
          <cell r="F1292" t="str">
            <v>M</v>
          </cell>
          <cell r="G1292" t="str">
            <v>lb/h</v>
          </cell>
          <cell r="H1292">
            <v>0</v>
          </cell>
          <cell r="I1292" t="e">
            <v>#NAME?</v>
          </cell>
          <cell r="J1292" t="str">
            <v>M</v>
          </cell>
          <cell r="L1292">
            <v>0</v>
          </cell>
        </row>
        <row r="1293">
          <cell r="E1293" t="str">
            <v>CNDCP</v>
          </cell>
          <cell r="F1293" t="str">
            <v>P</v>
          </cell>
          <cell r="G1293" t="str">
            <v>psia</v>
          </cell>
          <cell r="H1293">
            <v>2</v>
          </cell>
          <cell r="I1293" t="e">
            <v>#NAME?</v>
          </cell>
          <cell r="J1293" t="str">
            <v>P</v>
          </cell>
          <cell r="L1293">
            <v>2</v>
          </cell>
        </row>
        <row r="1294">
          <cell r="E1294" t="str">
            <v>CNDCP</v>
          </cell>
          <cell r="F1294" t="str">
            <v>T</v>
          </cell>
          <cell r="G1294" t="str">
            <v>F</v>
          </cell>
          <cell r="H1294">
            <v>2</v>
          </cell>
          <cell r="I1294" t="e">
            <v>#NAME?</v>
          </cell>
          <cell r="J1294" t="str">
            <v>T</v>
          </cell>
          <cell r="L1294">
            <v>1</v>
          </cell>
        </row>
        <row r="1295">
          <cell r="E1295" t="str">
            <v>CNDCP</v>
          </cell>
          <cell r="F1295" t="str">
            <v>H</v>
          </cell>
          <cell r="G1295" t="str">
            <v>Btu/lb</v>
          </cell>
          <cell r="H1295">
            <v>2</v>
          </cell>
          <cell r="I1295" t="e">
            <v>#NAME?</v>
          </cell>
          <cell r="J1295" t="str">
            <v>H</v>
          </cell>
          <cell r="L1295">
            <v>1</v>
          </cell>
        </row>
        <row r="1296">
          <cell r="F1296" t="str">
            <v>Duty</v>
          </cell>
          <cell r="G1296" t="str">
            <v>Mbtu/h</v>
          </cell>
        </row>
        <row r="1298">
          <cell r="E1298" t="str">
            <v>COLDCND</v>
          </cell>
          <cell r="F1298" t="str">
            <v>M</v>
          </cell>
          <cell r="G1298" t="str">
            <v>lb/h</v>
          </cell>
          <cell r="H1298">
            <v>0</v>
          </cell>
        </row>
        <row r="1299">
          <cell r="E1299" t="str">
            <v>COLDCND</v>
          </cell>
          <cell r="F1299" t="str">
            <v>P</v>
          </cell>
          <cell r="G1299" t="str">
            <v>psia</v>
          </cell>
          <cell r="H1299">
            <v>2</v>
          </cell>
        </row>
        <row r="1300">
          <cell r="E1300" t="str">
            <v>COLDCND</v>
          </cell>
          <cell r="F1300" t="str">
            <v>T</v>
          </cell>
          <cell r="G1300" t="str">
            <v>F</v>
          </cell>
          <cell r="H1300">
            <v>2</v>
          </cell>
        </row>
        <row r="1301">
          <cell r="E1301" t="str">
            <v>COLDCND</v>
          </cell>
          <cell r="F1301" t="str">
            <v>H</v>
          </cell>
          <cell r="G1301" t="str">
            <v>Btu/lb</v>
          </cell>
          <cell r="H1301">
            <v>2</v>
          </cell>
        </row>
        <row r="1302">
          <cell r="E1302" t="str">
            <v>CNDHOT</v>
          </cell>
          <cell r="F1302" t="str">
            <v>M</v>
          </cell>
          <cell r="G1302" t="str">
            <v>lb/h</v>
          </cell>
          <cell r="H1302">
            <v>0</v>
          </cell>
        </row>
        <row r="1303">
          <cell r="E1303" t="str">
            <v>CNDHOT</v>
          </cell>
          <cell r="F1303" t="str">
            <v>P</v>
          </cell>
          <cell r="G1303" t="str">
            <v>psia</v>
          </cell>
          <cell r="H1303">
            <v>2</v>
          </cell>
        </row>
        <row r="1304">
          <cell r="E1304" t="str">
            <v>CNDHOT</v>
          </cell>
          <cell r="F1304" t="str">
            <v>T</v>
          </cell>
          <cell r="G1304" t="str">
            <v>F</v>
          </cell>
          <cell r="H1304">
            <v>2</v>
          </cell>
        </row>
        <row r="1305">
          <cell r="E1305" t="str">
            <v>CNDHOT</v>
          </cell>
          <cell r="F1305" t="str">
            <v>H</v>
          </cell>
          <cell r="G1305" t="str">
            <v>Btu/lb</v>
          </cell>
          <cell r="H1305">
            <v>2</v>
          </cell>
        </row>
        <row r="1307">
          <cell r="F1307" t="str">
            <v>Duty</v>
          </cell>
          <cell r="G1307" t="str">
            <v>Mbtu/h</v>
          </cell>
        </row>
        <row r="1309">
          <cell r="F1309" t="str">
            <v>T</v>
          </cell>
          <cell r="G1309" t="str">
            <v>F</v>
          </cell>
        </row>
        <row r="1310">
          <cell r="F1310" t="str">
            <v>T</v>
          </cell>
          <cell r="G1310" t="str">
            <v>F</v>
          </cell>
        </row>
        <row r="1311">
          <cell r="F1311" t="str">
            <v>T</v>
          </cell>
          <cell r="G1311" t="str">
            <v>F</v>
          </cell>
        </row>
        <row r="1314">
          <cell r="E1314" t="str">
            <v>TWRCWP</v>
          </cell>
          <cell r="F1314" t="str">
            <v>M</v>
          </cell>
          <cell r="G1314" t="str">
            <v>lb/h</v>
          </cell>
          <cell r="H1314">
            <v>0</v>
          </cell>
        </row>
        <row r="1315">
          <cell r="E1315" t="str">
            <v>TWRCWP</v>
          </cell>
          <cell r="F1315" t="str">
            <v>P</v>
          </cell>
          <cell r="G1315" t="str">
            <v>psia</v>
          </cell>
          <cell r="H1315">
            <v>2</v>
          </cell>
        </row>
        <row r="1316">
          <cell r="E1316" t="str">
            <v>TWRCWP</v>
          </cell>
          <cell r="F1316" t="str">
            <v>T</v>
          </cell>
          <cell r="G1316" t="str">
            <v>F</v>
          </cell>
          <cell r="H1316">
            <v>2</v>
          </cell>
        </row>
        <row r="1317">
          <cell r="E1317" t="str">
            <v>TWRCWP</v>
          </cell>
          <cell r="F1317" t="str">
            <v>H</v>
          </cell>
          <cell r="G1317" t="str">
            <v>Btu/lb</v>
          </cell>
          <cell r="H1317">
            <v>2</v>
          </cell>
        </row>
        <row r="1318">
          <cell r="E1318" t="str">
            <v>HOTTWR</v>
          </cell>
          <cell r="F1318" t="str">
            <v>M</v>
          </cell>
          <cell r="G1318" t="str">
            <v>lb/h</v>
          </cell>
          <cell r="H1318">
            <v>0</v>
          </cell>
        </row>
        <row r="1319">
          <cell r="E1319" t="str">
            <v>HOTTWR</v>
          </cell>
          <cell r="F1319" t="str">
            <v>P</v>
          </cell>
          <cell r="G1319" t="str">
            <v>psia</v>
          </cell>
          <cell r="H1319">
            <v>2</v>
          </cell>
        </row>
        <row r="1320">
          <cell r="E1320" t="str">
            <v>HOTTWR</v>
          </cell>
          <cell r="F1320" t="str">
            <v>T</v>
          </cell>
          <cell r="G1320" t="str">
            <v>F</v>
          </cell>
          <cell r="H1320">
            <v>2</v>
          </cell>
        </row>
        <row r="1321">
          <cell r="E1321" t="str">
            <v>HOTTWR</v>
          </cell>
          <cell r="F1321" t="str">
            <v>H</v>
          </cell>
          <cell r="G1321" t="str">
            <v>Btu/lb</v>
          </cell>
          <cell r="H1321">
            <v>2</v>
          </cell>
        </row>
        <row r="1322">
          <cell r="F1322" t="str">
            <v>Duty</v>
          </cell>
          <cell r="G1322" t="str">
            <v>Mbtu/h</v>
          </cell>
        </row>
        <row r="1323">
          <cell r="F1323" t="str">
            <v>T</v>
          </cell>
          <cell r="G1323" t="str">
            <v>F</v>
          </cell>
        </row>
        <row r="1324">
          <cell r="F1324" t="str">
            <v>T</v>
          </cell>
          <cell r="G1324" t="str">
            <v>F</v>
          </cell>
        </row>
        <row r="1326">
          <cell r="E1326" t="str">
            <v>TWR</v>
          </cell>
          <cell r="F1326" t="str">
            <v>EVPH20LH</v>
          </cell>
          <cell r="G1326" t="str">
            <v>lb/h</v>
          </cell>
          <cell r="H1326">
            <v>1</v>
          </cell>
        </row>
        <row r="1327">
          <cell r="E1327" t="str">
            <v>TWR</v>
          </cell>
          <cell r="F1327" t="str">
            <v>EVPH20GM</v>
          </cell>
          <cell r="G1327" t="str">
            <v>GPM</v>
          </cell>
          <cell r="H1327">
            <v>1</v>
          </cell>
        </row>
        <row r="1328">
          <cell r="E1328" t="str">
            <v>TWR</v>
          </cell>
          <cell r="F1328" t="str">
            <v>drift</v>
          </cell>
          <cell r="G1328" t="str">
            <v>lb/h</v>
          </cell>
          <cell r="H1328">
            <v>1</v>
          </cell>
        </row>
        <row r="1330">
          <cell r="F1330" t="str">
            <v>TFR</v>
          </cell>
          <cell r="G1330" t="str">
            <v>tfr</v>
          </cell>
        </row>
        <row r="1334">
          <cell r="E1334" t="str">
            <v>SPCVMDEA</v>
          </cell>
          <cell r="F1334" t="str">
            <v>M</v>
          </cell>
          <cell r="G1334" t="str">
            <v>lb/h</v>
          </cell>
          <cell r="H1334">
            <v>0</v>
          </cell>
        </row>
        <row r="1335">
          <cell r="E1335" t="str">
            <v>SPCVMDEA</v>
          </cell>
          <cell r="F1335" t="str">
            <v>P</v>
          </cell>
          <cell r="G1335" t="str">
            <v>psia</v>
          </cell>
          <cell r="H1335">
            <v>2</v>
          </cell>
        </row>
        <row r="1336">
          <cell r="E1336" t="str">
            <v>SPCVMDEA</v>
          </cell>
          <cell r="F1336" t="str">
            <v>T</v>
          </cell>
          <cell r="G1336" t="str">
            <v>F</v>
          </cell>
          <cell r="H1336">
            <v>2</v>
          </cell>
        </row>
        <row r="1337">
          <cell r="E1337" t="str">
            <v>SPCVMDEA</v>
          </cell>
          <cell r="F1337" t="str">
            <v>H</v>
          </cell>
          <cell r="G1337" t="str">
            <v>Btu/lb</v>
          </cell>
          <cell r="H1337">
            <v>2</v>
          </cell>
        </row>
        <row r="1338">
          <cell r="E1338" t="str">
            <v>MKUPMDEA</v>
          </cell>
          <cell r="F1338" t="str">
            <v>M</v>
          </cell>
          <cell r="G1338" t="str">
            <v>lb/h</v>
          </cell>
          <cell r="H1338">
            <v>0</v>
          </cell>
        </row>
        <row r="1339">
          <cell r="E1339" t="str">
            <v>MKUPMDEA</v>
          </cell>
          <cell r="F1339" t="str">
            <v>P</v>
          </cell>
          <cell r="G1339" t="str">
            <v>psia</v>
          </cell>
          <cell r="H1339">
            <v>2</v>
          </cell>
        </row>
        <row r="1340">
          <cell r="E1340" t="str">
            <v>MKUPMDEA</v>
          </cell>
          <cell r="F1340" t="str">
            <v>T</v>
          </cell>
          <cell r="G1340" t="str">
            <v>F</v>
          </cell>
          <cell r="H1340">
            <v>2</v>
          </cell>
        </row>
        <row r="1341">
          <cell r="E1341" t="str">
            <v>MKUPMDEA</v>
          </cell>
          <cell r="F1341" t="str">
            <v>H</v>
          </cell>
          <cell r="G1341" t="str">
            <v>Btu/lb</v>
          </cell>
          <cell r="H1341">
            <v>2</v>
          </cell>
        </row>
        <row r="1342">
          <cell r="E1342" t="str">
            <v>MDEAMCND</v>
          </cell>
          <cell r="F1342" t="str">
            <v>M</v>
          </cell>
          <cell r="G1342" t="str">
            <v>lb/h</v>
          </cell>
          <cell r="H1342">
            <v>0</v>
          </cell>
        </row>
        <row r="1343">
          <cell r="E1343" t="str">
            <v>MDEAMCND</v>
          </cell>
          <cell r="F1343" t="str">
            <v>P</v>
          </cell>
          <cell r="G1343" t="str">
            <v>psia</v>
          </cell>
          <cell r="H1343">
            <v>2</v>
          </cell>
        </row>
        <row r="1344">
          <cell r="E1344" t="str">
            <v>MDEAMCND</v>
          </cell>
          <cell r="F1344" t="str">
            <v>T</v>
          </cell>
          <cell r="G1344" t="str">
            <v>F</v>
          </cell>
          <cell r="H1344">
            <v>2</v>
          </cell>
        </row>
        <row r="1345">
          <cell r="E1345" t="str">
            <v>MDEAMCND</v>
          </cell>
          <cell r="F1345" t="str">
            <v>H</v>
          </cell>
          <cell r="G1345" t="str">
            <v>Btu/lb</v>
          </cell>
          <cell r="H1345">
            <v>2</v>
          </cell>
        </row>
        <row r="1347">
          <cell r="E1347" t="str">
            <v>CWPTBND</v>
          </cell>
          <cell r="F1347" t="str">
            <v>M</v>
          </cell>
          <cell r="G1347" t="str">
            <v>lb/h</v>
          </cell>
          <cell r="H1347">
            <v>0</v>
          </cell>
        </row>
        <row r="1348">
          <cell r="E1348" t="str">
            <v>CWPTBND</v>
          </cell>
          <cell r="F1348" t="str">
            <v>P</v>
          </cell>
          <cell r="G1348" t="str">
            <v>psia</v>
          </cell>
          <cell r="H1348">
            <v>2</v>
          </cell>
        </row>
        <row r="1349">
          <cell r="E1349" t="str">
            <v>CWPTBND</v>
          </cell>
          <cell r="F1349" t="str">
            <v>T</v>
          </cell>
          <cell r="G1349" t="str">
            <v>F</v>
          </cell>
          <cell r="H1349">
            <v>2</v>
          </cell>
        </row>
        <row r="1350">
          <cell r="E1350" t="str">
            <v>CWPTBND</v>
          </cell>
          <cell r="F1350" t="str">
            <v>H</v>
          </cell>
          <cell r="G1350" t="str">
            <v>Btu/lb</v>
          </cell>
          <cell r="H1350">
            <v>2</v>
          </cell>
        </row>
        <row r="1351">
          <cell r="E1351" t="str">
            <v>TBNDCWPL</v>
          </cell>
          <cell r="F1351" t="str">
            <v>M</v>
          </cell>
          <cell r="G1351" t="str">
            <v>lb/h</v>
          </cell>
          <cell r="H1351">
            <v>0</v>
          </cell>
        </row>
        <row r="1352">
          <cell r="E1352" t="str">
            <v>TBNDCWPL</v>
          </cell>
          <cell r="F1352" t="str">
            <v>P</v>
          </cell>
          <cell r="G1352" t="str">
            <v>psia</v>
          </cell>
          <cell r="H1352">
            <v>2</v>
          </cell>
        </row>
        <row r="1353">
          <cell r="E1353" t="str">
            <v>TBNDCWPL</v>
          </cell>
          <cell r="F1353" t="str">
            <v>T</v>
          </cell>
          <cell r="G1353" t="str">
            <v>F</v>
          </cell>
          <cell r="H1353">
            <v>2</v>
          </cell>
        </row>
        <row r="1354">
          <cell r="E1354" t="str">
            <v>TBNDCWPL</v>
          </cell>
          <cell r="F1354" t="str">
            <v>H</v>
          </cell>
          <cell r="G1354" t="str">
            <v>Btu/lb</v>
          </cell>
          <cell r="H1354">
            <v>2</v>
          </cell>
        </row>
        <row r="1359">
          <cell r="E1359" t="str">
            <v>BFP1IPP</v>
          </cell>
          <cell r="F1359" t="str">
            <v>M</v>
          </cell>
          <cell r="G1359" t="str">
            <v>lb/h</v>
          </cell>
          <cell r="H1359">
            <v>0</v>
          </cell>
        </row>
        <row r="1360">
          <cell r="E1360" t="str">
            <v>BFP1IPP</v>
          </cell>
          <cell r="F1360" t="str">
            <v>P</v>
          </cell>
          <cell r="G1360" t="str">
            <v>psia</v>
          </cell>
          <cell r="H1360">
            <v>2</v>
          </cell>
        </row>
        <row r="1361">
          <cell r="E1361" t="str">
            <v>BFP1IPP</v>
          </cell>
          <cell r="F1361" t="str">
            <v>T</v>
          </cell>
          <cell r="G1361" t="str">
            <v>F</v>
          </cell>
          <cell r="H1361">
            <v>2</v>
          </cell>
        </row>
        <row r="1362">
          <cell r="E1362" t="str">
            <v>BFP1IPP</v>
          </cell>
          <cell r="F1362" t="str">
            <v>H</v>
          </cell>
          <cell r="G1362" t="str">
            <v>Btu/lb</v>
          </cell>
          <cell r="H1362">
            <v>2</v>
          </cell>
        </row>
        <row r="1363">
          <cell r="E1363" t="str">
            <v>BFP1IPP</v>
          </cell>
          <cell r="F1363" t="str">
            <v>SVOL</v>
          </cell>
          <cell r="G1363" t="str">
            <v>ft3/lb</v>
          </cell>
          <cell r="H1363">
            <v>4</v>
          </cell>
        </row>
        <row r="1364">
          <cell r="E1364" t="str">
            <v>IPPBFP2</v>
          </cell>
          <cell r="F1364" t="str">
            <v>M</v>
          </cell>
          <cell r="G1364" t="str">
            <v>lb/h</v>
          </cell>
          <cell r="H1364">
            <v>0</v>
          </cell>
        </row>
        <row r="1365">
          <cell r="E1365" t="str">
            <v>IPPBFP2</v>
          </cell>
          <cell r="F1365" t="str">
            <v>P</v>
          </cell>
          <cell r="G1365" t="str">
            <v>psia</v>
          </cell>
          <cell r="H1365">
            <v>2</v>
          </cell>
        </row>
        <row r="1366">
          <cell r="E1366" t="str">
            <v>IPPBFP2</v>
          </cell>
          <cell r="F1366" t="str">
            <v>T</v>
          </cell>
          <cell r="G1366" t="str">
            <v>F</v>
          </cell>
          <cell r="H1366">
            <v>2</v>
          </cell>
        </row>
        <row r="1367">
          <cell r="E1367" t="str">
            <v>IPPBFP2</v>
          </cell>
          <cell r="F1367" t="str">
            <v>H</v>
          </cell>
          <cell r="G1367" t="str">
            <v>Btu/lb</v>
          </cell>
          <cell r="H1367">
            <v>2</v>
          </cell>
        </row>
        <row r="1368">
          <cell r="E1368" t="str">
            <v>IPPBFP2</v>
          </cell>
          <cell r="F1368" t="str">
            <v>SVOL</v>
          </cell>
          <cell r="G1368" t="str">
            <v>ft3/lb</v>
          </cell>
          <cell r="H1368">
            <v>4</v>
          </cell>
        </row>
        <row r="1373">
          <cell r="E1373" t="str">
            <v>IPP</v>
          </cell>
          <cell r="F1373" t="str">
            <v>Powin</v>
          </cell>
          <cell r="G1373" t="str">
            <v>kW</v>
          </cell>
        </row>
        <row r="1375">
          <cell r="E1375" t="str">
            <v>FWSPSPRI</v>
          </cell>
          <cell r="F1375" t="str">
            <v>M</v>
          </cell>
          <cell r="G1375" t="str">
            <v>lb/h</v>
          </cell>
          <cell r="H1375">
            <v>0</v>
          </cell>
        </row>
        <row r="1376">
          <cell r="E1376" t="str">
            <v>FWSPSPRI</v>
          </cell>
          <cell r="F1376" t="str">
            <v>P</v>
          </cell>
          <cell r="G1376" t="str">
            <v>psia</v>
          </cell>
          <cell r="H1376">
            <v>2</v>
          </cell>
        </row>
        <row r="1377">
          <cell r="E1377" t="str">
            <v>FWSPSPRI</v>
          </cell>
          <cell r="F1377" t="str">
            <v>T</v>
          </cell>
          <cell r="G1377" t="str">
            <v>F</v>
          </cell>
          <cell r="H1377">
            <v>2</v>
          </cell>
        </row>
        <row r="1378">
          <cell r="E1378" t="str">
            <v>FWSPSPRI</v>
          </cell>
          <cell r="F1378" t="str">
            <v>H</v>
          </cell>
          <cell r="G1378" t="str">
            <v>Btu/lb</v>
          </cell>
          <cell r="H1378">
            <v>2</v>
          </cell>
        </row>
        <row r="1379">
          <cell r="E1379" t="str">
            <v>FWSPSPRI</v>
          </cell>
          <cell r="F1379" t="str">
            <v>SVOL</v>
          </cell>
          <cell r="G1379" t="str">
            <v>ft3/lb</v>
          </cell>
          <cell r="H1379">
            <v>4</v>
          </cell>
        </row>
        <row r="1381">
          <cell r="E1381" t="str">
            <v>BFP3HPP</v>
          </cell>
          <cell r="F1381" t="str">
            <v>M</v>
          </cell>
          <cell r="G1381" t="str">
            <v>lb/h</v>
          </cell>
          <cell r="H1381">
            <v>0</v>
          </cell>
        </row>
        <row r="1382">
          <cell r="E1382" t="str">
            <v>BFP3HPP</v>
          </cell>
          <cell r="F1382" t="str">
            <v>P</v>
          </cell>
          <cell r="G1382" t="str">
            <v>psia</v>
          </cell>
          <cell r="H1382">
            <v>2</v>
          </cell>
        </row>
        <row r="1383">
          <cell r="E1383" t="str">
            <v>BFP3HPP</v>
          </cell>
          <cell r="F1383" t="str">
            <v>T</v>
          </cell>
          <cell r="G1383" t="str">
            <v>F</v>
          </cell>
          <cell r="H1383">
            <v>2</v>
          </cell>
        </row>
        <row r="1384">
          <cell r="E1384" t="str">
            <v>BFP3HPP</v>
          </cell>
          <cell r="F1384" t="str">
            <v>H</v>
          </cell>
          <cell r="G1384" t="str">
            <v>Btu/lb</v>
          </cell>
          <cell r="H1384">
            <v>2</v>
          </cell>
        </row>
        <row r="1385">
          <cell r="E1385" t="str">
            <v>BFP3HPP</v>
          </cell>
          <cell r="F1385" t="str">
            <v>svol</v>
          </cell>
          <cell r="G1385" t="str">
            <v>ft3/lb</v>
          </cell>
          <cell r="H1385">
            <v>4</v>
          </cell>
        </row>
        <row r="1386">
          <cell r="E1386" t="str">
            <v>HPPBFP4</v>
          </cell>
          <cell r="F1386" t="str">
            <v>M</v>
          </cell>
          <cell r="G1386" t="str">
            <v>lb/h</v>
          </cell>
          <cell r="H1386">
            <v>0</v>
          </cell>
        </row>
        <row r="1387">
          <cell r="E1387" t="str">
            <v>HPPBFP4</v>
          </cell>
          <cell r="F1387" t="str">
            <v>P</v>
          </cell>
          <cell r="G1387" t="str">
            <v>psia</v>
          </cell>
          <cell r="H1387">
            <v>2</v>
          </cell>
        </row>
        <row r="1388">
          <cell r="E1388" t="str">
            <v>HPPBFP4</v>
          </cell>
          <cell r="F1388" t="str">
            <v>T</v>
          </cell>
          <cell r="G1388" t="str">
            <v>F</v>
          </cell>
          <cell r="H1388">
            <v>2</v>
          </cell>
        </row>
        <row r="1389">
          <cell r="E1389" t="str">
            <v>HPPBFP4</v>
          </cell>
          <cell r="F1389" t="str">
            <v>H</v>
          </cell>
          <cell r="G1389" t="str">
            <v>Btu/lb</v>
          </cell>
          <cell r="H1389">
            <v>2</v>
          </cell>
        </row>
        <row r="1390">
          <cell r="E1390" t="str">
            <v>HPPBFP4</v>
          </cell>
          <cell r="F1390" t="str">
            <v>svol</v>
          </cell>
          <cell r="G1390" t="str">
            <v>ft3/lb</v>
          </cell>
          <cell r="H1390">
            <v>4</v>
          </cell>
        </row>
        <row r="1395">
          <cell r="E1395" t="str">
            <v>HPP</v>
          </cell>
          <cell r="F1395" t="str">
            <v>Powin</v>
          </cell>
          <cell r="G1395" t="str">
            <v>kW</v>
          </cell>
        </row>
        <row r="1397">
          <cell r="E1397" t="str">
            <v>CNDCP</v>
          </cell>
          <cell r="F1397" t="str">
            <v>M</v>
          </cell>
          <cell r="G1397" t="str">
            <v>lb/h</v>
          </cell>
          <cell r="H1397">
            <v>0</v>
          </cell>
        </row>
        <row r="1398">
          <cell r="E1398" t="str">
            <v>CNDCP</v>
          </cell>
          <cell r="F1398" t="str">
            <v>P</v>
          </cell>
          <cell r="G1398" t="str">
            <v>psia</v>
          </cell>
          <cell r="H1398">
            <v>2</v>
          </cell>
        </row>
        <row r="1399">
          <cell r="E1399" t="str">
            <v>CNDCP</v>
          </cell>
          <cell r="F1399" t="str">
            <v>T</v>
          </cell>
          <cell r="G1399" t="str">
            <v>F</v>
          </cell>
          <cell r="H1399">
            <v>2</v>
          </cell>
        </row>
        <row r="1400">
          <cell r="E1400" t="str">
            <v>CNDCP</v>
          </cell>
          <cell r="F1400" t="str">
            <v>H</v>
          </cell>
          <cell r="G1400" t="str">
            <v>Btu/lb</v>
          </cell>
          <cell r="H1400">
            <v>2</v>
          </cell>
        </row>
        <row r="1401">
          <cell r="E1401" t="str">
            <v>CNDCP</v>
          </cell>
          <cell r="F1401" t="str">
            <v>svol</v>
          </cell>
          <cell r="G1401" t="str">
            <v>ft3/lb</v>
          </cell>
          <cell r="H1401">
            <v>4</v>
          </cell>
        </row>
        <row r="1402">
          <cell r="E1402" t="str">
            <v>CPBYPS</v>
          </cell>
          <cell r="F1402" t="str">
            <v>M</v>
          </cell>
          <cell r="G1402" t="str">
            <v>lb/h</v>
          </cell>
          <cell r="H1402">
            <v>0</v>
          </cell>
        </row>
        <row r="1403">
          <cell r="E1403" t="str">
            <v>CPBYPS</v>
          </cell>
          <cell r="F1403" t="str">
            <v>P</v>
          </cell>
          <cell r="G1403" t="str">
            <v>psia</v>
          </cell>
          <cell r="H1403">
            <v>2</v>
          </cell>
        </row>
        <row r="1404">
          <cell r="E1404" t="str">
            <v>CPBYPS</v>
          </cell>
          <cell r="F1404" t="str">
            <v>T</v>
          </cell>
          <cell r="G1404" t="str">
            <v>F</v>
          </cell>
          <cell r="H1404">
            <v>2</v>
          </cell>
        </row>
        <row r="1405">
          <cell r="E1405" t="str">
            <v>CPBYPS</v>
          </cell>
          <cell r="F1405" t="str">
            <v>H</v>
          </cell>
          <cell r="G1405" t="str">
            <v>Btu/lb</v>
          </cell>
          <cell r="H1405">
            <v>2</v>
          </cell>
        </row>
        <row r="1406">
          <cell r="E1406" t="str">
            <v>CPBYPS</v>
          </cell>
          <cell r="F1406" t="str">
            <v>svol</v>
          </cell>
          <cell r="G1406" t="str">
            <v>ft3/lb</v>
          </cell>
          <cell r="H1406">
            <v>4</v>
          </cell>
        </row>
        <row r="1410">
          <cell r="E1410" t="str">
            <v>CP</v>
          </cell>
          <cell r="F1410" t="str">
            <v>Powin</v>
          </cell>
          <cell r="G1410" t="str">
            <v>kW</v>
          </cell>
        </row>
        <row r="1412">
          <cell r="E1412" t="str">
            <v>TWRCWP</v>
          </cell>
          <cell r="F1412" t="str">
            <v>M</v>
          </cell>
          <cell r="G1412" t="str">
            <v>lb/h</v>
          </cell>
          <cell r="H1412">
            <v>0</v>
          </cell>
        </row>
        <row r="1413">
          <cell r="E1413" t="str">
            <v>TWRCWP</v>
          </cell>
          <cell r="F1413" t="str">
            <v>P</v>
          </cell>
          <cell r="G1413" t="str">
            <v>psia</v>
          </cell>
          <cell r="H1413">
            <v>2</v>
          </cell>
        </row>
        <row r="1414">
          <cell r="E1414" t="str">
            <v>TWRCWP</v>
          </cell>
          <cell r="F1414" t="str">
            <v>T</v>
          </cell>
          <cell r="G1414" t="str">
            <v>F</v>
          </cell>
          <cell r="H1414">
            <v>2</v>
          </cell>
        </row>
        <row r="1415">
          <cell r="E1415" t="str">
            <v>TWRCWP</v>
          </cell>
          <cell r="F1415" t="str">
            <v>H</v>
          </cell>
          <cell r="G1415" t="str">
            <v>Btu/lb</v>
          </cell>
          <cell r="H1415">
            <v>2</v>
          </cell>
        </row>
        <row r="1416">
          <cell r="E1416" t="str">
            <v>TWRCWP</v>
          </cell>
          <cell r="F1416" t="str">
            <v>svol</v>
          </cell>
          <cell r="G1416" t="str">
            <v>ft3/lb</v>
          </cell>
          <cell r="H1416">
            <v>4</v>
          </cell>
        </row>
        <row r="1417">
          <cell r="E1417" t="str">
            <v>CWPTBND</v>
          </cell>
          <cell r="F1417" t="str">
            <v>M</v>
          </cell>
          <cell r="G1417" t="str">
            <v>lb/h</v>
          </cell>
          <cell r="H1417">
            <v>0</v>
          </cell>
        </row>
        <row r="1418">
          <cell r="E1418" t="str">
            <v>CWPTBND</v>
          </cell>
          <cell r="F1418" t="str">
            <v>P</v>
          </cell>
          <cell r="G1418" t="str">
            <v>psia</v>
          </cell>
          <cell r="H1418">
            <v>2</v>
          </cell>
        </row>
        <row r="1419">
          <cell r="E1419" t="str">
            <v>CWPTBND</v>
          </cell>
          <cell r="F1419" t="str">
            <v>T</v>
          </cell>
          <cell r="G1419" t="str">
            <v>F</v>
          </cell>
          <cell r="H1419">
            <v>2</v>
          </cell>
        </row>
        <row r="1420">
          <cell r="E1420" t="str">
            <v>CWPTBND</v>
          </cell>
          <cell r="F1420" t="str">
            <v>H</v>
          </cell>
          <cell r="G1420" t="str">
            <v>Btu/lb</v>
          </cell>
          <cell r="H1420">
            <v>2</v>
          </cell>
        </row>
        <row r="1421">
          <cell r="E1421" t="str">
            <v>CWPTBND</v>
          </cell>
          <cell r="F1421" t="str">
            <v>svol</v>
          </cell>
          <cell r="G1421" t="str">
            <v>ft3/lb</v>
          </cell>
          <cell r="H1421">
            <v>4</v>
          </cell>
        </row>
        <row r="1425">
          <cell r="E1425" t="str">
            <v>CWP</v>
          </cell>
          <cell r="F1425" t="str">
            <v>Powin</v>
          </cell>
          <cell r="G1425" t="str">
            <v>kW</v>
          </cell>
        </row>
        <row r="1427">
          <cell r="E1427" t="str">
            <v>RCSPRCP</v>
          </cell>
          <cell r="F1427" t="str">
            <v>M</v>
          </cell>
          <cell r="G1427" t="str">
            <v>lb/h</v>
          </cell>
          <cell r="H1427">
            <v>0</v>
          </cell>
        </row>
        <row r="1428">
          <cell r="E1428" t="str">
            <v>RCSPRCP</v>
          </cell>
          <cell r="F1428" t="str">
            <v>P</v>
          </cell>
          <cell r="G1428" t="str">
            <v>psia</v>
          </cell>
          <cell r="H1428">
            <v>2</v>
          </cell>
        </row>
        <row r="1429">
          <cell r="E1429" t="str">
            <v>RCSPRCP</v>
          </cell>
          <cell r="F1429" t="str">
            <v>T</v>
          </cell>
          <cell r="G1429" t="str">
            <v>F</v>
          </cell>
          <cell r="H1429">
            <v>2</v>
          </cell>
        </row>
        <row r="1430">
          <cell r="E1430" t="str">
            <v>RCSPRCP</v>
          </cell>
          <cell r="F1430" t="str">
            <v>H</v>
          </cell>
          <cell r="G1430" t="str">
            <v>Btu/lb</v>
          </cell>
          <cell r="H1430">
            <v>2</v>
          </cell>
        </row>
        <row r="1431">
          <cell r="E1431" t="str">
            <v>RCSPRCP</v>
          </cell>
          <cell r="F1431" t="str">
            <v>svol</v>
          </cell>
          <cell r="G1431" t="str">
            <v>ft3/lb</v>
          </cell>
          <cell r="H1431">
            <v>4</v>
          </cell>
        </row>
        <row r="1432">
          <cell r="E1432" t="str">
            <v>RCPDSRC</v>
          </cell>
          <cell r="F1432" t="str">
            <v>M</v>
          </cell>
          <cell r="G1432" t="str">
            <v>lb/h</v>
          </cell>
          <cell r="H1432">
            <v>0</v>
          </cell>
        </row>
        <row r="1433">
          <cell r="E1433" t="str">
            <v>RCPDSRC</v>
          </cell>
          <cell r="F1433" t="str">
            <v>P</v>
          </cell>
          <cell r="G1433" t="str">
            <v>psia</v>
          </cell>
          <cell r="H1433">
            <v>2</v>
          </cell>
        </row>
        <row r="1434">
          <cell r="E1434" t="str">
            <v>RCPDSRC</v>
          </cell>
          <cell r="F1434" t="str">
            <v>T</v>
          </cell>
          <cell r="G1434" t="str">
            <v>F</v>
          </cell>
          <cell r="H1434">
            <v>2</v>
          </cell>
        </row>
        <row r="1435">
          <cell r="E1435" t="str">
            <v>RCPDSRC</v>
          </cell>
          <cell r="F1435" t="str">
            <v>H</v>
          </cell>
          <cell r="G1435" t="str">
            <v>Btu/lb</v>
          </cell>
          <cell r="H1435">
            <v>2</v>
          </cell>
        </row>
        <row r="1436">
          <cell r="E1436" t="str">
            <v>RCPDSRC</v>
          </cell>
          <cell r="F1436" t="str">
            <v>svol</v>
          </cell>
          <cell r="G1436" t="str">
            <v>ft3/lb</v>
          </cell>
          <cell r="H1436">
            <v>4</v>
          </cell>
        </row>
        <row r="1440">
          <cell r="E1440" t="str">
            <v>RCP</v>
          </cell>
          <cell r="F1440" t="str">
            <v>Powin</v>
          </cell>
          <cell r="G1440" t="str">
            <v>kW</v>
          </cell>
        </row>
        <row r="1442">
          <cell r="E1442" t="str">
            <v>FGS1FGM2</v>
          </cell>
          <cell r="F1442" t="str">
            <v>M</v>
          </cell>
          <cell r="G1442" t="str">
            <v>lb/h</v>
          </cell>
          <cell r="H1442">
            <v>0</v>
          </cell>
        </row>
        <row r="1443">
          <cell r="E1443" t="str">
            <v>FGS1FGM2</v>
          </cell>
          <cell r="F1443" t="str">
            <v>P</v>
          </cell>
          <cell r="G1443" t="str">
            <v>psia</v>
          </cell>
          <cell r="H1443">
            <v>2</v>
          </cell>
        </row>
        <row r="1444">
          <cell r="E1444" t="str">
            <v>FGS1FGM2</v>
          </cell>
          <cell r="F1444" t="str">
            <v>T</v>
          </cell>
          <cell r="G1444" t="str">
            <v>F</v>
          </cell>
          <cell r="H1444">
            <v>2</v>
          </cell>
        </row>
        <row r="1445">
          <cell r="E1445" t="str">
            <v>FGS1FGM2</v>
          </cell>
          <cell r="F1445" t="str">
            <v>H</v>
          </cell>
          <cell r="G1445" t="str">
            <v>Btu/lb</v>
          </cell>
          <cell r="H1445">
            <v>2</v>
          </cell>
        </row>
        <row r="1446">
          <cell r="E1446" t="str">
            <v>FGBXFGS4</v>
          </cell>
          <cell r="F1446" t="str">
            <v>M</v>
          </cell>
          <cell r="G1446" t="str">
            <v>lb/h</v>
          </cell>
          <cell r="H1446">
            <v>0</v>
          </cell>
        </row>
        <row r="1447">
          <cell r="E1447" t="str">
            <v>FGBXFGS4</v>
          </cell>
          <cell r="F1447" t="str">
            <v>P</v>
          </cell>
          <cell r="G1447" t="str">
            <v>psia</v>
          </cell>
          <cell r="H1447">
            <v>2</v>
          </cell>
        </row>
        <row r="1448">
          <cell r="E1448" t="str">
            <v>FGBXFGS4</v>
          </cell>
          <cell r="F1448" t="str">
            <v>T</v>
          </cell>
          <cell r="G1448" t="str">
            <v>F</v>
          </cell>
          <cell r="H1448">
            <v>2</v>
          </cell>
        </row>
        <row r="1449">
          <cell r="E1449" t="str">
            <v>FGBXFGS4</v>
          </cell>
          <cell r="F1449" t="str">
            <v>H</v>
          </cell>
          <cell r="G1449" t="str">
            <v>Btu/lb</v>
          </cell>
          <cell r="H1449">
            <v>2</v>
          </cell>
        </row>
        <row r="1451">
          <cell r="E1451" t="str">
            <v>SICVDSPG</v>
          </cell>
          <cell r="F1451" t="str">
            <v>M</v>
          </cell>
          <cell r="G1451" t="str">
            <v>lb/h</v>
          </cell>
          <cell r="H1451">
            <v>0</v>
          </cell>
        </row>
        <row r="1452">
          <cell r="E1452" t="str">
            <v>SICVDSPG</v>
          </cell>
          <cell r="F1452" t="str">
            <v>P</v>
          </cell>
          <cell r="G1452" t="str">
            <v>psia</v>
          </cell>
          <cell r="H1452">
            <v>2</v>
          </cell>
        </row>
        <row r="1453">
          <cell r="E1453" t="str">
            <v>SICVDSPG</v>
          </cell>
          <cell r="F1453" t="str">
            <v>T</v>
          </cell>
          <cell r="G1453" t="str">
            <v>F</v>
          </cell>
          <cell r="H1453">
            <v>2</v>
          </cell>
        </row>
        <row r="1454">
          <cell r="E1454" t="str">
            <v>SICVDSPG</v>
          </cell>
          <cell r="F1454" t="str">
            <v>H</v>
          </cell>
          <cell r="G1454" t="str">
            <v>Btu/lb</v>
          </cell>
          <cell r="H1454">
            <v>2</v>
          </cell>
        </row>
        <row r="1455">
          <cell r="E1455" t="str">
            <v>SPRIDSPG</v>
          </cell>
          <cell r="F1455" t="str">
            <v>M</v>
          </cell>
          <cell r="G1455" t="str">
            <v>lb/h</v>
          </cell>
          <cell r="H1455">
            <v>0</v>
          </cell>
        </row>
        <row r="1456">
          <cell r="E1456" t="str">
            <v>SPRIDSPG</v>
          </cell>
          <cell r="F1456" t="str">
            <v>P</v>
          </cell>
          <cell r="G1456" t="str">
            <v>psia</v>
          </cell>
          <cell r="H1456">
            <v>2</v>
          </cell>
        </row>
        <row r="1457">
          <cell r="E1457" t="str">
            <v>SPRIDSPG</v>
          </cell>
          <cell r="F1457" t="str">
            <v>T</v>
          </cell>
          <cell r="G1457" t="str">
            <v>F</v>
          </cell>
          <cell r="H1457">
            <v>2</v>
          </cell>
        </row>
        <row r="1458">
          <cell r="E1458" t="str">
            <v>SPRIDSPG</v>
          </cell>
          <cell r="F1458" t="str">
            <v>H</v>
          </cell>
          <cell r="G1458" t="str">
            <v>Btu/lb</v>
          </cell>
          <cell r="H1458">
            <v>2</v>
          </cell>
        </row>
        <row r="1459">
          <cell r="E1459" t="str">
            <v>DSPGPAG</v>
          </cell>
          <cell r="F1459" t="str">
            <v>M</v>
          </cell>
          <cell r="G1459" t="str">
            <v>lb/h</v>
          </cell>
          <cell r="H1459">
            <v>0</v>
          </cell>
        </row>
        <row r="1460">
          <cell r="E1460" t="str">
            <v>DSPGPAG</v>
          </cell>
          <cell r="F1460" t="str">
            <v>P</v>
          </cell>
          <cell r="G1460" t="str">
            <v>psia</v>
          </cell>
          <cell r="H1460">
            <v>2</v>
          </cell>
        </row>
        <row r="1461">
          <cell r="E1461" t="str">
            <v>DSPGPAG</v>
          </cell>
          <cell r="F1461" t="str">
            <v>T</v>
          </cell>
          <cell r="G1461" t="str">
            <v>F</v>
          </cell>
          <cell r="H1461">
            <v>2</v>
          </cell>
        </row>
        <row r="1462">
          <cell r="E1462" t="str">
            <v>DSPGPAG</v>
          </cell>
          <cell r="F1462" t="str">
            <v>H</v>
          </cell>
          <cell r="G1462" t="str">
            <v>Btu/lb</v>
          </cell>
          <cell r="H1462">
            <v>2</v>
          </cell>
        </row>
        <row r="1464">
          <cell r="E1464" t="str">
            <v>HPEVHPBD</v>
          </cell>
          <cell r="F1464" t="str">
            <v>M</v>
          </cell>
          <cell r="G1464" t="str">
            <v>lb/h</v>
          </cell>
          <cell r="H1464">
            <v>0</v>
          </cell>
        </row>
        <row r="1465">
          <cell r="E1465" t="str">
            <v>IPEVIPBD</v>
          </cell>
          <cell r="F1465" t="str">
            <v>M</v>
          </cell>
          <cell r="G1465" t="str">
            <v>lb/h</v>
          </cell>
          <cell r="H1465">
            <v>0</v>
          </cell>
        </row>
        <row r="1466">
          <cell r="E1466" t="str">
            <v>LPEVLPBD</v>
          </cell>
          <cell r="F1466" t="str">
            <v>M</v>
          </cell>
          <cell r="G1466" t="str">
            <v>lb/h</v>
          </cell>
          <cell r="H1466">
            <v>0</v>
          </cell>
        </row>
        <row r="1467">
          <cell r="E1467" t="str">
            <v>MKUPMDEA</v>
          </cell>
          <cell r="F1467" t="str">
            <v>M</v>
          </cell>
          <cell r="G1467" t="str">
            <v>lb/h</v>
          </cell>
          <cell r="H1467">
            <v>0</v>
          </cell>
        </row>
        <row r="1468">
          <cell r="E1468" t="str">
            <v>MKUPMDEA</v>
          </cell>
          <cell r="F1468" t="str">
            <v>T</v>
          </cell>
          <cell r="G1468" t="str">
            <v>F</v>
          </cell>
          <cell r="H1468">
            <v>2</v>
          </cell>
        </row>
        <row r="1472">
          <cell r="E1472" t="str">
            <v>HBYPMBL1</v>
          </cell>
          <cell r="F1472" t="str">
            <v>M</v>
          </cell>
          <cell r="G1472" t="str">
            <v>lb/h</v>
          </cell>
          <cell r="H1472">
            <v>0</v>
          </cell>
        </row>
        <row r="1473">
          <cell r="E1473" t="str">
            <v>HBYPMBL1</v>
          </cell>
          <cell r="F1473" t="str">
            <v>P</v>
          </cell>
          <cell r="G1473" t="str">
            <v>psia</v>
          </cell>
          <cell r="H1473">
            <v>2</v>
          </cell>
        </row>
        <row r="1474">
          <cell r="E1474" t="str">
            <v>HBYPMBL1</v>
          </cell>
          <cell r="F1474" t="str">
            <v>T</v>
          </cell>
          <cell r="G1474" t="str">
            <v>F</v>
          </cell>
          <cell r="H1474">
            <v>2</v>
          </cell>
        </row>
        <row r="1475">
          <cell r="E1475" t="str">
            <v>HBYPMBL1</v>
          </cell>
          <cell r="F1475" t="str">
            <v>H</v>
          </cell>
          <cell r="G1475" t="str">
            <v>Btu/lb</v>
          </cell>
          <cell r="H1475">
            <v>2</v>
          </cell>
        </row>
        <row r="1476">
          <cell r="E1476" t="str">
            <v>SPRIMBDS</v>
          </cell>
          <cell r="F1476" t="str">
            <v>M</v>
          </cell>
          <cell r="G1476" t="str">
            <v>lb/h</v>
          </cell>
          <cell r="H1476">
            <v>0</v>
          </cell>
        </row>
        <row r="1477">
          <cell r="E1477" t="str">
            <v>SPRIMBDS</v>
          </cell>
          <cell r="F1477" t="str">
            <v>T</v>
          </cell>
          <cell r="G1477" t="str">
            <v>F</v>
          </cell>
          <cell r="H1477">
            <v>2</v>
          </cell>
        </row>
        <row r="1479">
          <cell r="E1479" t="str">
            <v>CRM1CRL3</v>
          </cell>
          <cell r="F1479" t="str">
            <v>M</v>
          </cell>
          <cell r="G1479" t="str">
            <v>lb/h</v>
          </cell>
          <cell r="H1479">
            <v>0</v>
          </cell>
        </row>
        <row r="1480">
          <cell r="E1480" t="str">
            <v>CRM1CRL3</v>
          </cell>
          <cell r="F1480" t="str">
            <v>P</v>
          </cell>
          <cell r="G1480" t="str">
            <v>psia</v>
          </cell>
          <cell r="H1480">
            <v>2</v>
          </cell>
        </row>
        <row r="1481">
          <cell r="E1481" t="str">
            <v>CRM1CRL3</v>
          </cell>
          <cell r="F1481" t="str">
            <v>T</v>
          </cell>
          <cell r="G1481" t="str">
            <v>F</v>
          </cell>
          <cell r="H1481">
            <v>2</v>
          </cell>
        </row>
        <row r="1482">
          <cell r="E1482" t="str">
            <v>CRM1CRL3</v>
          </cell>
          <cell r="F1482" t="str">
            <v>H</v>
          </cell>
          <cell r="G1482" t="str">
            <v>Btu/lb</v>
          </cell>
          <cell r="H1482">
            <v>2</v>
          </cell>
        </row>
        <row r="1483">
          <cell r="E1483" t="str">
            <v>RBYPRBL1</v>
          </cell>
          <cell r="F1483" t="str">
            <v>M</v>
          </cell>
          <cell r="G1483" t="str">
            <v>lb/h</v>
          </cell>
          <cell r="H1483">
            <v>0</v>
          </cell>
        </row>
        <row r="1484">
          <cell r="E1484" t="str">
            <v>RBYPRBL1</v>
          </cell>
          <cell r="F1484" t="str">
            <v>P</v>
          </cell>
          <cell r="G1484" t="str">
            <v>psia</v>
          </cell>
          <cell r="H1484">
            <v>2</v>
          </cell>
        </row>
        <row r="1485">
          <cell r="E1485" t="str">
            <v>RBYPRBL1</v>
          </cell>
          <cell r="F1485" t="str">
            <v>T</v>
          </cell>
          <cell r="G1485" t="str">
            <v>F</v>
          </cell>
          <cell r="H1485">
            <v>2</v>
          </cell>
        </row>
        <row r="1486">
          <cell r="E1486" t="str">
            <v>RBYPRBL1</v>
          </cell>
          <cell r="F1486" t="str">
            <v>H</v>
          </cell>
          <cell r="G1486" t="str">
            <v>Btu/lb</v>
          </cell>
          <cell r="H1486">
            <v>2</v>
          </cell>
        </row>
        <row r="1487">
          <cell r="E1487" t="str">
            <v>RBCVRBDS</v>
          </cell>
          <cell r="F1487" t="str">
            <v>M</v>
          </cell>
          <cell r="G1487" t="str">
            <v>lb/h</v>
          </cell>
          <cell r="H1487">
            <v>0</v>
          </cell>
        </row>
        <row r="1488">
          <cell r="E1488" t="str">
            <v>RBCVRBDS</v>
          </cell>
          <cell r="F1488" t="str">
            <v>P</v>
          </cell>
          <cell r="G1488" t="str">
            <v>psia</v>
          </cell>
          <cell r="H1488">
            <v>2</v>
          </cell>
        </row>
        <row r="1489">
          <cell r="E1489" t="str">
            <v>RBCVRBDS</v>
          </cell>
          <cell r="F1489" t="str">
            <v>T</v>
          </cell>
          <cell r="G1489" t="str">
            <v>F</v>
          </cell>
          <cell r="H1489">
            <v>2</v>
          </cell>
        </row>
        <row r="1490">
          <cell r="E1490" t="str">
            <v>RBCVRBDS</v>
          </cell>
          <cell r="F1490" t="str">
            <v>H</v>
          </cell>
          <cell r="G1490" t="str">
            <v>Btu/lb</v>
          </cell>
          <cell r="H1490">
            <v>2</v>
          </cell>
        </row>
        <row r="1492">
          <cell r="E1492" t="str">
            <v>CPB2RBDS</v>
          </cell>
          <cell r="F1492" t="str">
            <v>M</v>
          </cell>
          <cell r="G1492" t="str">
            <v>lb/h</v>
          </cell>
          <cell r="H1492">
            <v>0</v>
          </cell>
        </row>
        <row r="1493">
          <cell r="E1493" t="str">
            <v>CPB2RBDS</v>
          </cell>
          <cell r="F1493" t="str">
            <v>P</v>
          </cell>
          <cell r="G1493" t="str">
            <v>psia</v>
          </cell>
          <cell r="H1493">
            <v>2</v>
          </cell>
        </row>
        <row r="1494">
          <cell r="E1494" t="str">
            <v>CPB2RBDS</v>
          </cell>
          <cell r="F1494" t="str">
            <v>T</v>
          </cell>
          <cell r="G1494" t="str">
            <v>F</v>
          </cell>
          <cell r="H1494">
            <v>2</v>
          </cell>
        </row>
        <row r="1495">
          <cell r="F1495" t="str">
            <v>H</v>
          </cell>
          <cell r="G1495" t="str">
            <v>Btu/lb</v>
          </cell>
          <cell r="H1495">
            <v>2</v>
          </cell>
        </row>
        <row r="1496">
          <cell r="E1496" t="str">
            <v>RBL2RBX1</v>
          </cell>
          <cell r="F1496" t="str">
            <v>M</v>
          </cell>
          <cell r="G1496" t="str">
            <v>lb/h</v>
          </cell>
          <cell r="H1496">
            <v>0</v>
          </cell>
        </row>
        <row r="1497">
          <cell r="E1497" t="str">
            <v>RBL2RBX1</v>
          </cell>
          <cell r="F1497" t="str">
            <v>P</v>
          </cell>
          <cell r="G1497" t="str">
            <v>psia</v>
          </cell>
          <cell r="H1497">
            <v>2</v>
          </cell>
        </row>
        <row r="1498">
          <cell r="E1498" t="str">
            <v>RBL2RBX1</v>
          </cell>
          <cell r="F1498" t="str">
            <v>T</v>
          </cell>
          <cell r="G1498" t="str">
            <v>F</v>
          </cell>
          <cell r="H1498">
            <v>2</v>
          </cell>
        </row>
        <row r="1499">
          <cell r="E1499" t="str">
            <v>RBL2RBX1</v>
          </cell>
          <cell r="F1499" t="str">
            <v>H</v>
          </cell>
          <cell r="G1499" t="str">
            <v>Btu/lb</v>
          </cell>
          <cell r="H1499">
            <v>2</v>
          </cell>
        </row>
        <row r="1500">
          <cell r="E1500" t="str">
            <v>LBYPLBL1</v>
          </cell>
          <cell r="F1500" t="str">
            <v>M</v>
          </cell>
          <cell r="G1500" t="str">
            <v>lb/h</v>
          </cell>
          <cell r="H1500">
            <v>0</v>
          </cell>
        </row>
        <row r="1501">
          <cell r="E1501" t="str">
            <v>LBYPLBL1</v>
          </cell>
          <cell r="F1501" t="str">
            <v>P</v>
          </cell>
          <cell r="G1501" t="str">
            <v>psia</v>
          </cell>
          <cell r="H1501">
            <v>2</v>
          </cell>
        </row>
        <row r="1502">
          <cell r="E1502" t="str">
            <v>LBYPLBL1</v>
          </cell>
          <cell r="F1502" t="str">
            <v>T</v>
          </cell>
          <cell r="G1502" t="str">
            <v>F</v>
          </cell>
          <cell r="H1502">
            <v>2</v>
          </cell>
        </row>
        <row r="1503">
          <cell r="E1503" t="str">
            <v>LBYPLBL1</v>
          </cell>
          <cell r="F1503" t="str">
            <v>H</v>
          </cell>
          <cell r="G1503" t="str">
            <v>Btu/lb</v>
          </cell>
          <cell r="H1503">
            <v>2</v>
          </cell>
        </row>
        <row r="1504">
          <cell r="E1504" t="str">
            <v>LCVBLBDS</v>
          </cell>
          <cell r="F1504" t="str">
            <v>M</v>
          </cell>
          <cell r="G1504" t="str">
            <v>lb/h</v>
          </cell>
          <cell r="H1504">
            <v>0</v>
          </cell>
        </row>
        <row r="1505">
          <cell r="E1505" t="str">
            <v>LCVBLBDS</v>
          </cell>
          <cell r="F1505" t="str">
            <v>P</v>
          </cell>
          <cell r="G1505" t="str">
            <v>psia</v>
          </cell>
          <cell r="H1505">
            <v>2</v>
          </cell>
        </row>
        <row r="1506">
          <cell r="E1506" t="str">
            <v>LCVBLBDS</v>
          </cell>
          <cell r="F1506" t="str">
            <v>T</v>
          </cell>
          <cell r="G1506" t="str">
            <v>F</v>
          </cell>
          <cell r="H1506">
            <v>2</v>
          </cell>
        </row>
        <row r="1507">
          <cell r="E1507" t="str">
            <v>LCVBLBDS</v>
          </cell>
          <cell r="F1507" t="str">
            <v>H</v>
          </cell>
          <cell r="G1507" t="str">
            <v>Btu/lb</v>
          </cell>
          <cell r="H1507">
            <v>2</v>
          </cell>
        </row>
        <row r="1509">
          <cell r="E1509" t="str">
            <v>CPB3LBDS</v>
          </cell>
          <cell r="F1509" t="str">
            <v>M</v>
          </cell>
          <cell r="G1509" t="str">
            <v>lb/h</v>
          </cell>
          <cell r="H1509">
            <v>0</v>
          </cell>
        </row>
        <row r="1510">
          <cell r="E1510" t="str">
            <v>CPB3LBDS</v>
          </cell>
          <cell r="F1510" t="str">
            <v>P</v>
          </cell>
          <cell r="G1510" t="str">
            <v>psia</v>
          </cell>
          <cell r="H1510">
            <v>2</v>
          </cell>
        </row>
        <row r="1511">
          <cell r="E1511" t="str">
            <v>CPB3LBDS</v>
          </cell>
          <cell r="F1511" t="str">
            <v>T</v>
          </cell>
          <cell r="G1511" t="str">
            <v>F</v>
          </cell>
          <cell r="H1511">
            <v>2</v>
          </cell>
        </row>
        <row r="1512">
          <cell r="F1512" t="str">
            <v>H</v>
          </cell>
          <cell r="G1512" t="str">
            <v>Btu/lb</v>
          </cell>
          <cell r="H1512">
            <v>2</v>
          </cell>
        </row>
        <row r="1513">
          <cell r="E1513" t="str">
            <v>LBL2LBX2</v>
          </cell>
          <cell r="F1513" t="str">
            <v>M</v>
          </cell>
          <cell r="G1513" t="str">
            <v>lb/h</v>
          </cell>
          <cell r="H1513">
            <v>0</v>
          </cell>
        </row>
        <row r="1514">
          <cell r="E1514" t="str">
            <v>LBL2LBX2</v>
          </cell>
          <cell r="F1514" t="str">
            <v>P</v>
          </cell>
          <cell r="G1514" t="str">
            <v>psia</v>
          </cell>
          <cell r="H1514">
            <v>2</v>
          </cell>
        </row>
        <row r="1515">
          <cell r="E1515" t="str">
            <v>LBL2LBX2</v>
          </cell>
          <cell r="F1515" t="str">
            <v>T</v>
          </cell>
          <cell r="G1515" t="str">
            <v>F</v>
          </cell>
          <cell r="H1515">
            <v>2</v>
          </cell>
        </row>
        <row r="1516">
          <cell r="E1516" t="str">
            <v>LBL2LBX2</v>
          </cell>
          <cell r="F1516" t="str">
            <v>H</v>
          </cell>
          <cell r="G1516" t="str">
            <v>Btu/lb</v>
          </cell>
          <cell r="H1516">
            <v>2</v>
          </cell>
        </row>
        <row r="1517">
          <cell r="F1517" t="str">
            <v>T</v>
          </cell>
          <cell r="G1517" t="str">
            <v>F</v>
          </cell>
          <cell r="H1517">
            <v>2</v>
          </cell>
        </row>
        <row r="1518">
          <cell r="E1518" t="str">
            <v>BYPSCTFC</v>
          </cell>
          <cell r="F1518" t="str">
            <v>M</v>
          </cell>
          <cell r="G1518" t="str">
            <v>lb/h</v>
          </cell>
          <cell r="H1518">
            <v>0</v>
          </cell>
        </row>
        <row r="1519">
          <cell r="E1519" t="str">
            <v>BYPSCTFC</v>
          </cell>
          <cell r="F1519" t="str">
            <v>P</v>
          </cell>
          <cell r="G1519" t="str">
            <v>psia</v>
          </cell>
          <cell r="H1519">
            <v>2</v>
          </cell>
        </row>
        <row r="1520">
          <cell r="E1520" t="str">
            <v>BYPSCTFC</v>
          </cell>
          <cell r="F1520" t="str">
            <v>T</v>
          </cell>
          <cell r="G1520" t="str">
            <v>F</v>
          </cell>
          <cell r="H1520">
            <v>2</v>
          </cell>
        </row>
        <row r="1521">
          <cell r="E1521" t="str">
            <v>BYPSCTFC</v>
          </cell>
          <cell r="F1521" t="str">
            <v>H</v>
          </cell>
          <cell r="G1521" t="str">
            <v>Btu/lb</v>
          </cell>
          <cell r="H1521">
            <v>2</v>
          </cell>
        </row>
        <row r="1522">
          <cell r="E1522" t="str">
            <v>BYPSHDFC</v>
          </cell>
          <cell r="F1522" t="str">
            <v>M</v>
          </cell>
          <cell r="G1522" t="str">
            <v>lb/h</v>
          </cell>
          <cell r="H1522">
            <v>0</v>
          </cell>
        </row>
        <row r="1523">
          <cell r="E1523" t="str">
            <v>BYPSHDFC</v>
          </cell>
          <cell r="F1523" t="str">
            <v>P</v>
          </cell>
          <cell r="G1523" t="str">
            <v>psia</v>
          </cell>
          <cell r="H1523">
            <v>2</v>
          </cell>
        </row>
        <row r="1524">
          <cell r="E1524" t="str">
            <v>BYPSHDFC</v>
          </cell>
          <cell r="F1524" t="str">
            <v>T</v>
          </cell>
          <cell r="G1524" t="str">
            <v>F</v>
          </cell>
          <cell r="H1524">
            <v>2</v>
          </cell>
        </row>
        <row r="1525">
          <cell r="E1525" t="str">
            <v>BYPSHDFC</v>
          </cell>
          <cell r="F1525" t="str">
            <v>H</v>
          </cell>
          <cell r="G1525" t="str">
            <v>Btu/lb</v>
          </cell>
          <cell r="H1525">
            <v>2</v>
          </cell>
        </row>
        <row r="1531">
          <cell r="E1531" t="str">
            <v>HNRVHLS0</v>
          </cell>
          <cell r="F1531" t="str">
            <v>M</v>
          </cell>
          <cell r="G1531" t="str">
            <v>lb/h</v>
          </cell>
          <cell r="H1531">
            <v>0</v>
          </cell>
        </row>
        <row r="1532">
          <cell r="E1532" t="str">
            <v>HNRVHLS0</v>
          </cell>
          <cell r="F1532" t="str">
            <v>P</v>
          </cell>
          <cell r="G1532" t="str">
            <v>psia</v>
          </cell>
          <cell r="H1532">
            <v>2</v>
          </cell>
        </row>
        <row r="1533">
          <cell r="E1533" t="str">
            <v>HNRVHLS0</v>
          </cell>
          <cell r="F1533" t="str">
            <v>T</v>
          </cell>
          <cell r="G1533" t="str">
            <v>F</v>
          </cell>
          <cell r="H1533">
            <v>2</v>
          </cell>
        </row>
        <row r="1534">
          <cell r="E1534" t="str">
            <v>HNRVHLS0</v>
          </cell>
          <cell r="F1534" t="str">
            <v>svol</v>
          </cell>
          <cell r="G1534" t="str">
            <v>ft3/lb</v>
          </cell>
          <cell r="H1534">
            <v>4</v>
          </cell>
        </row>
        <row r="1535">
          <cell r="E1535" t="str">
            <v>HNRVHLS0</v>
          </cell>
          <cell r="F1535" t="str">
            <v>S</v>
          </cell>
          <cell r="G1535" t="str">
            <v>Btu/lbR</v>
          </cell>
          <cell r="H1535">
            <v>4</v>
          </cell>
        </row>
        <row r="1542">
          <cell r="E1542" t="str">
            <v>HLS0HBYP</v>
          </cell>
          <cell r="F1542" t="str">
            <v>P</v>
          </cell>
          <cell r="G1542" t="str">
            <v>psia</v>
          </cell>
          <cell r="H1542">
            <v>2</v>
          </cell>
        </row>
        <row r="1543">
          <cell r="E1543" t="str">
            <v>HBYPHLS1</v>
          </cell>
          <cell r="F1543" t="str">
            <v>M</v>
          </cell>
          <cell r="G1543" t="str">
            <v>lb/h</v>
          </cell>
          <cell r="H1543">
            <v>0</v>
          </cell>
        </row>
        <row r="1544">
          <cell r="E1544" t="str">
            <v>HBYPHLS1</v>
          </cell>
          <cell r="F1544" t="str">
            <v>P</v>
          </cell>
          <cell r="G1544" t="str">
            <v>psia</v>
          </cell>
          <cell r="H1544">
            <v>2</v>
          </cell>
        </row>
        <row r="1545">
          <cell r="E1545" t="str">
            <v>HBYPHLS1</v>
          </cell>
          <cell r="F1545" t="str">
            <v>T</v>
          </cell>
          <cell r="G1545" t="str">
            <v>F</v>
          </cell>
          <cell r="H1545">
            <v>2</v>
          </cell>
        </row>
        <row r="1546">
          <cell r="E1546" t="str">
            <v>HBYPHLS1</v>
          </cell>
          <cell r="F1546" t="str">
            <v>svol</v>
          </cell>
          <cell r="G1546" t="str">
            <v>ft3/lb</v>
          </cell>
          <cell r="H1546">
            <v>4</v>
          </cell>
        </row>
        <row r="1547">
          <cell r="E1547" t="str">
            <v>HBYPHLS1</v>
          </cell>
          <cell r="F1547" t="str">
            <v>S</v>
          </cell>
          <cell r="G1547" t="str">
            <v>Btu/lbR</v>
          </cell>
          <cell r="H1547">
            <v>4</v>
          </cell>
        </row>
        <row r="1554">
          <cell r="E1554" t="str">
            <v>HLS1MSSP</v>
          </cell>
          <cell r="F1554" t="str">
            <v>P</v>
          </cell>
          <cell r="G1554" t="str">
            <v>psia</v>
          </cell>
          <cell r="H1554">
            <v>2</v>
          </cell>
        </row>
        <row r="1555">
          <cell r="E1555" t="str">
            <v>HBX1HLS2</v>
          </cell>
          <cell r="F1555" t="str">
            <v>M</v>
          </cell>
          <cell r="G1555" t="str">
            <v>lb/h</v>
          </cell>
          <cell r="H1555">
            <v>0</v>
          </cell>
        </row>
        <row r="1556">
          <cell r="E1556" t="str">
            <v>HBX1HLS2</v>
          </cell>
          <cell r="F1556" t="str">
            <v>P</v>
          </cell>
          <cell r="G1556" t="str">
            <v>psia</v>
          </cell>
          <cell r="H1556">
            <v>2</v>
          </cell>
        </row>
        <row r="1557">
          <cell r="E1557" t="str">
            <v>HBX1HLS2</v>
          </cell>
          <cell r="F1557" t="str">
            <v>T</v>
          </cell>
          <cell r="G1557" t="str">
            <v>F</v>
          </cell>
          <cell r="H1557">
            <v>2</v>
          </cell>
        </row>
        <row r="1558">
          <cell r="E1558" t="str">
            <v>HBX1HLS2</v>
          </cell>
          <cell r="F1558" t="str">
            <v>svol</v>
          </cell>
          <cell r="G1558" t="str">
            <v>ft3/lb</v>
          </cell>
          <cell r="H1558">
            <v>4</v>
          </cell>
        </row>
        <row r="1559">
          <cell r="E1559" t="str">
            <v>HBX1HLS2</v>
          </cell>
          <cell r="F1559" t="str">
            <v>S</v>
          </cell>
          <cell r="G1559" t="str">
            <v>Btu/lbR</v>
          </cell>
          <cell r="H1559">
            <v>4</v>
          </cell>
        </row>
        <row r="1566">
          <cell r="E1566" t="str">
            <v>HLS2HBX2</v>
          </cell>
          <cell r="F1566" t="str">
            <v>P</v>
          </cell>
          <cell r="G1566" t="str">
            <v>psia</v>
          </cell>
          <cell r="H1566">
            <v>2</v>
          </cell>
        </row>
        <row r="1567">
          <cell r="E1567" t="str">
            <v>HBX2HLS3</v>
          </cell>
          <cell r="F1567" t="str">
            <v>M</v>
          </cell>
          <cell r="G1567" t="str">
            <v>lb/h</v>
          </cell>
          <cell r="H1567">
            <v>0</v>
          </cell>
        </row>
        <row r="1568">
          <cell r="E1568" t="str">
            <v>HBX2HLS3</v>
          </cell>
          <cell r="F1568" t="str">
            <v>P</v>
          </cell>
          <cell r="G1568" t="str">
            <v>psia</v>
          </cell>
          <cell r="H1568">
            <v>2</v>
          </cell>
        </row>
        <row r="1569">
          <cell r="E1569" t="str">
            <v>HBX2HLS3</v>
          </cell>
          <cell r="F1569" t="str">
            <v>T</v>
          </cell>
          <cell r="G1569" t="str">
            <v>F</v>
          </cell>
          <cell r="H1569">
            <v>2</v>
          </cell>
        </row>
        <row r="1570">
          <cell r="E1570" t="str">
            <v>HBX2HLS3</v>
          </cell>
          <cell r="F1570" t="str">
            <v>svol</v>
          </cell>
          <cell r="G1570" t="str">
            <v>ft3/lb</v>
          </cell>
          <cell r="H1570">
            <v>4</v>
          </cell>
        </row>
        <row r="1571">
          <cell r="E1571" t="str">
            <v>HBX2HLS3</v>
          </cell>
          <cell r="F1571" t="str">
            <v>S</v>
          </cell>
          <cell r="G1571" t="str">
            <v>Btu/lbR</v>
          </cell>
          <cell r="H1571">
            <v>4</v>
          </cell>
        </row>
        <row r="1578">
          <cell r="E1578" t="str">
            <v>HLS3HBX3</v>
          </cell>
          <cell r="F1578" t="str">
            <v>P</v>
          </cell>
          <cell r="G1578" t="str">
            <v>psia</v>
          </cell>
          <cell r="H1578">
            <v>2</v>
          </cell>
        </row>
        <row r="1579">
          <cell r="F1579" t="str">
            <v>P</v>
          </cell>
          <cell r="G1579" t="str">
            <v>psia</v>
          </cell>
        </row>
        <row r="1580">
          <cell r="F1580" t="str">
            <v>P</v>
          </cell>
          <cell r="G1580" t="str">
            <v>psia</v>
          </cell>
        </row>
        <row r="1581">
          <cell r="F1581" t="str">
            <v>P</v>
          </cell>
          <cell r="G1581" t="str">
            <v>psia</v>
          </cell>
        </row>
        <row r="1582">
          <cell r="F1582" t="str">
            <v>P</v>
          </cell>
          <cell r="G1582" t="str">
            <v>psia</v>
          </cell>
        </row>
        <row r="1583">
          <cell r="F1583" t="str">
            <v>P</v>
          </cell>
          <cell r="G1583" t="str">
            <v>psia</v>
          </cell>
        </row>
        <row r="1584">
          <cell r="E1584" t="str">
            <v>CRB2CRL0</v>
          </cell>
          <cell r="F1584" t="str">
            <v>M</v>
          </cell>
          <cell r="G1584" t="str">
            <v>lb/h</v>
          </cell>
          <cell r="H1584">
            <v>0</v>
          </cell>
        </row>
        <row r="1585">
          <cell r="E1585" t="str">
            <v>CRB2CRL0</v>
          </cell>
          <cell r="F1585" t="str">
            <v>P</v>
          </cell>
          <cell r="G1585" t="str">
            <v>psia</v>
          </cell>
          <cell r="H1585">
            <v>2</v>
          </cell>
        </row>
        <row r="1586">
          <cell r="E1586" t="str">
            <v>CRB2CRL0</v>
          </cell>
          <cell r="F1586" t="str">
            <v>T</v>
          </cell>
          <cell r="G1586" t="str">
            <v>F</v>
          </cell>
          <cell r="H1586">
            <v>2</v>
          </cell>
        </row>
        <row r="1587">
          <cell r="E1587" t="str">
            <v>CRB2CRL0</v>
          </cell>
          <cell r="F1587" t="str">
            <v>svol</v>
          </cell>
          <cell r="G1587" t="str">
            <v>ft3/lb</v>
          </cell>
          <cell r="H1587">
            <v>4</v>
          </cell>
        </row>
        <row r="1588">
          <cell r="E1588" t="str">
            <v>CRB2CRL0</v>
          </cell>
          <cell r="F1588" t="str">
            <v>S</v>
          </cell>
          <cell r="G1588" t="str">
            <v>Btu/lbR</v>
          </cell>
          <cell r="H1588">
            <v>4</v>
          </cell>
        </row>
        <row r="1595">
          <cell r="E1595" t="str">
            <v>CRL0CRB3</v>
          </cell>
          <cell r="F1595" t="str">
            <v>P</v>
          </cell>
          <cell r="G1595" t="str">
            <v>psia</v>
          </cell>
          <cell r="H1595">
            <v>2</v>
          </cell>
        </row>
        <row r="1596">
          <cell r="E1596" t="str">
            <v>CRB3CRL1</v>
          </cell>
          <cell r="F1596" t="str">
            <v>M</v>
          </cell>
          <cell r="G1596" t="str">
            <v>lb/h</v>
          </cell>
          <cell r="H1596">
            <v>0</v>
          </cell>
        </row>
        <row r="1597">
          <cell r="E1597" t="str">
            <v>CRB3CRL1</v>
          </cell>
          <cell r="F1597" t="str">
            <v>P</v>
          </cell>
          <cell r="G1597" t="str">
            <v>psia</v>
          </cell>
          <cell r="H1597">
            <v>2</v>
          </cell>
        </row>
        <row r="1598">
          <cell r="E1598" t="str">
            <v>CRB3CRL1</v>
          </cell>
          <cell r="F1598" t="str">
            <v>T</v>
          </cell>
          <cell r="G1598" t="str">
            <v>F</v>
          </cell>
          <cell r="H1598">
            <v>2</v>
          </cell>
        </row>
        <row r="1599">
          <cell r="E1599" t="str">
            <v>CRB3CRL1</v>
          </cell>
          <cell r="F1599" t="str">
            <v>svol</v>
          </cell>
          <cell r="G1599" t="str">
            <v>ft3/lb</v>
          </cell>
          <cell r="H1599">
            <v>4</v>
          </cell>
        </row>
        <row r="1600">
          <cell r="E1600" t="str">
            <v>CRB3CRL1</v>
          </cell>
          <cell r="F1600" t="str">
            <v>S</v>
          </cell>
          <cell r="G1600" t="str">
            <v>Btu/lbR</v>
          </cell>
          <cell r="H1600">
            <v>4</v>
          </cell>
        </row>
        <row r="1607">
          <cell r="E1607" t="str">
            <v>CRL1CRB1</v>
          </cell>
          <cell r="F1607" t="str">
            <v>P</v>
          </cell>
          <cell r="G1607" t="str">
            <v>psia</v>
          </cell>
          <cell r="H1607">
            <v>2</v>
          </cell>
        </row>
        <row r="1608">
          <cell r="E1608" t="str">
            <v>CRB1CRL2</v>
          </cell>
          <cell r="F1608" t="str">
            <v>M</v>
          </cell>
          <cell r="G1608" t="str">
            <v>lb/h</v>
          </cell>
          <cell r="H1608">
            <v>0</v>
          </cell>
        </row>
        <row r="1609">
          <cell r="E1609" t="str">
            <v>CRB1CRL2</v>
          </cell>
          <cell r="F1609" t="str">
            <v>P</v>
          </cell>
          <cell r="G1609" t="str">
            <v>psia</v>
          </cell>
          <cell r="H1609">
            <v>2</v>
          </cell>
        </row>
        <row r="1610">
          <cell r="E1610" t="str">
            <v>CRB1CRL2</v>
          </cell>
          <cell r="F1610" t="str">
            <v>T</v>
          </cell>
          <cell r="G1610" t="str">
            <v>F</v>
          </cell>
          <cell r="H1610">
            <v>2</v>
          </cell>
        </row>
        <row r="1611">
          <cell r="E1611" t="str">
            <v>CRL1CRB1</v>
          </cell>
          <cell r="F1611" t="str">
            <v>svol</v>
          </cell>
          <cell r="G1611" t="str">
            <v>ft3/lb</v>
          </cell>
          <cell r="H1611">
            <v>4</v>
          </cell>
        </row>
        <row r="1612">
          <cell r="E1612" t="str">
            <v>CRB1CRL2</v>
          </cell>
          <cell r="F1612" t="str">
            <v>S</v>
          </cell>
          <cell r="G1612" t="str">
            <v>Btu/lbR</v>
          </cell>
          <cell r="H1612">
            <v>4</v>
          </cell>
        </row>
        <row r="1619">
          <cell r="E1619" t="str">
            <v>CRL2CRM1</v>
          </cell>
          <cell r="F1619" t="str">
            <v>P</v>
          </cell>
          <cell r="G1619" t="str">
            <v>psia</v>
          </cell>
          <cell r="H1619">
            <v>2</v>
          </cell>
        </row>
        <row r="1620">
          <cell r="E1620" t="str">
            <v>CRM1CRL3</v>
          </cell>
          <cell r="F1620" t="str">
            <v>M</v>
          </cell>
          <cell r="G1620" t="str">
            <v>lb/h</v>
          </cell>
          <cell r="H1620">
            <v>0</v>
          </cell>
        </row>
        <row r="1621">
          <cell r="E1621" t="str">
            <v>CRM1CRL3</v>
          </cell>
          <cell r="F1621" t="str">
            <v>P</v>
          </cell>
          <cell r="G1621" t="str">
            <v>psia</v>
          </cell>
          <cell r="H1621">
            <v>2</v>
          </cell>
        </row>
        <row r="1622">
          <cell r="E1622" t="str">
            <v>CRM1CRL3</v>
          </cell>
          <cell r="F1622" t="str">
            <v>T</v>
          </cell>
          <cell r="G1622" t="str">
            <v>F</v>
          </cell>
          <cell r="H1622">
            <v>2</v>
          </cell>
        </row>
        <row r="1623">
          <cell r="E1623" t="str">
            <v>CRL2CRM1</v>
          </cell>
          <cell r="F1623" t="str">
            <v>svol</v>
          </cell>
          <cell r="G1623" t="str">
            <v>ft3/lb</v>
          </cell>
          <cell r="H1623">
            <v>4</v>
          </cell>
        </row>
        <row r="1624">
          <cell r="E1624" t="str">
            <v>CRM1CRL3</v>
          </cell>
          <cell r="F1624" t="str">
            <v>S</v>
          </cell>
          <cell r="G1624" t="str">
            <v>Btu/lbR</v>
          </cell>
          <cell r="H1624">
            <v>4</v>
          </cell>
        </row>
        <row r="1631">
          <cell r="E1631" t="str">
            <v>CRL3CRSP</v>
          </cell>
          <cell r="F1631" t="str">
            <v>P</v>
          </cell>
          <cell r="G1631" t="str">
            <v>psia</v>
          </cell>
          <cell r="H1631">
            <v>2</v>
          </cell>
        </row>
        <row r="1632">
          <cell r="F1632" t="str">
            <v>P</v>
          </cell>
          <cell r="G1632" t="str">
            <v>psia</v>
          </cell>
        </row>
        <row r="1633">
          <cell r="F1633" t="str">
            <v>P</v>
          </cell>
          <cell r="G1633" t="str">
            <v>psia</v>
          </cell>
        </row>
        <row r="1634">
          <cell r="F1634" t="str">
            <v>P</v>
          </cell>
          <cell r="G1634" t="str">
            <v>psia</v>
          </cell>
        </row>
        <row r="1635">
          <cell r="F1635" t="str">
            <v>P</v>
          </cell>
          <cell r="G1635" t="str">
            <v>psia</v>
          </cell>
        </row>
        <row r="1636">
          <cell r="F1636" t="str">
            <v>P</v>
          </cell>
          <cell r="G1636" t="str">
            <v>psia</v>
          </cell>
        </row>
        <row r="1640">
          <cell r="E1640" t="str">
            <v>TRMXHRL0</v>
          </cell>
          <cell r="F1640" t="str">
            <v>M</v>
          </cell>
          <cell r="G1640" t="str">
            <v>lb/h</v>
          </cell>
          <cell r="H1640">
            <v>0</v>
          </cell>
        </row>
        <row r="1641">
          <cell r="E1641" t="str">
            <v>TRMXHRL0</v>
          </cell>
          <cell r="F1641" t="str">
            <v>P</v>
          </cell>
          <cell r="G1641" t="str">
            <v>psia</v>
          </cell>
          <cell r="H1641">
            <v>2</v>
          </cell>
        </row>
        <row r="1642">
          <cell r="E1642" t="str">
            <v>TRMXHRL0</v>
          </cell>
          <cell r="F1642" t="str">
            <v>T</v>
          </cell>
          <cell r="G1642" t="str">
            <v>F</v>
          </cell>
          <cell r="H1642">
            <v>2</v>
          </cell>
        </row>
        <row r="1643">
          <cell r="E1643" t="str">
            <v>TRMXHRL0</v>
          </cell>
          <cell r="F1643" t="str">
            <v>svol</v>
          </cell>
          <cell r="G1643" t="str">
            <v>ft3/lb</v>
          </cell>
          <cell r="H1643">
            <v>4</v>
          </cell>
        </row>
        <row r="1644">
          <cell r="E1644" t="str">
            <v>TRMXHRL0</v>
          </cell>
          <cell r="F1644" t="str">
            <v>S</v>
          </cell>
          <cell r="G1644" t="str">
            <v>Btu/lbR</v>
          </cell>
          <cell r="H1644">
            <v>4</v>
          </cell>
        </row>
        <row r="1651">
          <cell r="E1651" t="str">
            <v>HRL0RBYP</v>
          </cell>
          <cell r="F1651" t="str">
            <v>P</v>
          </cell>
          <cell r="G1651" t="str">
            <v>psia</v>
          </cell>
          <cell r="H1651">
            <v>2</v>
          </cell>
        </row>
        <row r="1652">
          <cell r="E1652" t="str">
            <v>RBYPHRL1</v>
          </cell>
          <cell r="F1652" t="str">
            <v>M</v>
          </cell>
          <cell r="G1652" t="str">
            <v>lb/h</v>
          </cell>
          <cell r="H1652">
            <v>0</v>
          </cell>
        </row>
        <row r="1653">
          <cell r="E1653" t="str">
            <v>RBYPHRL1</v>
          </cell>
          <cell r="F1653" t="str">
            <v>P</v>
          </cell>
          <cell r="G1653" t="str">
            <v>psia</v>
          </cell>
          <cell r="H1653">
            <v>2</v>
          </cell>
        </row>
        <row r="1654">
          <cell r="E1654" t="str">
            <v>RBYPHRL1</v>
          </cell>
          <cell r="F1654" t="str">
            <v>T</v>
          </cell>
          <cell r="G1654" t="str">
            <v>F</v>
          </cell>
          <cell r="H1654">
            <v>2</v>
          </cell>
        </row>
        <row r="1655">
          <cell r="E1655" t="str">
            <v>RBYPHRL1</v>
          </cell>
          <cell r="F1655" t="str">
            <v>svol</v>
          </cell>
          <cell r="G1655" t="str">
            <v>ft3/lb</v>
          </cell>
          <cell r="H1655">
            <v>4</v>
          </cell>
        </row>
        <row r="1656">
          <cell r="E1656" t="str">
            <v>RBYPHRL1</v>
          </cell>
          <cell r="F1656" t="str">
            <v>S</v>
          </cell>
          <cell r="G1656" t="str">
            <v>Btu/lbR</v>
          </cell>
          <cell r="H1656">
            <v>4</v>
          </cell>
        </row>
        <row r="1663">
          <cell r="E1663" t="str">
            <v>HRL1HRB1</v>
          </cell>
          <cell r="F1663" t="str">
            <v>P</v>
          </cell>
          <cell r="G1663" t="str">
            <v>psia</v>
          </cell>
          <cell r="H1663">
            <v>2</v>
          </cell>
        </row>
        <row r="1664">
          <cell r="E1664" t="str">
            <v>HRB1HRL2</v>
          </cell>
          <cell r="F1664" t="str">
            <v>M</v>
          </cell>
          <cell r="G1664" t="str">
            <v>lb/h</v>
          </cell>
          <cell r="H1664">
            <v>0</v>
          </cell>
        </row>
        <row r="1665">
          <cell r="E1665" t="str">
            <v>HRB1HRL2</v>
          </cell>
          <cell r="F1665" t="str">
            <v>P</v>
          </cell>
          <cell r="G1665" t="str">
            <v>psia</v>
          </cell>
          <cell r="H1665">
            <v>2</v>
          </cell>
        </row>
        <row r="1666">
          <cell r="E1666" t="str">
            <v>HRB1HRL2</v>
          </cell>
          <cell r="F1666" t="str">
            <v>T</v>
          </cell>
          <cell r="G1666" t="str">
            <v>F</v>
          </cell>
          <cell r="H1666">
            <v>2</v>
          </cell>
        </row>
        <row r="1667">
          <cell r="E1667" t="str">
            <v>HRB1HRL2</v>
          </cell>
          <cell r="F1667" t="str">
            <v>svol</v>
          </cell>
          <cell r="G1667" t="str">
            <v>ft3/lb</v>
          </cell>
          <cell r="H1667">
            <v>4</v>
          </cell>
        </row>
        <row r="1668">
          <cell r="E1668" t="str">
            <v>HRB1HRL2</v>
          </cell>
          <cell r="F1668" t="str">
            <v>S</v>
          </cell>
          <cell r="G1668" t="str">
            <v>Btu/lbR</v>
          </cell>
          <cell r="H1668">
            <v>4</v>
          </cell>
        </row>
        <row r="1675">
          <cell r="E1675" t="str">
            <v>HRL2HRB2</v>
          </cell>
          <cell r="F1675" t="str">
            <v>P</v>
          </cell>
          <cell r="G1675" t="str">
            <v>psia</v>
          </cell>
          <cell r="H1675">
            <v>2</v>
          </cell>
        </row>
        <row r="1676">
          <cell r="E1676" t="str">
            <v>HRB2HRL3</v>
          </cell>
          <cell r="F1676" t="str">
            <v>M</v>
          </cell>
          <cell r="G1676" t="str">
            <v>lb/h</v>
          </cell>
          <cell r="H1676">
            <v>0</v>
          </cell>
        </row>
        <row r="1677">
          <cell r="E1677" t="str">
            <v>HRB2HRL3</v>
          </cell>
          <cell r="F1677" t="str">
            <v>P</v>
          </cell>
          <cell r="G1677" t="str">
            <v>psia</v>
          </cell>
          <cell r="H1677">
            <v>2</v>
          </cell>
        </row>
        <row r="1678">
          <cell r="E1678" t="str">
            <v>HRB2HRL3</v>
          </cell>
          <cell r="F1678" t="str">
            <v>T</v>
          </cell>
          <cell r="G1678" t="str">
            <v>F</v>
          </cell>
          <cell r="H1678">
            <v>2</v>
          </cell>
        </row>
        <row r="1679">
          <cell r="E1679" t="str">
            <v>HRB2HRL3</v>
          </cell>
          <cell r="F1679" t="str">
            <v>svol</v>
          </cell>
          <cell r="G1679" t="str">
            <v>ft3/lb</v>
          </cell>
          <cell r="H1679">
            <v>4</v>
          </cell>
        </row>
        <row r="1680">
          <cell r="E1680" t="str">
            <v>HRB2HRL3</v>
          </cell>
          <cell r="F1680" t="str">
            <v>S</v>
          </cell>
          <cell r="G1680" t="str">
            <v>Btu/lbR</v>
          </cell>
          <cell r="H1680">
            <v>4</v>
          </cell>
        </row>
        <row r="1687">
          <cell r="E1687" t="str">
            <v>HRL3HRB3</v>
          </cell>
          <cell r="F1687" t="str">
            <v>P</v>
          </cell>
          <cell r="G1687" t="str">
            <v>psia</v>
          </cell>
          <cell r="H1687">
            <v>2</v>
          </cell>
        </row>
        <row r="1688">
          <cell r="F1688" t="str">
            <v>P</v>
          </cell>
          <cell r="G1688" t="str">
            <v>psia</v>
          </cell>
        </row>
        <row r="1689">
          <cell r="F1689" t="str">
            <v>P</v>
          </cell>
          <cell r="G1689" t="str">
            <v>psia</v>
          </cell>
        </row>
        <row r="1690">
          <cell r="F1690" t="str">
            <v>P</v>
          </cell>
          <cell r="G1690" t="str">
            <v>psia</v>
          </cell>
        </row>
        <row r="1691">
          <cell r="F1691" t="str">
            <v>P</v>
          </cell>
          <cell r="G1691" t="str">
            <v>psia</v>
          </cell>
        </row>
        <row r="1692">
          <cell r="F1692" t="str">
            <v>P</v>
          </cell>
          <cell r="G1692" t="str">
            <v>psia</v>
          </cell>
        </row>
        <row r="1694">
          <cell r="F1694" t="str">
            <v>P</v>
          </cell>
          <cell r="G1694" t="str">
            <v>psia</v>
          </cell>
        </row>
        <row r="1695">
          <cell r="F1695" t="str">
            <v>P</v>
          </cell>
          <cell r="G1695" t="str">
            <v>psia</v>
          </cell>
        </row>
        <row r="1696">
          <cell r="F1696" t="str">
            <v>P</v>
          </cell>
          <cell r="G1696" t="str">
            <v>psia</v>
          </cell>
        </row>
        <row r="1697">
          <cell r="F1697" t="str">
            <v>P</v>
          </cell>
          <cell r="G1697" t="str">
            <v>psia</v>
          </cell>
        </row>
        <row r="1699">
          <cell r="E1699" t="str">
            <v>LNRVLLS1</v>
          </cell>
          <cell r="F1699" t="str">
            <v>M</v>
          </cell>
          <cell r="G1699" t="str">
            <v>lb/h</v>
          </cell>
          <cell r="H1699">
            <v>0</v>
          </cell>
        </row>
        <row r="1700">
          <cell r="E1700" t="str">
            <v>LNRVLLS1</v>
          </cell>
          <cell r="F1700" t="str">
            <v>P</v>
          </cell>
          <cell r="G1700" t="str">
            <v>psia</v>
          </cell>
          <cell r="H1700">
            <v>2</v>
          </cell>
        </row>
        <row r="1701">
          <cell r="E1701" t="str">
            <v>LNRVLLS1</v>
          </cell>
          <cell r="F1701" t="str">
            <v>T</v>
          </cell>
          <cell r="G1701" t="str">
            <v>F</v>
          </cell>
          <cell r="H1701">
            <v>2</v>
          </cell>
        </row>
        <row r="1702">
          <cell r="E1702" t="str">
            <v>LNRVLLS1</v>
          </cell>
          <cell r="F1702" t="str">
            <v>svol</v>
          </cell>
          <cell r="G1702" t="str">
            <v>ft3/lb</v>
          </cell>
          <cell r="H1702">
            <v>4</v>
          </cell>
        </row>
        <row r="1703">
          <cell r="E1703" t="str">
            <v>LNRVLLS1</v>
          </cell>
          <cell r="F1703" t="str">
            <v>S</v>
          </cell>
          <cell r="G1703" t="str">
            <v>Btu/lbR</v>
          </cell>
          <cell r="H1703">
            <v>4</v>
          </cell>
        </row>
        <row r="1710">
          <cell r="E1710" t="str">
            <v>LLS1LBYP</v>
          </cell>
          <cell r="F1710" t="str">
            <v>P</v>
          </cell>
          <cell r="G1710" t="str">
            <v>psia</v>
          </cell>
          <cell r="H1710">
            <v>2</v>
          </cell>
        </row>
        <row r="1711">
          <cell r="E1711" t="str">
            <v>LBYPLLS2</v>
          </cell>
          <cell r="F1711" t="str">
            <v>M</v>
          </cell>
          <cell r="G1711" t="str">
            <v>lb/h</v>
          </cell>
          <cell r="H1711">
            <v>0</v>
          </cell>
        </row>
        <row r="1712">
          <cell r="E1712" t="str">
            <v>LBYPLLS2</v>
          </cell>
          <cell r="F1712" t="str">
            <v>P</v>
          </cell>
          <cell r="G1712" t="str">
            <v>psia</v>
          </cell>
          <cell r="H1712">
            <v>2</v>
          </cell>
        </row>
        <row r="1713">
          <cell r="E1713" t="str">
            <v>LBYPLLS2</v>
          </cell>
          <cell r="F1713" t="str">
            <v>T</v>
          </cell>
          <cell r="G1713" t="str">
            <v>F</v>
          </cell>
          <cell r="H1713">
            <v>2</v>
          </cell>
        </row>
        <row r="1714">
          <cell r="E1714" t="str">
            <v>LBYPLLS2</v>
          </cell>
          <cell r="F1714" t="str">
            <v>svol</v>
          </cell>
          <cell r="G1714" t="str">
            <v>ft3/lb</v>
          </cell>
          <cell r="H1714">
            <v>4</v>
          </cell>
        </row>
        <row r="1715">
          <cell r="E1715" t="str">
            <v>LBYPLLS2</v>
          </cell>
          <cell r="F1715" t="str">
            <v>S</v>
          </cell>
          <cell r="G1715" t="str">
            <v>Btu/lbR</v>
          </cell>
          <cell r="H1715">
            <v>4</v>
          </cell>
        </row>
        <row r="1722">
          <cell r="E1722" t="str">
            <v>LLS2LBX1</v>
          </cell>
          <cell r="F1722" t="str">
            <v>P</v>
          </cell>
          <cell r="G1722" t="str">
            <v>psia</v>
          </cell>
          <cell r="H1722">
            <v>2</v>
          </cell>
        </row>
        <row r="1723">
          <cell r="E1723" t="str">
            <v>LBX1LLS3</v>
          </cell>
          <cell r="F1723" t="str">
            <v>M</v>
          </cell>
          <cell r="G1723" t="str">
            <v>lb/h</v>
          </cell>
          <cell r="H1723">
            <v>0</v>
          </cell>
        </row>
        <row r="1724">
          <cell r="E1724" t="str">
            <v>LBX1LLS3</v>
          </cell>
          <cell r="F1724" t="str">
            <v>P</v>
          </cell>
          <cell r="G1724" t="str">
            <v>psia</v>
          </cell>
          <cell r="H1724">
            <v>2</v>
          </cell>
        </row>
        <row r="1725">
          <cell r="E1725" t="str">
            <v>LBX1LLS3</v>
          </cell>
          <cell r="F1725" t="str">
            <v>T</v>
          </cell>
          <cell r="G1725" t="str">
            <v>F</v>
          </cell>
          <cell r="H1725">
            <v>2</v>
          </cell>
        </row>
        <row r="1726">
          <cell r="E1726" t="str">
            <v>LLS2LBX1</v>
          </cell>
          <cell r="F1726" t="str">
            <v>svol</v>
          </cell>
          <cell r="G1726" t="str">
            <v>ft3/lb</v>
          </cell>
          <cell r="H1726">
            <v>4</v>
          </cell>
        </row>
        <row r="1727">
          <cell r="E1727" t="str">
            <v>LBX1LLS3</v>
          </cell>
          <cell r="F1727" t="str">
            <v>S</v>
          </cell>
          <cell r="G1727" t="str">
            <v>Btu/lbR</v>
          </cell>
          <cell r="H1727">
            <v>4</v>
          </cell>
        </row>
        <row r="1734">
          <cell r="E1734" t="str">
            <v>LLS3ADM1</v>
          </cell>
          <cell r="F1734" t="str">
            <v>P</v>
          </cell>
          <cell r="G1734" t="str">
            <v>psia</v>
          </cell>
          <cell r="H1734">
            <v>2</v>
          </cell>
        </row>
        <row r="1735">
          <cell r="F1735" t="str">
            <v>P</v>
          </cell>
          <cell r="G1735" t="str">
            <v>psia</v>
          </cell>
        </row>
        <row r="1736">
          <cell r="F1736" t="str">
            <v>P</v>
          </cell>
          <cell r="G1736" t="str">
            <v>psia</v>
          </cell>
        </row>
        <row r="1737">
          <cell r="F1737" t="str">
            <v>P</v>
          </cell>
          <cell r="G1737" t="str">
            <v>psia</v>
          </cell>
        </row>
        <row r="1738">
          <cell r="F1738" t="str">
            <v>P</v>
          </cell>
          <cell r="G1738" t="str">
            <v>psia</v>
          </cell>
        </row>
      </sheetData>
      <sheetData sheetId="12" refreshError="1">
        <row r="729">
          <cell r="BC729" t="str">
            <v>HB_ExtCold_1CT_50_UF_ACC.dat</v>
          </cell>
        </row>
        <row r="799">
          <cell r="C799" t="str">
            <v/>
          </cell>
        </row>
        <row r="800">
          <cell r="C800" t="str">
            <v/>
          </cell>
        </row>
        <row r="801">
          <cell r="C801" t="str">
            <v/>
          </cell>
        </row>
        <row r="802">
          <cell r="C802" t="str">
            <v/>
          </cell>
        </row>
        <row r="803">
          <cell r="C803" t="str">
            <v/>
          </cell>
        </row>
        <row r="804">
          <cell r="C804" t="str">
            <v/>
          </cell>
        </row>
        <row r="805">
          <cell r="C805" t="str">
            <v/>
          </cell>
        </row>
        <row r="806">
          <cell r="C806" t="str">
            <v/>
          </cell>
        </row>
        <row r="807">
          <cell r="C807" t="str">
            <v/>
          </cell>
        </row>
        <row r="808">
          <cell r="C808" t="str">
            <v/>
          </cell>
        </row>
        <row r="809">
          <cell r="C809" t="str">
            <v/>
          </cell>
        </row>
        <row r="810">
          <cell r="C810" t="str">
            <v/>
          </cell>
        </row>
        <row r="811">
          <cell r="C811" t="str">
            <v>TRSP</v>
          </cell>
        </row>
        <row r="812">
          <cell r="C812" t="str">
            <v/>
          </cell>
        </row>
        <row r="813">
          <cell r="C813" t="str">
            <v/>
          </cell>
        </row>
        <row r="814">
          <cell r="C814" t="str">
            <v>TRCB</v>
          </cell>
        </row>
        <row r="815">
          <cell r="C815" t="str">
            <v>BX10</v>
          </cell>
        </row>
        <row r="816">
          <cell r="C816" t="str">
            <v>BX11</v>
          </cell>
        </row>
        <row r="817">
          <cell r="C817" t="str">
            <v>BX12</v>
          </cell>
        </row>
        <row r="818">
          <cell r="C818" t="str">
            <v>BX13</v>
          </cell>
        </row>
        <row r="819">
          <cell r="C819" t="str">
            <v>BX14</v>
          </cell>
        </row>
        <row r="820">
          <cell r="C820" t="str">
            <v>BX15</v>
          </cell>
        </row>
        <row r="821">
          <cell r="C821" t="str">
            <v>BX16</v>
          </cell>
        </row>
        <row r="823">
          <cell r="C823" t="str">
            <v>TRMX</v>
          </cell>
        </row>
        <row r="824">
          <cell r="C824" t="str">
            <v/>
          </cell>
        </row>
        <row r="825">
          <cell r="C825" t="str">
            <v/>
          </cell>
        </row>
        <row r="826">
          <cell r="C826" t="str">
            <v/>
          </cell>
        </row>
        <row r="827">
          <cell r="C827" t="str">
            <v>CRSP</v>
          </cell>
        </row>
        <row r="828">
          <cell r="C828" t="str">
            <v/>
          </cell>
        </row>
        <row r="829">
          <cell r="C829" t="str">
            <v/>
          </cell>
        </row>
        <row r="830">
          <cell r="C830" t="str">
            <v>MSSP</v>
          </cell>
        </row>
        <row r="831">
          <cell r="C831" t="str">
            <v/>
          </cell>
        </row>
        <row r="832">
          <cell r="C832" t="str">
            <v/>
          </cell>
        </row>
        <row r="833">
          <cell r="C833" t="str">
            <v>PAGM</v>
          </cell>
        </row>
        <row r="834">
          <cell r="C834" t="str">
            <v>SICV</v>
          </cell>
        </row>
        <row r="835">
          <cell r="C835" t="str">
            <v>DSPG</v>
          </cell>
        </row>
        <row r="836">
          <cell r="C836" t="str">
            <v/>
          </cell>
        </row>
        <row r="837">
          <cell r="C837" t="str">
            <v/>
          </cell>
        </row>
        <row r="838">
          <cell r="C838" t="str">
            <v/>
          </cell>
        </row>
        <row r="839">
          <cell r="C839" t="str">
            <v xml:space="preserve">PAG </v>
          </cell>
        </row>
        <row r="840">
          <cell r="C840" t="str">
            <v/>
          </cell>
        </row>
        <row r="841">
          <cell r="C841" t="str">
            <v/>
          </cell>
        </row>
        <row r="842">
          <cell r="C842" t="str">
            <v/>
          </cell>
        </row>
        <row r="843">
          <cell r="C843" t="str">
            <v/>
          </cell>
        </row>
        <row r="844">
          <cell r="C844" t="str">
            <v/>
          </cell>
        </row>
        <row r="845">
          <cell r="C845" t="str">
            <v/>
          </cell>
        </row>
        <row r="847">
          <cell r="C847" t="str">
            <v>DUCT</v>
          </cell>
        </row>
        <row r="848">
          <cell r="C848" t="str">
            <v>DLOS</v>
          </cell>
        </row>
        <row r="849">
          <cell r="C849" t="str">
            <v>GSNK</v>
          </cell>
        </row>
        <row r="850">
          <cell r="C850" t="str">
            <v/>
          </cell>
        </row>
        <row r="851">
          <cell r="C851" t="str">
            <v>HRSG</v>
          </cell>
        </row>
        <row r="852">
          <cell r="C852" t="str">
            <v/>
          </cell>
        </row>
        <row r="853">
          <cell r="C853" t="str">
            <v>HSH4</v>
          </cell>
        </row>
        <row r="854">
          <cell r="C854" t="str">
            <v/>
          </cell>
        </row>
        <row r="855">
          <cell r="C855" t="str">
            <v/>
          </cell>
        </row>
        <row r="856">
          <cell r="C856" t="str">
            <v/>
          </cell>
        </row>
        <row r="857">
          <cell r="C857" t="str">
            <v/>
          </cell>
        </row>
        <row r="858">
          <cell r="C858" t="str">
            <v/>
          </cell>
        </row>
        <row r="859">
          <cell r="C859" t="str">
            <v/>
          </cell>
        </row>
        <row r="860">
          <cell r="C860" t="str">
            <v/>
          </cell>
        </row>
        <row r="861">
          <cell r="C861" t="str">
            <v>RHT3</v>
          </cell>
        </row>
        <row r="862">
          <cell r="C862" t="str">
            <v/>
          </cell>
        </row>
        <row r="863">
          <cell r="C863" t="str">
            <v/>
          </cell>
        </row>
        <row r="864">
          <cell r="C864" t="str">
            <v/>
          </cell>
        </row>
        <row r="865">
          <cell r="C865" t="str">
            <v/>
          </cell>
        </row>
        <row r="866">
          <cell r="C866" t="str">
            <v/>
          </cell>
        </row>
        <row r="867">
          <cell r="C867" t="str">
            <v/>
          </cell>
        </row>
        <row r="868">
          <cell r="C868" t="str">
            <v>AFAN</v>
          </cell>
        </row>
        <row r="869">
          <cell r="C869" t="str">
            <v/>
          </cell>
        </row>
        <row r="870">
          <cell r="C870" t="str">
            <v>BRN1</v>
          </cell>
        </row>
        <row r="871">
          <cell r="C871" t="str">
            <v/>
          </cell>
        </row>
        <row r="872">
          <cell r="C872" t="str">
            <v/>
          </cell>
        </row>
        <row r="873">
          <cell r="C873" t="str">
            <v/>
          </cell>
        </row>
        <row r="874">
          <cell r="C874" t="str">
            <v/>
          </cell>
        </row>
        <row r="875">
          <cell r="C875" t="str">
            <v/>
          </cell>
        </row>
        <row r="876">
          <cell r="C876" t="str">
            <v/>
          </cell>
        </row>
        <row r="877">
          <cell r="C877" t="str">
            <v/>
          </cell>
        </row>
        <row r="878">
          <cell r="C878" t="str">
            <v/>
          </cell>
        </row>
        <row r="879">
          <cell r="C879" t="str">
            <v/>
          </cell>
        </row>
        <row r="880">
          <cell r="C880" t="str">
            <v>HSH3</v>
          </cell>
        </row>
        <row r="881">
          <cell r="C881" t="str">
            <v/>
          </cell>
        </row>
        <row r="882">
          <cell r="C882" t="str">
            <v/>
          </cell>
        </row>
        <row r="883">
          <cell r="C883" t="str">
            <v/>
          </cell>
        </row>
        <row r="884">
          <cell r="C884" t="str">
            <v/>
          </cell>
        </row>
        <row r="885">
          <cell r="C885" t="str">
            <v/>
          </cell>
        </row>
        <row r="886">
          <cell r="C886" t="str">
            <v/>
          </cell>
        </row>
        <row r="887">
          <cell r="C887" t="str">
            <v/>
          </cell>
        </row>
        <row r="888">
          <cell r="C888" t="str">
            <v>RHT2</v>
          </cell>
        </row>
        <row r="889">
          <cell r="C889" t="str">
            <v/>
          </cell>
        </row>
        <row r="890">
          <cell r="C890" t="str">
            <v/>
          </cell>
        </row>
        <row r="891">
          <cell r="C891" t="str">
            <v/>
          </cell>
        </row>
        <row r="892">
          <cell r="C892" t="str">
            <v/>
          </cell>
        </row>
        <row r="893">
          <cell r="C893" t="str">
            <v/>
          </cell>
        </row>
        <row r="895">
          <cell r="C895" t="str">
            <v/>
          </cell>
        </row>
        <row r="896">
          <cell r="C896" t="str">
            <v>HSH2</v>
          </cell>
        </row>
        <row r="897">
          <cell r="C897" t="str">
            <v/>
          </cell>
        </row>
        <row r="898">
          <cell r="C898" t="str">
            <v/>
          </cell>
        </row>
        <row r="899">
          <cell r="C899" t="str">
            <v/>
          </cell>
        </row>
        <row r="900">
          <cell r="C900" t="str">
            <v/>
          </cell>
        </row>
        <row r="901">
          <cell r="C901" t="str">
            <v/>
          </cell>
        </row>
        <row r="902">
          <cell r="C902" t="str">
            <v/>
          </cell>
        </row>
        <row r="903">
          <cell r="C903" t="str">
            <v/>
          </cell>
        </row>
        <row r="904">
          <cell r="C904" t="str">
            <v>RHT1</v>
          </cell>
        </row>
        <row r="905">
          <cell r="C905" t="str">
            <v/>
          </cell>
        </row>
        <row r="906">
          <cell r="C906" t="str">
            <v/>
          </cell>
        </row>
        <row r="907">
          <cell r="C907" t="str">
            <v/>
          </cell>
        </row>
        <row r="908">
          <cell r="C908" t="str">
            <v/>
          </cell>
        </row>
        <row r="909">
          <cell r="C909" t="str">
            <v/>
          </cell>
        </row>
        <row r="910">
          <cell r="C910" t="str">
            <v/>
          </cell>
        </row>
        <row r="911">
          <cell r="C911" t="str">
            <v/>
          </cell>
        </row>
        <row r="912">
          <cell r="C912" t="str">
            <v>HSH1</v>
          </cell>
        </row>
        <row r="913">
          <cell r="C913" t="str">
            <v/>
          </cell>
        </row>
        <row r="914">
          <cell r="C914" t="str">
            <v/>
          </cell>
        </row>
        <row r="915">
          <cell r="C915" t="str">
            <v/>
          </cell>
        </row>
        <row r="916">
          <cell r="C916" t="str">
            <v/>
          </cell>
        </row>
        <row r="917">
          <cell r="C917" t="str">
            <v/>
          </cell>
        </row>
        <row r="918">
          <cell r="C918" t="str">
            <v/>
          </cell>
        </row>
        <row r="919">
          <cell r="C919" t="str">
            <v/>
          </cell>
        </row>
        <row r="920">
          <cell r="C920" t="str">
            <v>HPEV</v>
          </cell>
        </row>
        <row r="921">
          <cell r="C921" t="str">
            <v/>
          </cell>
        </row>
        <row r="922">
          <cell r="C922" t="str">
            <v/>
          </cell>
        </row>
        <row r="923">
          <cell r="C923" t="str">
            <v/>
          </cell>
        </row>
        <row r="924">
          <cell r="C924" t="str">
            <v/>
          </cell>
        </row>
        <row r="925">
          <cell r="C925" t="str">
            <v/>
          </cell>
        </row>
        <row r="926">
          <cell r="C926" t="str">
            <v/>
          </cell>
        </row>
        <row r="927">
          <cell r="C927" t="str">
            <v/>
          </cell>
        </row>
        <row r="928">
          <cell r="C928" t="str">
            <v/>
          </cell>
        </row>
        <row r="929">
          <cell r="C929" t="str">
            <v/>
          </cell>
        </row>
        <row r="930">
          <cell r="C930" t="str">
            <v/>
          </cell>
        </row>
        <row r="931">
          <cell r="C931" t="str">
            <v/>
          </cell>
        </row>
        <row r="932">
          <cell r="C932" t="str">
            <v>IPSH</v>
          </cell>
        </row>
        <row r="933">
          <cell r="C933" t="str">
            <v/>
          </cell>
        </row>
        <row r="934">
          <cell r="C934" t="str">
            <v/>
          </cell>
        </row>
        <row r="935">
          <cell r="C935" t="str">
            <v/>
          </cell>
        </row>
        <row r="936">
          <cell r="C936" t="str">
            <v/>
          </cell>
        </row>
        <row r="937">
          <cell r="C937" t="str">
            <v/>
          </cell>
        </row>
        <row r="938">
          <cell r="C938" t="str">
            <v/>
          </cell>
        </row>
        <row r="939">
          <cell r="C939" t="str">
            <v/>
          </cell>
        </row>
        <row r="940">
          <cell r="C940" t="str">
            <v>HEC4</v>
          </cell>
        </row>
        <row r="941">
          <cell r="C941" t="str">
            <v/>
          </cell>
        </row>
        <row r="942">
          <cell r="C942" t="str">
            <v/>
          </cell>
        </row>
        <row r="943">
          <cell r="C943" t="str">
            <v/>
          </cell>
        </row>
        <row r="944">
          <cell r="C944" t="str">
            <v/>
          </cell>
        </row>
        <row r="945">
          <cell r="C945" t="str">
            <v/>
          </cell>
        </row>
        <row r="946">
          <cell r="C946" t="str">
            <v/>
          </cell>
        </row>
        <row r="947">
          <cell r="C947" t="str">
            <v/>
          </cell>
        </row>
        <row r="948">
          <cell r="C948" t="str">
            <v>LPSH</v>
          </cell>
        </row>
        <row r="949">
          <cell r="C949" t="str">
            <v/>
          </cell>
        </row>
        <row r="950">
          <cell r="C950" t="str">
            <v/>
          </cell>
        </row>
        <row r="951">
          <cell r="C951" t="str">
            <v/>
          </cell>
        </row>
        <row r="952">
          <cell r="C952" t="str">
            <v/>
          </cell>
        </row>
        <row r="953">
          <cell r="C953" t="str">
            <v/>
          </cell>
        </row>
        <row r="954">
          <cell r="C954" t="str">
            <v/>
          </cell>
        </row>
        <row r="955">
          <cell r="C955" t="str">
            <v/>
          </cell>
        </row>
        <row r="956">
          <cell r="C956" t="str">
            <v>HEC3</v>
          </cell>
        </row>
        <row r="957">
          <cell r="C957" t="str">
            <v/>
          </cell>
        </row>
        <row r="958">
          <cell r="C958" t="str">
            <v/>
          </cell>
        </row>
        <row r="959">
          <cell r="C959" t="str">
            <v/>
          </cell>
        </row>
        <row r="960">
          <cell r="C960" t="str">
            <v/>
          </cell>
        </row>
        <row r="961">
          <cell r="C961" t="str">
            <v/>
          </cell>
        </row>
        <row r="962">
          <cell r="C962" t="str">
            <v/>
          </cell>
        </row>
        <row r="963">
          <cell r="C963" t="str">
            <v/>
          </cell>
        </row>
        <row r="964">
          <cell r="C964" t="str">
            <v>IPEV</v>
          </cell>
        </row>
        <row r="965">
          <cell r="C965" t="str">
            <v/>
          </cell>
        </row>
        <row r="966">
          <cell r="C966" t="str">
            <v/>
          </cell>
        </row>
        <row r="967">
          <cell r="C967" t="str">
            <v/>
          </cell>
        </row>
        <row r="968">
          <cell r="C968" t="str">
            <v/>
          </cell>
        </row>
        <row r="969">
          <cell r="C969" t="str">
            <v/>
          </cell>
        </row>
        <row r="970">
          <cell r="C970" t="str">
            <v/>
          </cell>
        </row>
        <row r="971">
          <cell r="C971" t="str">
            <v/>
          </cell>
        </row>
        <row r="972">
          <cell r="C972" t="str">
            <v/>
          </cell>
        </row>
        <row r="973">
          <cell r="C973" t="str">
            <v/>
          </cell>
        </row>
        <row r="974">
          <cell r="C974" t="str">
            <v/>
          </cell>
        </row>
        <row r="975">
          <cell r="C975" t="str">
            <v>IPS1</v>
          </cell>
        </row>
        <row r="976">
          <cell r="C976" t="str">
            <v/>
          </cell>
        </row>
        <row r="977">
          <cell r="C977" t="str">
            <v/>
          </cell>
        </row>
        <row r="978">
          <cell r="C978" t="str">
            <v/>
          </cell>
        </row>
        <row r="979">
          <cell r="C979" t="str">
            <v>HEC2</v>
          </cell>
        </row>
        <row r="980">
          <cell r="C980" t="str">
            <v/>
          </cell>
        </row>
        <row r="981">
          <cell r="C981" t="str">
            <v/>
          </cell>
        </row>
        <row r="982">
          <cell r="C982" t="str">
            <v/>
          </cell>
        </row>
        <row r="983">
          <cell r="C983" t="str">
            <v/>
          </cell>
        </row>
        <row r="984">
          <cell r="C984" t="str">
            <v/>
          </cell>
        </row>
        <row r="985">
          <cell r="C985" t="str">
            <v/>
          </cell>
        </row>
        <row r="986">
          <cell r="C986" t="str">
            <v/>
          </cell>
        </row>
        <row r="987">
          <cell r="C987" t="str">
            <v>IEC2</v>
          </cell>
        </row>
        <row r="988">
          <cell r="C988" t="str">
            <v/>
          </cell>
        </row>
        <row r="989">
          <cell r="C989" t="str">
            <v/>
          </cell>
        </row>
        <row r="990">
          <cell r="C990" t="str">
            <v/>
          </cell>
        </row>
        <row r="991">
          <cell r="C991" t="str">
            <v/>
          </cell>
        </row>
        <row r="992">
          <cell r="C992" t="str">
            <v/>
          </cell>
        </row>
        <row r="993">
          <cell r="C993" t="str">
            <v/>
          </cell>
        </row>
        <row r="994">
          <cell r="C994" t="str">
            <v/>
          </cell>
        </row>
        <row r="995">
          <cell r="C995" t="str">
            <v>HEC1</v>
          </cell>
        </row>
        <row r="996">
          <cell r="C996" t="str">
            <v/>
          </cell>
        </row>
        <row r="997">
          <cell r="C997" t="str">
            <v/>
          </cell>
        </row>
        <row r="998">
          <cell r="C998" t="str">
            <v/>
          </cell>
        </row>
        <row r="999">
          <cell r="C999" t="str">
            <v/>
          </cell>
        </row>
        <row r="1000">
          <cell r="C1000" t="str">
            <v/>
          </cell>
        </row>
        <row r="1001">
          <cell r="C1001" t="str">
            <v/>
          </cell>
        </row>
        <row r="1002">
          <cell r="C1002" t="str">
            <v/>
          </cell>
        </row>
        <row r="1003">
          <cell r="C1003" t="str">
            <v>IEC1</v>
          </cell>
        </row>
        <row r="1004">
          <cell r="C1004" t="str">
            <v/>
          </cell>
        </row>
        <row r="1005">
          <cell r="C1005" t="str">
            <v/>
          </cell>
        </row>
        <row r="1006">
          <cell r="C1006" t="str">
            <v/>
          </cell>
        </row>
        <row r="1007">
          <cell r="C1007" t="str">
            <v/>
          </cell>
        </row>
        <row r="1008">
          <cell r="C1008" t="str">
            <v/>
          </cell>
        </row>
      </sheetData>
      <sheetData sheetId="13" refreshError="1">
        <row r="1"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</row>
        <row r="3">
          <cell r="C3" t="str">
            <v>GEPG7241(FA)108_32_100REV_0</v>
          </cell>
          <cell r="D3" t="str">
            <v>GEPG7241(FA)108_32_50REV_0</v>
          </cell>
          <cell r="E3" t="str">
            <v>GEPG7241(FA)62_84_100REV_0</v>
          </cell>
          <cell r="F3" t="str">
            <v>GEPG7241(FA)62_84_50REV_0</v>
          </cell>
          <cell r="G3" t="str">
            <v>GEPG7241(FA)27_51_100REV_0</v>
          </cell>
          <cell r="H3" t="str">
            <v>GEPG7241(FA)27_51_50REV_0</v>
          </cell>
          <cell r="I3" t="str">
            <v>GEPG7241(FA)79_71_100REV_0</v>
          </cell>
          <cell r="J3" t="str">
            <v>GEPG7241(FA)79_71_50REV_0</v>
          </cell>
        </row>
        <row r="4">
          <cell r="C4" t="str">
            <v>GEPG7241(FA)</v>
          </cell>
          <cell r="D4" t="str">
            <v>GEPG7241(FA)</v>
          </cell>
          <cell r="E4" t="str">
            <v>GEPG7241(FA)</v>
          </cell>
          <cell r="F4" t="str">
            <v>GEPG7241(FA)</v>
          </cell>
          <cell r="G4" t="str">
            <v>GEPG7241(FA)</v>
          </cell>
          <cell r="H4" t="str">
            <v>GEPG7241(FA)</v>
          </cell>
          <cell r="I4" t="str">
            <v>GEPG7241(FA)</v>
          </cell>
          <cell r="J4" t="str">
            <v>GEPG7241(FA)</v>
          </cell>
        </row>
        <row r="5">
          <cell r="C5" t="str">
            <v xml:space="preserve"> None/9 ppm</v>
          </cell>
          <cell r="D5" t="str">
            <v xml:space="preserve"> None/9 ppm</v>
          </cell>
          <cell r="E5" t="str">
            <v xml:space="preserve"> None/9 ppm</v>
          </cell>
          <cell r="F5" t="str">
            <v xml:space="preserve"> None/9 ppm</v>
          </cell>
          <cell r="G5" t="str">
            <v xml:space="preserve"> None/9 ppm</v>
          </cell>
          <cell r="H5" t="str">
            <v xml:space="preserve"> None/9 ppm</v>
          </cell>
          <cell r="I5" t="str">
            <v xml:space="preserve"> None/9 ppm</v>
          </cell>
          <cell r="J5" t="str">
            <v xml:space="preserve"> None/9 ppm</v>
          </cell>
        </row>
        <row r="6">
          <cell r="C6" t="str">
            <v>Natural Gas</v>
          </cell>
          <cell r="D6" t="str">
            <v>Natural Gas</v>
          </cell>
          <cell r="E6" t="str">
            <v>Natural Gas</v>
          </cell>
          <cell r="F6" t="str">
            <v>Natural Gas</v>
          </cell>
          <cell r="G6" t="str">
            <v>Natural Gas</v>
          </cell>
          <cell r="H6" t="str">
            <v>Natural Gas</v>
          </cell>
          <cell r="I6" t="str">
            <v>Natural Gas</v>
          </cell>
          <cell r="J6" t="str">
            <v>Natural Gas</v>
          </cell>
        </row>
        <row r="7">
          <cell r="C7">
            <v>1</v>
          </cell>
          <cell r="D7">
            <v>0.5</v>
          </cell>
          <cell r="E7">
            <v>1</v>
          </cell>
          <cell r="F7">
            <v>0.5</v>
          </cell>
          <cell r="G7">
            <v>1</v>
          </cell>
          <cell r="H7">
            <v>0.5</v>
          </cell>
          <cell r="I7">
            <v>1</v>
          </cell>
          <cell r="J7">
            <v>0.5</v>
          </cell>
        </row>
        <row r="8">
          <cell r="C8" t="str">
            <v>GTPE 03/15/2004</v>
          </cell>
          <cell r="D8" t="str">
            <v>GTPE 03/15/2004</v>
          </cell>
          <cell r="E8" t="str">
            <v>GTPE 03/15/2004</v>
          </cell>
          <cell r="F8" t="str">
            <v>GTPE 03/15/2004</v>
          </cell>
          <cell r="G8" t="str">
            <v>GTPE 03/15/2004</v>
          </cell>
          <cell r="H8" t="str">
            <v>GTPE 03/15/2004</v>
          </cell>
          <cell r="I8" t="str">
            <v>GTPE 03/15/2004</v>
          </cell>
          <cell r="J8" t="str">
            <v>GTPE 03/15/2004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4">
          <cell r="C14">
            <v>14.69</v>
          </cell>
          <cell r="D14">
            <v>14.69</v>
          </cell>
          <cell r="E14">
            <v>14.69</v>
          </cell>
          <cell r="F14">
            <v>14.69</v>
          </cell>
          <cell r="G14">
            <v>14.69</v>
          </cell>
          <cell r="H14">
            <v>14.69</v>
          </cell>
          <cell r="I14">
            <v>14.69</v>
          </cell>
          <cell r="J14">
            <v>14.69</v>
          </cell>
        </row>
        <row r="15">
          <cell r="C15">
            <v>13</v>
          </cell>
          <cell r="D15">
            <v>13</v>
          </cell>
          <cell r="E15">
            <v>13</v>
          </cell>
          <cell r="F15">
            <v>13</v>
          </cell>
          <cell r="G15">
            <v>13</v>
          </cell>
          <cell r="H15">
            <v>13</v>
          </cell>
          <cell r="I15">
            <v>13</v>
          </cell>
          <cell r="J15">
            <v>13</v>
          </cell>
        </row>
        <row r="16">
          <cell r="C16">
            <v>108</v>
          </cell>
          <cell r="D16">
            <v>108</v>
          </cell>
          <cell r="E16">
            <v>62</v>
          </cell>
          <cell r="F16">
            <v>62</v>
          </cell>
          <cell r="G16">
            <v>27</v>
          </cell>
          <cell r="H16">
            <v>27</v>
          </cell>
          <cell r="I16">
            <v>79</v>
          </cell>
          <cell r="J16">
            <v>79</v>
          </cell>
        </row>
        <row r="17">
          <cell r="C17">
            <v>31.8</v>
          </cell>
          <cell r="D17">
            <v>31.8</v>
          </cell>
          <cell r="E17">
            <v>83.6</v>
          </cell>
          <cell r="F17">
            <v>83.6</v>
          </cell>
          <cell r="G17">
            <v>51.2</v>
          </cell>
          <cell r="H17">
            <v>51.2</v>
          </cell>
          <cell r="I17">
            <v>70.900000000000006</v>
          </cell>
          <cell r="J17">
            <v>70.900000000000006</v>
          </cell>
        </row>
        <row r="18">
          <cell r="C18">
            <v>80.998296829268654</v>
          </cell>
          <cell r="D18">
            <v>80.998296829268654</v>
          </cell>
          <cell r="E18">
            <v>58.892837962725181</v>
          </cell>
          <cell r="F18">
            <v>58.892837962725181</v>
          </cell>
          <cell r="G18">
            <v>22.582929773714913</v>
          </cell>
          <cell r="H18">
            <v>22.582929773714913</v>
          </cell>
          <cell r="I18">
            <v>71.783959869494169</v>
          </cell>
          <cell r="J18">
            <v>71.783959869494169</v>
          </cell>
        </row>
        <row r="20">
          <cell r="C20">
            <v>108</v>
          </cell>
          <cell r="D20">
            <v>108</v>
          </cell>
          <cell r="E20">
            <v>62</v>
          </cell>
          <cell r="F20">
            <v>62</v>
          </cell>
          <cell r="G20">
            <v>27</v>
          </cell>
          <cell r="H20">
            <v>27</v>
          </cell>
          <cell r="I20">
            <v>79</v>
          </cell>
          <cell r="J20">
            <v>79</v>
          </cell>
        </row>
        <row r="21">
          <cell r="C21">
            <v>31.8</v>
          </cell>
          <cell r="D21">
            <v>31.8</v>
          </cell>
          <cell r="E21">
            <v>83.6</v>
          </cell>
          <cell r="F21">
            <v>83.6</v>
          </cell>
          <cell r="G21">
            <v>51.2</v>
          </cell>
          <cell r="H21">
            <v>51.2</v>
          </cell>
          <cell r="I21">
            <v>70.900000000000006</v>
          </cell>
          <cell r="J21">
            <v>70.900000000000006</v>
          </cell>
        </row>
        <row r="23">
          <cell r="C23">
            <v>108</v>
          </cell>
          <cell r="D23">
            <v>108</v>
          </cell>
          <cell r="E23">
            <v>62</v>
          </cell>
          <cell r="F23">
            <v>62</v>
          </cell>
          <cell r="G23">
            <v>50</v>
          </cell>
          <cell r="H23">
            <v>50</v>
          </cell>
          <cell r="I23">
            <v>79</v>
          </cell>
          <cell r="J23">
            <v>79</v>
          </cell>
        </row>
        <row r="24">
          <cell r="C24">
            <v>31.8</v>
          </cell>
          <cell r="D24">
            <v>31.8</v>
          </cell>
          <cell r="E24">
            <v>83.6</v>
          </cell>
          <cell r="F24">
            <v>83.6</v>
          </cell>
          <cell r="G24">
            <v>20.768257816842205</v>
          </cell>
          <cell r="H24">
            <v>20.768257816842205</v>
          </cell>
          <cell r="I24">
            <v>70.900000000000006</v>
          </cell>
          <cell r="J24">
            <v>70.900000000000006</v>
          </cell>
        </row>
        <row r="26">
          <cell r="C26" t="str">
            <v>GEPG7241(FA)</v>
          </cell>
          <cell r="D26" t="str">
            <v>GEPG7241(FA)</v>
          </cell>
          <cell r="E26" t="str">
            <v>GEPG7241(FA)</v>
          </cell>
          <cell r="F26" t="str">
            <v>GEPG7241(FA)</v>
          </cell>
          <cell r="G26" t="str">
            <v>GEPG7241(FA)</v>
          </cell>
          <cell r="H26" t="str">
            <v>GEPG7241(FA)</v>
          </cell>
          <cell r="I26" t="str">
            <v>GEPG7241(FA)</v>
          </cell>
          <cell r="J26" t="str">
            <v>GEPG7241(FA)</v>
          </cell>
        </row>
        <row r="27">
          <cell r="C27" t="str">
            <v xml:space="preserve"> None/9 ppm</v>
          </cell>
          <cell r="D27" t="str">
            <v xml:space="preserve"> None/9 ppm</v>
          </cell>
          <cell r="E27" t="str">
            <v xml:space="preserve"> None/9 ppm</v>
          </cell>
          <cell r="F27" t="str">
            <v xml:space="preserve"> None/9 ppm</v>
          </cell>
          <cell r="G27" t="str">
            <v xml:space="preserve"> None/9 ppm</v>
          </cell>
          <cell r="H27" t="str">
            <v xml:space="preserve"> None/9 ppm</v>
          </cell>
          <cell r="I27" t="str">
            <v xml:space="preserve"> None/9 ppm</v>
          </cell>
          <cell r="J27" t="str">
            <v xml:space="preserve"> None/9 ppm</v>
          </cell>
        </row>
        <row r="28">
          <cell r="C28">
            <v>1</v>
          </cell>
          <cell r="D28">
            <v>0.5</v>
          </cell>
          <cell r="E28">
            <v>1</v>
          </cell>
          <cell r="F28">
            <v>0.5</v>
          </cell>
          <cell r="G28">
            <v>1</v>
          </cell>
          <cell r="H28">
            <v>0.5</v>
          </cell>
          <cell r="I28">
            <v>1</v>
          </cell>
          <cell r="J28">
            <v>0.5</v>
          </cell>
        </row>
        <row r="29">
          <cell r="C29" t="str">
            <v>Evaporative Cooler Off</v>
          </cell>
          <cell r="D29" t="str">
            <v>Evaporative Cooler Off</v>
          </cell>
          <cell r="E29" t="str">
            <v>Evaporative Cooler Off</v>
          </cell>
          <cell r="F29" t="str">
            <v>Evaporative Cooler Off</v>
          </cell>
          <cell r="G29" t="str">
            <v>Evaporative Cooler Off</v>
          </cell>
          <cell r="H29" t="str">
            <v>Evaporative Cooler Off</v>
          </cell>
          <cell r="I29" t="str">
            <v>Evaporative Cooler Off</v>
          </cell>
          <cell r="J29" t="str">
            <v>Evaporative Cooler Off</v>
          </cell>
        </row>
        <row r="30">
          <cell r="C30" t="str">
            <v>NoEC</v>
          </cell>
          <cell r="D30" t="str">
            <v>NoEC</v>
          </cell>
          <cell r="E30" t="str">
            <v>NoEC</v>
          </cell>
          <cell r="F30" t="str">
            <v>NoEC</v>
          </cell>
          <cell r="G30" t="str">
            <v>NoEC</v>
          </cell>
          <cell r="H30" t="str">
            <v>NoEC</v>
          </cell>
          <cell r="I30" t="str">
            <v>NoEC</v>
          </cell>
          <cell r="J30" t="str">
            <v>NoEC</v>
          </cell>
        </row>
        <row r="31">
          <cell r="C31">
            <v>3</v>
          </cell>
          <cell r="D31">
            <v>3</v>
          </cell>
          <cell r="E31">
            <v>3</v>
          </cell>
          <cell r="F31">
            <v>3</v>
          </cell>
          <cell r="G31">
            <v>3</v>
          </cell>
          <cell r="H31">
            <v>3</v>
          </cell>
          <cell r="I31">
            <v>3</v>
          </cell>
          <cell r="J31">
            <v>3</v>
          </cell>
        </row>
        <row r="32">
          <cell r="C32">
            <v>12.7</v>
          </cell>
          <cell r="D32">
            <v>6.5</v>
          </cell>
          <cell r="E32">
            <v>15.8</v>
          </cell>
          <cell r="F32">
            <v>7.3</v>
          </cell>
          <cell r="G32">
            <v>17.8</v>
          </cell>
          <cell r="H32">
            <v>7.8</v>
          </cell>
          <cell r="I32">
            <v>14.7</v>
          </cell>
          <cell r="J32">
            <v>7</v>
          </cell>
        </row>
        <row r="33">
          <cell r="C33">
            <v>139600</v>
          </cell>
          <cell r="D33">
            <v>69800</v>
          </cell>
          <cell r="E33">
            <v>168200</v>
          </cell>
          <cell r="F33">
            <v>84100</v>
          </cell>
          <cell r="G33">
            <v>183700</v>
          </cell>
          <cell r="H33">
            <v>91900</v>
          </cell>
          <cell r="I33">
            <v>159300</v>
          </cell>
          <cell r="J33">
            <v>79600</v>
          </cell>
        </row>
        <row r="34">
          <cell r="C34">
            <v>9940</v>
          </cell>
          <cell r="D34">
            <v>13160</v>
          </cell>
          <cell r="E34">
            <v>9415</v>
          </cell>
          <cell r="F34">
            <v>12240</v>
          </cell>
          <cell r="G34">
            <v>9215</v>
          </cell>
          <cell r="H34">
            <v>11860</v>
          </cell>
          <cell r="I34">
            <v>9555</v>
          </cell>
          <cell r="J34">
            <v>12480</v>
          </cell>
        </row>
        <row r="35">
          <cell r="C35">
            <v>11030.857006983138</v>
          </cell>
          <cell r="D35">
            <v>14604.233220512888</v>
          </cell>
          <cell r="E35">
            <v>10448.241319994593</v>
          </cell>
          <cell r="F35">
            <v>13583.268588075816</v>
          </cell>
          <cell r="G35">
            <v>10226.292486856099</v>
          </cell>
          <cell r="H35">
            <v>13161.565805112679</v>
          </cell>
          <cell r="I35">
            <v>10603.605503191538</v>
          </cell>
          <cell r="J35">
            <v>13849.60718784201</v>
          </cell>
        </row>
        <row r="36">
          <cell r="C36">
            <v>3182000</v>
          </cell>
          <cell r="D36">
            <v>2261000</v>
          </cell>
          <cell r="E36">
            <v>3584000</v>
          </cell>
          <cell r="F36">
            <v>2397000</v>
          </cell>
          <cell r="G36">
            <v>3842000</v>
          </cell>
          <cell r="H36">
            <v>2482000</v>
          </cell>
          <cell r="I36">
            <v>3441000</v>
          </cell>
          <cell r="J36">
            <v>2352000</v>
          </cell>
        </row>
        <row r="37">
          <cell r="C37">
            <v>1171</v>
          </cell>
          <cell r="D37">
            <v>1200</v>
          </cell>
          <cell r="E37">
            <v>1120</v>
          </cell>
          <cell r="F37">
            <v>1200</v>
          </cell>
          <cell r="G37">
            <v>1083</v>
          </cell>
          <cell r="H37">
            <v>1191</v>
          </cell>
          <cell r="I37">
            <v>1139</v>
          </cell>
          <cell r="J37">
            <v>1200</v>
          </cell>
        </row>
        <row r="38">
          <cell r="C38">
            <v>1387.624</v>
          </cell>
          <cell r="D38">
            <v>918.56799999999998</v>
          </cell>
          <cell r="E38">
            <v>1583.6030000000001</v>
          </cell>
          <cell r="F38">
            <v>1029.384</v>
          </cell>
          <cell r="G38">
            <v>1692.7954999999999</v>
          </cell>
          <cell r="H38">
            <v>1089.934</v>
          </cell>
          <cell r="I38">
            <v>1522.1115</v>
          </cell>
          <cell r="J38">
            <v>993.40800000000002</v>
          </cell>
        </row>
        <row r="39">
          <cell r="C39">
            <v>1539.9076381748462</v>
          </cell>
          <cell r="D39">
            <v>1019.3754787917995</v>
          </cell>
          <cell r="E39">
            <v>1757.3941900230907</v>
          </cell>
          <cell r="F39">
            <v>1142.3528882571761</v>
          </cell>
          <cell r="G39">
            <v>1878.5699298354652</v>
          </cell>
          <cell r="H39">
            <v>1209.5478974898554</v>
          </cell>
          <cell r="I39">
            <v>1689.1543566584119</v>
          </cell>
          <cell r="J39">
            <v>1102.428732152224</v>
          </cell>
        </row>
        <row r="40">
          <cell r="C40">
            <v>3114410</v>
          </cell>
          <cell r="D40">
            <v>2216260</v>
          </cell>
          <cell r="E40">
            <v>3506860</v>
          </cell>
          <cell r="F40">
            <v>2346860</v>
          </cell>
          <cell r="G40">
            <v>3759550</v>
          </cell>
          <cell r="H40">
            <v>2428910</v>
          </cell>
          <cell r="I40">
            <v>3366860</v>
          </cell>
          <cell r="J40">
            <v>2303610</v>
          </cell>
        </row>
        <row r="41">
          <cell r="C41">
            <v>67590</v>
          </cell>
          <cell r="D41">
            <v>44740</v>
          </cell>
          <cell r="E41">
            <v>77140</v>
          </cell>
          <cell r="F41">
            <v>50140</v>
          </cell>
          <cell r="G41">
            <v>82450</v>
          </cell>
          <cell r="H41">
            <v>53090</v>
          </cell>
          <cell r="I41">
            <v>74140</v>
          </cell>
          <cell r="J41">
            <v>48390</v>
          </cell>
        </row>
        <row r="42">
          <cell r="C42">
            <v>3182000</v>
          </cell>
          <cell r="D42">
            <v>2261000</v>
          </cell>
          <cell r="E42">
            <v>3584000</v>
          </cell>
          <cell r="F42">
            <v>2397000</v>
          </cell>
          <cell r="G42">
            <v>3842000</v>
          </cell>
          <cell r="H42">
            <v>2482000</v>
          </cell>
          <cell r="I42">
            <v>3441000</v>
          </cell>
          <cell r="J42">
            <v>2352000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8">
          <cell r="C48" t="str">
            <v>Natural Gas</v>
          </cell>
          <cell r="D48" t="str">
            <v>Natural Gas</v>
          </cell>
          <cell r="E48" t="str">
            <v>Natural Gas</v>
          </cell>
          <cell r="F48" t="str">
            <v>Natural Gas</v>
          </cell>
          <cell r="G48" t="str">
            <v>Natural Gas</v>
          </cell>
          <cell r="H48" t="str">
            <v>Natural Gas</v>
          </cell>
          <cell r="I48" t="str">
            <v>Natural Gas</v>
          </cell>
          <cell r="J48" t="str">
            <v>Natural Gas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C51">
            <v>0.72798299999999994</v>
          </cell>
          <cell r="D51">
            <v>0.72798299999999994</v>
          </cell>
          <cell r="E51">
            <v>0.72798299999999994</v>
          </cell>
          <cell r="F51">
            <v>0.72798299999999994</v>
          </cell>
          <cell r="G51">
            <v>0.72798299999999994</v>
          </cell>
          <cell r="H51">
            <v>0.72798299999999994</v>
          </cell>
          <cell r="I51">
            <v>0.72798299999999994</v>
          </cell>
          <cell r="J51">
            <v>0.72798299999999994</v>
          </cell>
        </row>
        <row r="52">
          <cell r="C52">
            <v>0.237904</v>
          </cell>
          <cell r="D52">
            <v>0.237904</v>
          </cell>
          <cell r="E52">
            <v>0.237904</v>
          </cell>
          <cell r="F52">
            <v>0.237904</v>
          </cell>
          <cell r="G52">
            <v>0.237904</v>
          </cell>
          <cell r="H52">
            <v>0.237904</v>
          </cell>
          <cell r="I52">
            <v>0.237904</v>
          </cell>
          <cell r="J52">
            <v>0.237904</v>
          </cell>
        </row>
        <row r="53">
          <cell r="C53">
            <v>1.0789E-2</v>
          </cell>
          <cell r="D53">
            <v>1.0789E-2</v>
          </cell>
          <cell r="E53">
            <v>1.0789E-2</v>
          </cell>
          <cell r="F53">
            <v>1.0789E-2</v>
          </cell>
          <cell r="G53">
            <v>1.0789E-2</v>
          </cell>
          <cell r="H53">
            <v>1.0789E-2</v>
          </cell>
          <cell r="I53">
            <v>1.0789E-2</v>
          </cell>
          <cell r="J53">
            <v>1.0789E-2</v>
          </cell>
        </row>
        <row r="54">
          <cell r="C54">
            <v>2.3321000000000001E-2</v>
          </cell>
          <cell r="D54">
            <v>2.3321000000000001E-2</v>
          </cell>
          <cell r="E54">
            <v>2.3321000000000001E-2</v>
          </cell>
          <cell r="F54">
            <v>2.3321000000000001E-2</v>
          </cell>
          <cell r="G54">
            <v>2.3321000000000001E-2</v>
          </cell>
          <cell r="H54">
            <v>2.3321000000000001E-2</v>
          </cell>
          <cell r="I54">
            <v>2.3321000000000001E-2</v>
          </cell>
          <cell r="J54">
            <v>2.3321000000000001E-2</v>
          </cell>
        </row>
        <row r="55">
          <cell r="C55">
            <v>2.9999999999999997E-6</v>
          </cell>
          <cell r="D55">
            <v>2.9999999999999997E-6</v>
          </cell>
          <cell r="E55">
            <v>2.9999999999999997E-6</v>
          </cell>
          <cell r="F55">
            <v>2.9999999999999997E-6</v>
          </cell>
          <cell r="G55">
            <v>2.9999999999999997E-6</v>
          </cell>
          <cell r="H55">
            <v>2.9999999999999997E-6</v>
          </cell>
          <cell r="I55">
            <v>2.9999999999999997E-6</v>
          </cell>
          <cell r="J55">
            <v>2.9999999999999997E-6</v>
          </cell>
        </row>
        <row r="56">
          <cell r="C56">
            <v>1</v>
          </cell>
          <cell r="D56">
            <v>1</v>
          </cell>
          <cell r="E56">
            <v>1</v>
          </cell>
          <cell r="F56">
            <v>1</v>
          </cell>
          <cell r="G56">
            <v>1</v>
          </cell>
          <cell r="H56">
            <v>1</v>
          </cell>
          <cell r="I56">
            <v>1</v>
          </cell>
          <cell r="J56">
            <v>1</v>
          </cell>
        </row>
        <row r="58">
          <cell r="C58">
            <v>20530.074672795439</v>
          </cell>
          <cell r="D58">
            <v>20530.074672795439</v>
          </cell>
          <cell r="E58">
            <v>20530.074672795439</v>
          </cell>
          <cell r="F58">
            <v>20530.074672795439</v>
          </cell>
          <cell r="G58">
            <v>20530.074672795439</v>
          </cell>
          <cell r="H58">
            <v>20530.074672795439</v>
          </cell>
          <cell r="I58">
            <v>20530.074672795439</v>
          </cell>
          <cell r="J58">
            <v>20530.074672795439</v>
          </cell>
        </row>
        <row r="59">
          <cell r="C59">
            <v>22783.130589365457</v>
          </cell>
          <cell r="D59">
            <v>22783.130589365457</v>
          </cell>
          <cell r="E59">
            <v>22783.130589365457</v>
          </cell>
          <cell r="F59">
            <v>22783.130589365457</v>
          </cell>
          <cell r="G59">
            <v>22783.130589365457</v>
          </cell>
          <cell r="H59">
            <v>22783.130589365457</v>
          </cell>
          <cell r="I59">
            <v>22783.130589365457</v>
          </cell>
          <cell r="J59">
            <v>22783.130589365457</v>
          </cell>
        </row>
        <row r="60">
          <cell r="C60">
            <v>1.1097441656924687</v>
          </cell>
          <cell r="D60">
            <v>1.1097441656924687</v>
          </cell>
          <cell r="E60">
            <v>1.1097441656924687</v>
          </cell>
          <cell r="F60">
            <v>1.1097441656924687</v>
          </cell>
          <cell r="G60">
            <v>1.1097441656924687</v>
          </cell>
          <cell r="H60">
            <v>1.1097441656924687</v>
          </cell>
          <cell r="I60">
            <v>1.1097441656924687</v>
          </cell>
          <cell r="J60">
            <v>1.1097441656924687</v>
          </cell>
        </row>
        <row r="62">
          <cell r="C62">
            <v>365</v>
          </cell>
          <cell r="D62">
            <v>365</v>
          </cell>
          <cell r="E62">
            <v>365</v>
          </cell>
          <cell r="F62">
            <v>365</v>
          </cell>
          <cell r="G62">
            <v>365</v>
          </cell>
          <cell r="H62">
            <v>365</v>
          </cell>
          <cell r="I62">
            <v>365</v>
          </cell>
          <cell r="J62">
            <v>365</v>
          </cell>
        </row>
        <row r="65">
          <cell r="C65">
            <v>9.2004680700720712E-3</v>
          </cell>
          <cell r="D65">
            <v>9.2236984009105398E-3</v>
          </cell>
          <cell r="E65">
            <v>9.292666910790703E-3</v>
          </cell>
          <cell r="F65">
            <v>9.3024744527590297E-3</v>
          </cell>
          <cell r="G65">
            <v>9.4160311724684753E-3</v>
          </cell>
          <cell r="H65">
            <v>9.4171876575031652E-3</v>
          </cell>
          <cell r="I65">
            <v>9.2175803558107988E-3</v>
          </cell>
          <cell r="J65">
            <v>9.2331534065652077E-3</v>
          </cell>
        </row>
        <row r="66">
          <cell r="C66">
            <v>3.6371961976344541E-2</v>
          </cell>
          <cell r="D66">
            <v>3.3918021417066971E-2</v>
          </cell>
          <cell r="E66">
            <v>3.6988310027107764E-2</v>
          </cell>
          <cell r="F66">
            <v>3.5963217975445452E-2</v>
          </cell>
          <cell r="G66">
            <v>3.7058825206075043E-2</v>
          </cell>
          <cell r="H66">
            <v>3.6939540803492821E-2</v>
          </cell>
          <cell r="I66">
            <v>3.6917714663752661E-2</v>
          </cell>
          <cell r="J66">
            <v>3.5276628466703264E-2</v>
          </cell>
        </row>
        <row r="67">
          <cell r="C67">
            <v>9.5913758053287154E-2</v>
          </cell>
          <cell r="D67">
            <v>9.1199680994350663E-2</v>
          </cell>
          <cell r="E67">
            <v>8.7094356088328745E-2</v>
          </cell>
          <cell r="F67">
            <v>8.5114572667670543E-2</v>
          </cell>
          <cell r="G67">
            <v>7.4573511620051824E-2</v>
          </cell>
          <cell r="H67">
            <v>7.4341580412976546E-2</v>
          </cell>
          <cell r="I67">
            <v>9.46888273747091E-2</v>
          </cell>
          <cell r="J67">
            <v>9.1532421721865251E-2</v>
          </cell>
        </row>
        <row r="68">
          <cell r="C68">
            <v>0.7327948801380848</v>
          </cell>
          <cell r="D68">
            <v>0.73462894544028068</v>
          </cell>
          <cell r="E68">
            <v>0.74013989345045028</v>
          </cell>
          <cell r="F68">
            <v>0.7409142812810311</v>
          </cell>
          <cell r="G68">
            <v>0.74996290608327132</v>
          </cell>
          <cell r="H68">
            <v>0.75005423040875963</v>
          </cell>
          <cell r="I68">
            <v>0.7341608695465992</v>
          </cell>
          <cell r="J68">
            <v>0.7353904077335266</v>
          </cell>
        </row>
        <row r="69">
          <cell r="C69">
            <v>0.12571887561266734</v>
          </cell>
          <cell r="D69">
            <v>0.13102960138613978</v>
          </cell>
          <cell r="E69">
            <v>0.12648471642228545</v>
          </cell>
          <cell r="F69">
            <v>0.128705398104552</v>
          </cell>
          <cell r="G69">
            <v>0.12898866870823786</v>
          </cell>
          <cell r="H69">
            <v>0.12924740369151885</v>
          </cell>
          <cell r="I69">
            <v>0.12501495106707347</v>
          </cell>
          <cell r="J69">
            <v>0.12856733421272645</v>
          </cell>
        </row>
        <row r="70">
          <cell r="C70">
            <v>5.6149544151087202E-8</v>
          </cell>
          <cell r="D70">
            <v>5.2361251293338328E-8</v>
          </cell>
          <cell r="E70">
            <v>5.7101037010099715E-8</v>
          </cell>
          <cell r="F70">
            <v>5.5518541915356774E-8</v>
          </cell>
          <cell r="G70">
            <v>5.7209895453241153E-8</v>
          </cell>
          <cell r="H70">
            <v>5.7025749081547422E-8</v>
          </cell>
          <cell r="I70">
            <v>5.6992054781586777E-8</v>
          </cell>
          <cell r="J70">
            <v>5.4458613172445794E-8</v>
          </cell>
        </row>
        <row r="71">
          <cell r="C71">
            <v>1.0000000000000002</v>
          </cell>
          <cell r="D71">
            <v>1</v>
          </cell>
          <cell r="E71">
            <v>0.99999999999999989</v>
          </cell>
          <cell r="F71">
            <v>1.0000000000000002</v>
          </cell>
          <cell r="G71">
            <v>1</v>
          </cell>
          <cell r="H71">
            <v>1.0000000000000002</v>
          </cell>
          <cell r="I71">
            <v>1</v>
          </cell>
          <cell r="J71">
            <v>1</v>
          </cell>
        </row>
        <row r="72">
          <cell r="C72">
            <v>9</v>
          </cell>
          <cell r="D72">
            <v>9</v>
          </cell>
          <cell r="E72">
            <v>9</v>
          </cell>
          <cell r="F72">
            <v>9</v>
          </cell>
          <cell r="G72">
            <v>9</v>
          </cell>
          <cell r="H72">
            <v>9</v>
          </cell>
          <cell r="I72">
            <v>9</v>
          </cell>
          <cell r="J72">
            <v>9</v>
          </cell>
        </row>
        <row r="75">
          <cell r="C75" t="str">
            <v>GEPG7241(FA)108_32_100REV_0</v>
          </cell>
          <cell r="D75" t="str">
            <v>GEPG7241(FA)108_32_50REV_0</v>
          </cell>
          <cell r="E75" t="str">
            <v>GEPG7241(FA)62_84_100REV_0</v>
          </cell>
          <cell r="F75" t="str">
            <v>GEPG7241(FA)62_84_50REV_0</v>
          </cell>
          <cell r="G75" t="str">
            <v>GEPG7241(FA)27_51_100REV_0</v>
          </cell>
          <cell r="H75" t="str">
            <v>GEPG7241(FA)27_51_50REV_0</v>
          </cell>
          <cell r="I75" t="str">
            <v>GEPG7241(FA)79_71_100REV_0</v>
          </cell>
          <cell r="J75" t="str">
            <v>GEPG7241(FA)79_71_50REV_0</v>
          </cell>
        </row>
        <row r="76">
          <cell r="C76">
            <v>108</v>
          </cell>
          <cell r="D76">
            <v>108</v>
          </cell>
          <cell r="E76">
            <v>62</v>
          </cell>
          <cell r="F76">
            <v>62</v>
          </cell>
          <cell r="G76">
            <v>27</v>
          </cell>
          <cell r="H76">
            <v>27</v>
          </cell>
          <cell r="I76">
            <v>79</v>
          </cell>
          <cell r="J76">
            <v>79</v>
          </cell>
        </row>
        <row r="78">
          <cell r="C78" t="str">
            <v>GEPG7241(FA)108_32_100REV_0</v>
          </cell>
          <cell r="D78" t="str">
            <v>GEPG7241(FA)108_32_50REV_0</v>
          </cell>
          <cell r="E78" t="str">
            <v>GEPG7241(FA)62_84_100REV_0</v>
          </cell>
          <cell r="F78" t="str">
            <v>GEPG7241(FA)62_84_50REV_0</v>
          </cell>
          <cell r="G78" t="str">
            <v>GEPG7241(FA)27_51_100REV_0</v>
          </cell>
          <cell r="H78" t="str">
            <v>GEPG7241(FA)27_51_50REV_0</v>
          </cell>
          <cell r="I78" t="str">
            <v>GEPG7241(FA)79_71_100REV_0</v>
          </cell>
          <cell r="J78" t="str">
            <v>GEPG7241(FA)79_71_50REV_0</v>
          </cell>
        </row>
        <row r="79">
          <cell r="C79">
            <v>3</v>
          </cell>
          <cell r="D79">
            <v>4</v>
          </cell>
          <cell r="E79">
            <v>5</v>
          </cell>
          <cell r="F79">
            <v>6</v>
          </cell>
          <cell r="G79">
            <v>7</v>
          </cell>
          <cell r="H79">
            <v>8</v>
          </cell>
          <cell r="I79">
            <v>9</v>
          </cell>
          <cell r="J79">
            <v>10</v>
          </cell>
        </row>
        <row r="81">
          <cell r="C81" t="str">
            <v>SOURCE    NUMBER COL1 D1 COL2   TEMP 100. PRES 100. FLOW 3</v>
          </cell>
          <cell r="D81" t="str">
            <v>SOURCE    NUMBER COL1 D1 COL2   TEMP 100. PRES 100. FLOW 4</v>
          </cell>
          <cell r="E81" t="str">
            <v>SOURCE    NUMBER COL1 D1 COL2   TEMP 100. PRES 100. FLOW 5</v>
          </cell>
          <cell r="F81" t="str">
            <v>SOURCE    NUMBER COL1 D1 COL2   TEMP 100. PRES 100. FLOW 6</v>
          </cell>
          <cell r="G81" t="str">
            <v>SOURCE    NUMBER COL1 D1 COL2   TEMP 100. PRES 100. FLOW 7</v>
          </cell>
          <cell r="H81" t="str">
            <v>SOURCE    NUMBER COL1 D1 COL2   TEMP 100. PRES 100. FLOW 8</v>
          </cell>
          <cell r="I81" t="str">
            <v>SOURCE    NUMBER COL1 D1 COL2   TEMP 100. PRES 100. FLOW 9</v>
          </cell>
          <cell r="J81" t="str">
            <v>SOURCE    NUMBER COL1 D1 COL2   TEMP 100. PRES 100. FLOW 10</v>
          </cell>
        </row>
        <row r="82">
          <cell r="C82" t="str">
            <v>SINK      NUMBER COL2 I1 COL1</v>
          </cell>
          <cell r="D82" t="str">
            <v>SINK      NUMBER COL2 I1 COL1</v>
          </cell>
          <cell r="E82" t="str">
            <v>SINK      NUMBER COL2 I1 COL1</v>
          </cell>
          <cell r="F82" t="str">
            <v>SINK      NUMBER COL2 I1 COL1</v>
          </cell>
          <cell r="G82" t="str">
            <v>SINK      NUMBER COL2 I1 COL1</v>
          </cell>
          <cell r="H82" t="str">
            <v>SINK      NUMBER COL2 I1 COL1</v>
          </cell>
          <cell r="I82" t="str">
            <v>SINK      NUMBER COL2 I1 COL1</v>
          </cell>
          <cell r="J82" t="str">
            <v>SINK      NUMBER COL2 I1 COL1</v>
          </cell>
        </row>
        <row r="83">
          <cell r="C83" t="str">
            <v>% ======================================================</v>
          </cell>
          <cell r="D83" t="str">
            <v>% ======================================================</v>
          </cell>
          <cell r="E83" t="str">
            <v>% ======================================================</v>
          </cell>
          <cell r="F83" t="str">
            <v>% ======================================================</v>
          </cell>
          <cell r="G83" t="str">
            <v>% ======================================================</v>
          </cell>
          <cell r="H83" t="str">
            <v>% ======================================================</v>
          </cell>
          <cell r="I83" t="str">
            <v>% ======================================================</v>
          </cell>
          <cell r="J83" t="str">
            <v>% ======================================================</v>
          </cell>
        </row>
        <row r="84">
          <cell r="C84" t="str">
            <v>% ======== GEPG7241(FA) PERFORMANCE DATA ==========</v>
          </cell>
          <cell r="D84" t="str">
            <v>% ======== GEPG7241(FA) PERFORMANCE DATA ==========</v>
          </cell>
          <cell r="E84" t="str">
            <v>% ======== GEPG7241(FA) PERFORMANCE DATA ==========</v>
          </cell>
          <cell r="F84" t="str">
            <v>% ======== GEPG7241(FA) PERFORMANCE DATA ==========</v>
          </cell>
          <cell r="G84" t="str">
            <v>% ======== GEPG7241(FA) PERFORMANCE DATA ==========</v>
          </cell>
          <cell r="H84" t="str">
            <v>% ======== GEPG7241(FA) PERFORMANCE DATA ==========</v>
          </cell>
          <cell r="I84" t="str">
            <v>% ======== GEPG7241(FA) PERFORMANCE DATA ==========</v>
          </cell>
          <cell r="J84" t="str">
            <v>% ======== GEPG7241(FA) PERFORMANCE DATA ==========</v>
          </cell>
        </row>
        <row r="85">
          <cell r="C85" t="str">
            <v>% ======================================================</v>
          </cell>
          <cell r="D85" t="str">
            <v>% ======================================================</v>
          </cell>
          <cell r="E85" t="str">
            <v>% ======================================================</v>
          </cell>
          <cell r="F85" t="str">
            <v>% ======================================================</v>
          </cell>
          <cell r="G85" t="str">
            <v>% ======================================================</v>
          </cell>
          <cell r="H85" t="str">
            <v>% ======================================================</v>
          </cell>
          <cell r="I85" t="str">
            <v>% ======================================================</v>
          </cell>
          <cell r="J85" t="str">
            <v>% ======================================================</v>
          </cell>
        </row>
        <row r="86">
          <cell r="C86" t="str">
            <v>%     CTG Case:  GEPG7241(FA)108_32_100REV_0</v>
          </cell>
          <cell r="D86" t="str">
            <v>%     CTG Case:  GEPG7241(FA)108_32_50REV_0</v>
          </cell>
          <cell r="E86" t="str">
            <v>%     CTG Case:  GEPG7241(FA)62_84_100REV_0</v>
          </cell>
          <cell r="F86" t="str">
            <v>%     CTG Case:  GEPG7241(FA)62_84_50REV_0</v>
          </cell>
          <cell r="G86" t="str">
            <v>%     CTG Case:  GEPG7241(FA)27_51_100REV_0</v>
          </cell>
          <cell r="H86" t="str">
            <v>%     CTG Case:  GEPG7241(FA)27_51_50REV_0</v>
          </cell>
          <cell r="I86" t="str">
            <v>%     CTG Case:  GEPG7241(FA)79_71_100REV_0</v>
          </cell>
          <cell r="J86" t="str">
            <v>%     CTG Case:  GEPG7241(FA)79_71_50REV_0</v>
          </cell>
        </row>
        <row r="87">
          <cell r="C87" t="str">
            <v>%     Diluent/NOx Emission Rate:   None/9 ppm</v>
          </cell>
          <cell r="D87" t="str">
            <v>%     Diluent/NOx Emission Rate:   None/9 ppm</v>
          </cell>
          <cell r="E87" t="str">
            <v>%     Diluent/NOx Emission Rate:   None/9 ppm</v>
          </cell>
          <cell r="F87" t="str">
            <v>%     Diluent/NOx Emission Rate:   None/9 ppm</v>
          </cell>
          <cell r="G87" t="str">
            <v>%     Diluent/NOx Emission Rate:   None/9 ppm</v>
          </cell>
          <cell r="H87" t="str">
            <v>%     Diluent/NOx Emission Rate:   None/9 ppm</v>
          </cell>
          <cell r="I87" t="str">
            <v>%     Diluent/NOx Emission Rate:   None/9 ppm</v>
          </cell>
          <cell r="J87" t="str">
            <v>%     Diluent/NOx Emission Rate:   None/9 ppm</v>
          </cell>
        </row>
        <row r="88">
          <cell r="C88" t="str">
            <v>%     CTG Fuel Type:  Natural Gas</v>
          </cell>
          <cell r="D88" t="str">
            <v>%     CTG Fuel Type:  Natural Gas</v>
          </cell>
          <cell r="E88" t="str">
            <v>%     CTG Fuel Type:  Natural Gas</v>
          </cell>
          <cell r="F88" t="str">
            <v>%     CTG Fuel Type:  Natural Gas</v>
          </cell>
          <cell r="G88" t="str">
            <v>%     CTG Fuel Type:  Natural Gas</v>
          </cell>
          <cell r="H88" t="str">
            <v>%     CTG Fuel Type:  Natural Gas</v>
          </cell>
          <cell r="I88" t="str">
            <v>%     CTG Fuel Type:  Natural Gas</v>
          </cell>
          <cell r="J88" t="str">
            <v>%     CTG Fuel Type:  Natural Gas</v>
          </cell>
        </row>
        <row r="89">
          <cell r="C89" t="str">
            <v>%     CTG Load Level (percent of Base Load):  100%</v>
          </cell>
          <cell r="D89" t="str">
            <v>%     CTG Load Level (percent of Base Load):  50%</v>
          </cell>
          <cell r="E89" t="str">
            <v>%     CTG Load Level (percent of Base Load):  100%</v>
          </cell>
          <cell r="F89" t="str">
            <v>%     CTG Load Level (percent of Base Load):  50%</v>
          </cell>
          <cell r="G89" t="str">
            <v>%     CTG Load Level (percent of Base Load):  100%</v>
          </cell>
          <cell r="H89" t="str">
            <v>%     CTG Load Level (percent of Base Load):  50%</v>
          </cell>
          <cell r="I89" t="str">
            <v>%     CTG Load Level (percent of Base Load):  100%</v>
          </cell>
          <cell r="J89" t="str">
            <v>%     CTG Load Level (percent of Base Load):  50%</v>
          </cell>
        </row>
        <row r="90">
          <cell r="C90" t="str">
            <v>%     CTG Performance Reference:  GTPE 03/15/2004</v>
          </cell>
          <cell r="D90" t="str">
            <v>%     CTG Performance Reference:  GTPE 03/15/2004</v>
          </cell>
          <cell r="E90" t="str">
            <v>%     CTG Performance Reference:  GTPE 03/15/2004</v>
          </cell>
          <cell r="F90" t="str">
            <v>%     CTG Performance Reference:  GTPE 03/15/2004</v>
          </cell>
          <cell r="G90" t="str">
            <v>%     CTG Performance Reference:  GTPE 03/15/2004</v>
          </cell>
          <cell r="H90" t="str">
            <v>%     CTG Performance Reference:  GTPE 03/15/2004</v>
          </cell>
          <cell r="I90" t="str">
            <v>%     CTG Performance Reference:  GTPE 03/15/2004</v>
          </cell>
          <cell r="J90" t="str">
            <v>%     CTG Performance Reference:  GTPE 03/15/2004</v>
          </cell>
        </row>
        <row r="91">
          <cell r="C91" t="str">
            <v>%</v>
          </cell>
          <cell r="D91" t="str">
            <v>%</v>
          </cell>
          <cell r="E91" t="str">
            <v>%</v>
          </cell>
          <cell r="F91" t="str">
            <v>%</v>
          </cell>
          <cell r="G91" t="str">
            <v>%</v>
          </cell>
          <cell r="H91" t="str">
            <v>%</v>
          </cell>
          <cell r="I91" t="str">
            <v>%</v>
          </cell>
          <cell r="J91" t="str">
            <v>%</v>
          </cell>
        </row>
        <row r="92">
          <cell r="C92" t="str">
            <v>%     Ambient Conditions:      108.0 F / 31.8% R.H. / 14.690 psia</v>
          </cell>
          <cell r="D92" t="str">
            <v>%     Ambient Conditions:      108.0 F / 31.8% R.H. / 14.690 psia</v>
          </cell>
          <cell r="E92" t="str">
            <v>%     Ambient Conditions:      62.0 F / 83.6% R.H. / 14.690 psia</v>
          </cell>
          <cell r="F92" t="str">
            <v>%     Ambient Conditions:      62.0 F / 83.6% R.H. / 14.690 psia</v>
          </cell>
          <cell r="G92" t="str">
            <v>%     Ambient Conditions:      27.0 F / 51.2% R.H. / 14.690 psia</v>
          </cell>
          <cell r="H92" t="str">
            <v>%     Ambient Conditions:      27.0 F / 51.2% R.H. / 14.690 psia</v>
          </cell>
          <cell r="I92" t="str">
            <v>%     Ambient Conditions:      79.0 F / 70.9% R.H. / 14.690 psia</v>
          </cell>
          <cell r="J92" t="str">
            <v>%     Ambient Conditions:      79.0 F / 70.9% R.H. / 14.690 psia</v>
          </cell>
        </row>
        <row r="93">
          <cell r="C93" t="str">
            <v>%     Compressor Inlet Conditions:      108.0 F / 31.8% R.H.</v>
          </cell>
          <cell r="D93" t="str">
            <v>%     Compressor Inlet Conditions:      108.0 F / 31.8% R.H.</v>
          </cell>
          <cell r="E93" t="str">
            <v>%     Compressor Inlet Conditions:      62.0 F / 83.6% R.H.</v>
          </cell>
          <cell r="F93" t="str">
            <v>%     Compressor Inlet Conditions:      62.0 F / 83.6% R.H.</v>
          </cell>
          <cell r="G93" t="str">
            <v>%     Compressor Inlet Conditions:      27.0 F / 51.2% R.H.</v>
          </cell>
          <cell r="H93" t="str">
            <v>%     Compressor Inlet Conditions:      27.0 F / 51.2% R.H.</v>
          </cell>
          <cell r="I93" t="str">
            <v>%     Compressor Inlet Conditions:      79.0 F / 70.9% R.H.</v>
          </cell>
          <cell r="J93" t="str">
            <v>%     Compressor Inlet Conditions:      79.0 F / 70.9% R.H.</v>
          </cell>
        </row>
        <row r="94">
          <cell r="C94" t="str">
            <v>%     CTG Load Condition:      100.0% of Base Load</v>
          </cell>
          <cell r="D94" t="str">
            <v>%     CTG Load Condition:      50.0% of Base Load</v>
          </cell>
          <cell r="E94" t="str">
            <v>%     CTG Load Condition:      100.0% of Base Load</v>
          </cell>
          <cell r="F94" t="str">
            <v>%     CTG Load Condition:      50.0% of Base Load</v>
          </cell>
          <cell r="G94" t="str">
            <v>%     CTG Load Condition:      100.0% of Base Load</v>
          </cell>
          <cell r="H94" t="str">
            <v>%     CTG Load Condition:      50.0% of Base Load</v>
          </cell>
          <cell r="I94" t="str">
            <v>%     CTG Load Condition:      100.0% of Base Load</v>
          </cell>
          <cell r="J94" t="str">
            <v>%     CTG Load Condition:      50.0% of Base Load</v>
          </cell>
        </row>
        <row r="95">
          <cell r="C95" t="str">
            <v>%     Gross CTG Output:        139600 kW</v>
          </cell>
          <cell r="D95" t="str">
            <v>%     Gross CTG Output:        69800 kW</v>
          </cell>
          <cell r="E95" t="str">
            <v>%     Gross CTG Output:        168200 kW</v>
          </cell>
          <cell r="F95" t="str">
            <v>%     Gross CTG Output:        84100 kW</v>
          </cell>
          <cell r="G95" t="str">
            <v>%     Gross CTG Output:        183700 kW</v>
          </cell>
          <cell r="H95" t="str">
            <v>%     Gross CTG Output:        91900 kW</v>
          </cell>
          <cell r="I95" t="str">
            <v>%     Gross CTG Output:        159300 kW</v>
          </cell>
          <cell r="J95" t="str">
            <v>%     Gross CTG Output:        79600 kW</v>
          </cell>
        </row>
        <row r="96">
          <cell r="C96" t="str">
            <v>%     Gross CTG Heat Rate:     9940 Btu/kWh (LHV)</v>
          </cell>
          <cell r="D96" t="str">
            <v>%     Gross CTG Heat Rate:     13160 Btu/kWh (LHV)</v>
          </cell>
          <cell r="E96" t="str">
            <v>%     Gross CTG Heat Rate:     9415 Btu/kWh (LHV)</v>
          </cell>
          <cell r="F96" t="str">
            <v>%     Gross CTG Heat Rate:     12240 Btu/kWh (LHV)</v>
          </cell>
          <cell r="G96" t="str">
            <v>%     Gross CTG Heat Rate:     9215 Btu/kWh (LHV)</v>
          </cell>
          <cell r="H96" t="str">
            <v>%     Gross CTG Heat Rate:     11860 Btu/kWh (LHV)</v>
          </cell>
          <cell r="I96" t="str">
            <v>%     Gross CTG Heat Rate:     9555 Btu/kWh (LHV)</v>
          </cell>
          <cell r="J96" t="str">
            <v>%     Gross CTG Heat Rate:     12480 Btu/kWh (LHV)</v>
          </cell>
        </row>
        <row r="97">
          <cell r="C97" t="str">
            <v>%     Water Injection Ratio:   0.000</v>
          </cell>
          <cell r="D97" t="str">
            <v>%     Water Injection Ratio:   0.000</v>
          </cell>
          <cell r="E97" t="str">
            <v>%     Water Injection Ratio:   0.000</v>
          </cell>
          <cell r="F97" t="str">
            <v>%     Water Injection Ratio:   0.000</v>
          </cell>
          <cell r="G97" t="str">
            <v>%     Water Injection Ratio:   0.000</v>
          </cell>
          <cell r="H97" t="str">
            <v>%     Water Injection Ratio:   0.000</v>
          </cell>
          <cell r="I97" t="str">
            <v>%     Water Injection Ratio:   0.000</v>
          </cell>
          <cell r="J97" t="str">
            <v>%     Water Injection Ratio:   0.000</v>
          </cell>
        </row>
        <row r="98">
          <cell r="C98" t="str">
            <v>%     Steam Injection Ratio:   0.000</v>
          </cell>
          <cell r="D98" t="str">
            <v>%     Steam Injection Ratio:   0.000</v>
          </cell>
          <cell r="E98" t="str">
            <v>%     Steam Injection Ratio:   0.000</v>
          </cell>
          <cell r="F98" t="str">
            <v>%     Steam Injection Ratio:   0.000</v>
          </cell>
          <cell r="G98" t="str">
            <v>%     Steam Injection Ratio:   0.000</v>
          </cell>
          <cell r="H98" t="str">
            <v>%     Steam Injection Ratio:   0.000</v>
          </cell>
          <cell r="I98" t="str">
            <v>%     Steam Injection Ratio:   0.000</v>
          </cell>
          <cell r="J98" t="str">
            <v>%     Steam Injection Ratio:   0.000</v>
          </cell>
        </row>
        <row r="99">
          <cell r="C99" t="str">
            <v>%    Performance Reference:  GTPE 03/15/2004</v>
          </cell>
          <cell r="D99" t="str">
            <v>%    Performance Reference:  GTPE 03/15/2004</v>
          </cell>
          <cell r="E99" t="str">
            <v>%    Performance Reference:  GTPE 03/15/2004</v>
          </cell>
          <cell r="F99" t="str">
            <v>%    Performance Reference:  GTPE 03/15/2004</v>
          </cell>
          <cell r="G99" t="str">
            <v>%    Performance Reference:  GTPE 03/15/2004</v>
          </cell>
          <cell r="H99" t="str">
            <v>%    Performance Reference:  GTPE 03/15/2004</v>
          </cell>
          <cell r="I99" t="str">
            <v>%    Performance Reference:  GTPE 03/15/2004</v>
          </cell>
          <cell r="J99" t="str">
            <v>%    Performance Reference:  GTPE 03/15/2004</v>
          </cell>
        </row>
        <row r="100">
          <cell r="C100" t="str">
            <v>%</v>
          </cell>
          <cell r="D100" t="str">
            <v>%</v>
          </cell>
          <cell r="E100" t="str">
            <v>%</v>
          </cell>
          <cell r="F100" t="str">
            <v>%</v>
          </cell>
          <cell r="G100" t="str">
            <v>%</v>
          </cell>
          <cell r="H100" t="str">
            <v>%</v>
          </cell>
          <cell r="I100" t="str">
            <v>%</v>
          </cell>
          <cell r="J100" t="str">
            <v>%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C104">
            <v>49204.370969999996</v>
          </cell>
          <cell r="D104">
            <v>32569.959419999996</v>
          </cell>
          <cell r="E104">
            <v>56156.608619999992</v>
          </cell>
          <cell r="F104">
            <v>36501.067619999994</v>
          </cell>
          <cell r="G104">
            <v>60022.198349999991</v>
          </cell>
          <cell r="H104">
            <v>38648.617469999997</v>
          </cell>
          <cell r="I104">
            <v>53972.659619999999</v>
          </cell>
          <cell r="J104">
            <v>35227.097369999996</v>
          </cell>
        </row>
        <row r="105">
          <cell r="C105">
            <v>16079.93136</v>
          </cell>
          <cell r="D105">
            <v>10643.82496</v>
          </cell>
          <cell r="E105">
            <v>18351.914560000001</v>
          </cell>
          <cell r="F105">
            <v>11928.50656</v>
          </cell>
          <cell r="G105">
            <v>19615.184799999999</v>
          </cell>
          <cell r="H105">
            <v>12630.32336</v>
          </cell>
          <cell r="I105">
            <v>17638.202560000002</v>
          </cell>
          <cell r="J105">
            <v>11512.174559999999</v>
          </cell>
        </row>
        <row r="106">
          <cell r="C106">
            <v>729.22851000000003</v>
          </cell>
          <cell r="D106">
            <v>482.69986</v>
          </cell>
          <cell r="E106">
            <v>832.26346000000001</v>
          </cell>
          <cell r="F106">
            <v>540.96046000000001</v>
          </cell>
          <cell r="G106">
            <v>889.55304999999998</v>
          </cell>
          <cell r="H106">
            <v>572.78800999999999</v>
          </cell>
          <cell r="I106">
            <v>799.89646000000005</v>
          </cell>
          <cell r="J106">
            <v>522.07970999999998</v>
          </cell>
        </row>
        <row r="107">
          <cell r="C107">
            <v>1576.26639</v>
          </cell>
          <cell r="D107">
            <v>1043.3815400000001</v>
          </cell>
          <cell r="E107">
            <v>1798.9819400000001</v>
          </cell>
          <cell r="F107">
            <v>1169.31494</v>
          </cell>
          <cell r="G107">
            <v>1922.81645</v>
          </cell>
          <cell r="H107">
            <v>1238.1118900000001</v>
          </cell>
          <cell r="I107">
            <v>1729.0189400000002</v>
          </cell>
          <cell r="J107">
            <v>1128.5031900000001</v>
          </cell>
        </row>
        <row r="108">
          <cell r="C108">
            <v>0.20276999999999998</v>
          </cell>
          <cell r="D108">
            <v>0.13421999999999998</v>
          </cell>
          <cell r="E108">
            <v>0.23141999999999999</v>
          </cell>
          <cell r="F108">
            <v>0.15041999999999997</v>
          </cell>
          <cell r="G108">
            <v>0.24734999999999996</v>
          </cell>
          <cell r="H108">
            <v>0.15926999999999999</v>
          </cell>
          <cell r="I108">
            <v>0.22241999999999998</v>
          </cell>
          <cell r="J108">
            <v>0.14516999999999999</v>
          </cell>
        </row>
        <row r="109">
          <cell r="C109">
            <v>67590</v>
          </cell>
          <cell r="D109">
            <v>44740</v>
          </cell>
          <cell r="E109">
            <v>77139.999999999985</v>
          </cell>
          <cell r="F109">
            <v>50139.999999999993</v>
          </cell>
          <cell r="G109">
            <v>82450</v>
          </cell>
          <cell r="H109">
            <v>53089.999999999993</v>
          </cell>
          <cell r="I109">
            <v>74140</v>
          </cell>
          <cell r="J109">
            <v>48390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C112">
            <v>4096.9501223980014</v>
          </cell>
          <cell r="D112">
            <v>2711.9033655287258</v>
          </cell>
          <cell r="E112">
            <v>4675.8208676103241</v>
          </cell>
          <cell r="F112">
            <v>3039.2229492089923</v>
          </cell>
          <cell r="G112">
            <v>4997.6851248959192</v>
          </cell>
          <cell r="H112">
            <v>3218.0364254787673</v>
          </cell>
          <cell r="I112">
            <v>4493.976654454621</v>
          </cell>
          <cell r="J112">
            <v>2933.1471582014983</v>
          </cell>
        </row>
        <row r="113">
          <cell r="C113">
            <v>7976.1564285714285</v>
          </cell>
          <cell r="D113">
            <v>5279.675079365079</v>
          </cell>
          <cell r="E113">
            <v>9103.1322222222225</v>
          </cell>
          <cell r="F113">
            <v>5916.9179365079362</v>
          </cell>
          <cell r="G113">
            <v>9729.754365079365</v>
          </cell>
          <cell r="H113">
            <v>6265.041349206349</v>
          </cell>
          <cell r="I113">
            <v>8749.1084126984133</v>
          </cell>
          <cell r="J113">
            <v>5710.4040476190476</v>
          </cell>
        </row>
        <row r="114">
          <cell r="C114">
            <v>26.029001641918907</v>
          </cell>
          <cell r="D114">
            <v>17.22943532267276</v>
          </cell>
          <cell r="E114">
            <v>29.706719731581956</v>
          </cell>
          <cell r="F114">
            <v>19.308982724157627</v>
          </cell>
          <cell r="G114">
            <v>31.75160800970874</v>
          </cell>
          <cell r="H114">
            <v>20.445031767561396</v>
          </cell>
          <cell r="I114">
            <v>28.551415619645919</v>
          </cell>
          <cell r="J114">
            <v>18.63505532552827</v>
          </cell>
        </row>
        <row r="115">
          <cell r="C115">
            <v>49.2583246875</v>
          </cell>
          <cell r="D115">
            <v>32.605673125000003</v>
          </cell>
          <cell r="E115">
            <v>56.218185625000004</v>
          </cell>
          <cell r="F115">
            <v>36.541091874999999</v>
          </cell>
          <cell r="G115">
            <v>60.088014062500001</v>
          </cell>
          <cell r="H115">
            <v>38.690996562500004</v>
          </cell>
          <cell r="I115">
            <v>54.031841875000005</v>
          </cell>
          <cell r="J115">
            <v>35.265724687500004</v>
          </cell>
        </row>
        <row r="116">
          <cell r="C116">
            <v>6.324703680598876E-3</v>
          </cell>
          <cell r="D116">
            <v>4.186525265127884E-3</v>
          </cell>
          <cell r="E116">
            <v>7.2183406113537109E-3</v>
          </cell>
          <cell r="F116">
            <v>4.6918278228321886E-3</v>
          </cell>
          <cell r="G116">
            <v>7.7152214597629425E-3</v>
          </cell>
          <cell r="H116">
            <v>4.9678727386150961E-3</v>
          </cell>
          <cell r="I116">
            <v>6.9376169681846529E-3</v>
          </cell>
          <cell r="J116">
            <v>4.5280723643169049E-3</v>
          </cell>
        </row>
        <row r="117">
          <cell r="C117">
            <v>12148.400202002531</v>
          </cell>
          <cell r="D117">
            <v>8041.4177398667425</v>
          </cell>
          <cell r="E117">
            <v>13864.885213529742</v>
          </cell>
          <cell r="F117">
            <v>9011.995652143909</v>
          </cell>
          <cell r="G117">
            <v>14819.286827268952</v>
          </cell>
          <cell r="H117">
            <v>9542.2187708879173</v>
          </cell>
          <cell r="I117">
            <v>13325.675262264649</v>
          </cell>
          <cell r="J117">
            <v>8697.4565139059396</v>
          </cell>
        </row>
        <row r="119">
          <cell r="C119">
            <v>9.7999999999999997E-3</v>
          </cell>
          <cell r="D119">
            <v>9.7999999999999997E-3</v>
          </cell>
          <cell r="E119">
            <v>9.7999999999999997E-3</v>
          </cell>
          <cell r="F119">
            <v>9.7999999999999997E-3</v>
          </cell>
          <cell r="G119">
            <v>9.7999999999999997E-3</v>
          </cell>
          <cell r="H119">
            <v>9.7999999999999997E-3</v>
          </cell>
          <cell r="I119">
            <v>9.7999999999999997E-3</v>
          </cell>
          <cell r="J119">
            <v>9.7999999999999997E-3</v>
          </cell>
        </row>
        <row r="120">
          <cell r="C120">
            <v>0.78029999999999999</v>
          </cell>
          <cell r="D120">
            <v>0.78029999999999999</v>
          </cell>
          <cell r="E120">
            <v>0.78029999999999999</v>
          </cell>
          <cell r="F120">
            <v>0.78029999999999999</v>
          </cell>
          <cell r="G120">
            <v>0.78029999999999999</v>
          </cell>
          <cell r="H120">
            <v>0.78029999999999999</v>
          </cell>
          <cell r="I120">
            <v>0.78029999999999999</v>
          </cell>
          <cell r="J120">
            <v>0.78029999999999999</v>
          </cell>
        </row>
        <row r="121">
          <cell r="C121">
            <v>0.2099</v>
          </cell>
          <cell r="D121">
            <v>0.2099</v>
          </cell>
          <cell r="E121">
            <v>0.2099</v>
          </cell>
          <cell r="F121">
            <v>0.2099</v>
          </cell>
          <cell r="G121">
            <v>0.2099</v>
          </cell>
          <cell r="H121">
            <v>0.2099</v>
          </cell>
          <cell r="I121">
            <v>0.2099</v>
          </cell>
          <cell r="J121">
            <v>0.2099</v>
          </cell>
        </row>
        <row r="122">
          <cell r="C122">
            <v>28.969135999999995</v>
          </cell>
          <cell r="D122">
            <v>28.969135999999995</v>
          </cell>
          <cell r="E122">
            <v>28.969135999999995</v>
          </cell>
          <cell r="F122">
            <v>28.969135999999995</v>
          </cell>
          <cell r="G122">
            <v>28.969135999999995</v>
          </cell>
          <cell r="H122">
            <v>28.969135999999995</v>
          </cell>
          <cell r="I122">
            <v>28.969135999999995</v>
          </cell>
          <cell r="J122">
            <v>28.969135999999995</v>
          </cell>
        </row>
        <row r="124">
          <cell r="C124">
            <v>1.3512698480203209E-2</v>
          </cell>
          <cell r="D124">
            <v>1.3512698480203209E-2</v>
          </cell>
          <cell r="E124">
            <v>1.3512698480203209E-2</v>
          </cell>
          <cell r="F124">
            <v>1.3512698480203209E-2</v>
          </cell>
          <cell r="G124">
            <v>1.3512698480203209E-2</v>
          </cell>
          <cell r="H124">
            <v>1.3512698480203209E-2</v>
          </cell>
          <cell r="I124">
            <v>1.3512698480203209E-2</v>
          </cell>
          <cell r="J124">
            <v>1.3512698480203209E-2</v>
          </cell>
        </row>
        <row r="125">
          <cell r="C125">
            <v>0.7546267448224897</v>
          </cell>
          <cell r="D125">
            <v>0.7546267448224897</v>
          </cell>
          <cell r="E125">
            <v>0.7546267448224897</v>
          </cell>
          <cell r="F125">
            <v>0.7546267448224897</v>
          </cell>
          <cell r="G125">
            <v>0.7546267448224897</v>
          </cell>
          <cell r="H125">
            <v>0.7546267448224897</v>
          </cell>
          <cell r="I125">
            <v>0.7546267448224897</v>
          </cell>
          <cell r="J125">
            <v>0.7546267448224897</v>
          </cell>
        </row>
        <row r="126">
          <cell r="C126">
            <v>0.23186055669730712</v>
          </cell>
          <cell r="D126">
            <v>0.23186055669730712</v>
          </cell>
          <cell r="E126">
            <v>0.23186055669730712</v>
          </cell>
          <cell r="F126">
            <v>0.23186055669730712</v>
          </cell>
          <cell r="G126">
            <v>0.23186055669730712</v>
          </cell>
          <cell r="H126">
            <v>0.23186055669730712</v>
          </cell>
          <cell r="I126">
            <v>0.23186055669730712</v>
          </cell>
          <cell r="J126">
            <v>0.23186055669730712</v>
          </cell>
        </row>
        <row r="127">
          <cell r="C127">
            <v>1</v>
          </cell>
          <cell r="D127">
            <v>1</v>
          </cell>
          <cell r="E127">
            <v>1</v>
          </cell>
          <cell r="F127">
            <v>1</v>
          </cell>
          <cell r="G127">
            <v>1</v>
          </cell>
          <cell r="H127">
            <v>1</v>
          </cell>
          <cell r="I127">
            <v>1</v>
          </cell>
          <cell r="J127">
            <v>1</v>
          </cell>
        </row>
        <row r="129">
          <cell r="C129">
            <v>1.6628890822350223E-2</v>
          </cell>
          <cell r="D129">
            <v>1.6628890822350223E-2</v>
          </cell>
          <cell r="E129">
            <v>9.8926591289913504E-3</v>
          </cell>
          <cell r="F129">
            <v>9.8926591289913504E-3</v>
          </cell>
          <cell r="G129">
            <v>1.569908530305447E-3</v>
          </cell>
          <cell r="H129">
            <v>1.569908530305447E-3</v>
          </cell>
          <cell r="I129">
            <v>1.5085573542508859E-2</v>
          </cell>
          <cell r="J129">
            <v>1.5085573542508859E-2</v>
          </cell>
        </row>
        <row r="131">
          <cell r="C131">
            <v>1.3291672705929888E-2</v>
          </cell>
          <cell r="D131">
            <v>1.3291672705929888E-2</v>
          </cell>
          <cell r="E131">
            <v>1.338033142240839E-2</v>
          </cell>
          <cell r="F131">
            <v>1.338033142240839E-2</v>
          </cell>
          <cell r="G131">
            <v>1.3491518030959637E-2</v>
          </cell>
          <cell r="H131">
            <v>1.3491518030959637E-2</v>
          </cell>
          <cell r="I131">
            <v>1.3311881118599442E-2</v>
          </cell>
          <cell r="J131">
            <v>1.3311881118599442E-2</v>
          </cell>
        </row>
        <row r="132">
          <cell r="C132">
            <v>1.635689382081118E-2</v>
          </cell>
          <cell r="D132">
            <v>1.635689382081118E-2</v>
          </cell>
          <cell r="E132">
            <v>9.7957530828311351E-3</v>
          </cell>
          <cell r="F132">
            <v>9.7957530828311351E-3</v>
          </cell>
          <cell r="G132">
            <v>1.5674477806637748E-3</v>
          </cell>
          <cell r="H132">
            <v>1.5674477806637748E-3</v>
          </cell>
          <cell r="I132">
            <v>1.4861381085204753E-2</v>
          </cell>
          <cell r="J132">
            <v>1.4861381085204753E-2</v>
          </cell>
        </row>
        <row r="133">
          <cell r="C133">
            <v>0.74228339528308385</v>
          </cell>
          <cell r="D133">
            <v>0.74228339528308385</v>
          </cell>
          <cell r="E133">
            <v>0.74723460756050797</v>
          </cell>
          <cell r="F133">
            <v>0.74723460756050797</v>
          </cell>
          <cell r="G133">
            <v>0.75344390680608819</v>
          </cell>
          <cell r="H133">
            <v>0.75344390680608819</v>
          </cell>
          <cell r="I133">
            <v>0.74341194919059517</v>
          </cell>
          <cell r="J133">
            <v>0.74341194919059517</v>
          </cell>
        </row>
        <row r="134">
          <cell r="C134">
            <v>0.2280680381901751</v>
          </cell>
          <cell r="D134">
            <v>0.2280680381901751</v>
          </cell>
          <cell r="E134">
            <v>0.22958930793425253</v>
          </cell>
          <cell r="F134">
            <v>0.22958930793425253</v>
          </cell>
          <cell r="G134">
            <v>0.23149712738228848</v>
          </cell>
          <cell r="H134">
            <v>0.23149712738228848</v>
          </cell>
          <cell r="I134">
            <v>0.22841478860560072</v>
          </cell>
          <cell r="J134">
            <v>0.22841478860560072</v>
          </cell>
        </row>
        <row r="135">
          <cell r="C135">
            <v>1</v>
          </cell>
          <cell r="D135">
            <v>1</v>
          </cell>
          <cell r="E135">
            <v>1</v>
          </cell>
          <cell r="F135">
            <v>1</v>
          </cell>
          <cell r="G135">
            <v>1</v>
          </cell>
          <cell r="H135">
            <v>1</v>
          </cell>
          <cell r="I135">
            <v>1</v>
          </cell>
          <cell r="J135">
            <v>1</v>
          </cell>
        </row>
        <row r="137">
          <cell r="C137">
            <v>41395.718392075105</v>
          </cell>
          <cell r="D137">
            <v>29457.802551244175</v>
          </cell>
          <cell r="E137">
            <v>46922.949051987089</v>
          </cell>
          <cell r="F137">
            <v>31401.764601993353</v>
          </cell>
          <cell r="G137">
            <v>50722.036613294302</v>
          </cell>
          <cell r="H137">
            <v>32769.683060578172</v>
          </cell>
          <cell r="I137">
            <v>44819.240062967721</v>
          </cell>
          <cell r="J137">
            <v>30665.382463616861</v>
          </cell>
        </row>
        <row r="138">
          <cell r="C138">
            <v>50942.073684472547</v>
          </cell>
          <cell r="D138">
            <v>36251.129499310984</v>
          </cell>
          <cell r="E138">
            <v>34352.334656057195</v>
          </cell>
          <cell r="F138">
            <v>22989.261079973079</v>
          </cell>
          <cell r="G138">
            <v>5892.8983037944945</v>
          </cell>
          <cell r="H138">
            <v>3807.189588932049</v>
          </cell>
          <cell r="I138">
            <v>50036.189520532476</v>
          </cell>
          <cell r="J138">
            <v>34234.826081688523</v>
          </cell>
        </row>
        <row r="139">
          <cell r="C139">
            <v>2311774.8291035891</v>
          </cell>
          <cell r="D139">
            <v>1645092.9976300874</v>
          </cell>
          <cell r="E139">
            <v>2620447.1558696432</v>
          </cell>
          <cell r="F139">
            <v>1753655.0110994538</v>
          </cell>
          <cell r="G139">
            <v>2832610.039832829</v>
          </cell>
          <cell r="H139">
            <v>1830047.4396803756</v>
          </cell>
          <cell r="I139">
            <v>2502963.9552518474</v>
          </cell>
          <cell r="J139">
            <v>1712531.2002749469</v>
          </cell>
        </row>
        <row r="140">
          <cell r="C140">
            <v>710297.3788198632</v>
          </cell>
          <cell r="D140">
            <v>505458.07031935744</v>
          </cell>
          <cell r="E140">
            <v>805137.56042231282</v>
          </cell>
          <cell r="F140">
            <v>538813.96321857988</v>
          </cell>
          <cell r="G140">
            <v>870325.0252500826</v>
          </cell>
          <cell r="H140">
            <v>562285.68767011433</v>
          </cell>
          <cell r="I140">
            <v>769040.61516465282</v>
          </cell>
          <cell r="J140">
            <v>526178.59117974783</v>
          </cell>
        </row>
        <row r="141">
          <cell r="C141">
            <v>3114410</v>
          </cell>
          <cell r="D141">
            <v>2216260</v>
          </cell>
          <cell r="E141">
            <v>3506860.0000000005</v>
          </cell>
          <cell r="F141">
            <v>2346860</v>
          </cell>
          <cell r="G141">
            <v>3759550</v>
          </cell>
          <cell r="H141">
            <v>2428910</v>
          </cell>
          <cell r="I141">
            <v>3366860.0000000005</v>
          </cell>
          <cell r="J141">
            <v>2303610</v>
          </cell>
        </row>
        <row r="143">
          <cell r="C143">
            <v>1036.3438411795289</v>
          </cell>
          <cell r="D143">
            <v>737.47753232636126</v>
          </cell>
          <cell r="E143">
            <v>1174.7183319644273</v>
          </cell>
          <cell r="F143">
            <v>786.14471765455016</v>
          </cell>
          <cell r="G143">
            <v>1269.8286754780268</v>
          </cell>
          <cell r="H143">
            <v>820.39062338719634</v>
          </cell>
          <cell r="I143">
            <v>1122.0518741980702</v>
          </cell>
          <cell r="J143">
            <v>767.70935468698326</v>
          </cell>
        </row>
        <row r="144">
          <cell r="C144">
            <v>2827.6017808876859</v>
          </cell>
          <cell r="D144">
            <v>2012.1630494733008</v>
          </cell>
          <cell r="E144">
            <v>1906.768131441896</v>
          </cell>
          <cell r="F144">
            <v>1276.0469071921116</v>
          </cell>
          <cell r="G144">
            <v>327.09249021949904</v>
          </cell>
          <cell r="H144">
            <v>211.32269032704536</v>
          </cell>
          <cell r="I144">
            <v>2777.3195781823092</v>
          </cell>
          <cell r="J144">
            <v>1900.2456750493188</v>
          </cell>
        </row>
        <row r="145">
          <cell r="C145">
            <v>82516.234619631257</v>
          </cell>
          <cell r="D145">
            <v>58719.767191250983</v>
          </cell>
          <cell r="E145">
            <v>93533.950452228848</v>
          </cell>
          <cell r="F145">
            <v>62594.767672025053</v>
          </cell>
          <cell r="G145">
            <v>101106.86892607185</v>
          </cell>
          <cell r="H145">
            <v>65321.510553982574</v>
          </cell>
          <cell r="I145">
            <v>89340.518105791241</v>
          </cell>
          <cell r="J145">
            <v>61126.898924719695</v>
          </cell>
        </row>
        <row r="146">
          <cell r="C146">
            <v>22196.793088120725</v>
          </cell>
          <cell r="D146">
            <v>15795.56469747992</v>
          </cell>
          <cell r="E146">
            <v>25160.548763197276</v>
          </cell>
          <cell r="F146">
            <v>16837.936350580621</v>
          </cell>
          <cell r="G146">
            <v>27197.657039065081</v>
          </cell>
          <cell r="H146">
            <v>17571.427739691073</v>
          </cell>
          <cell r="I146">
            <v>24032.519223895401</v>
          </cell>
          <cell r="J146">
            <v>16443.08097436712</v>
          </cell>
        </row>
        <row r="147">
          <cell r="C147">
            <v>108576.9733298192</v>
          </cell>
          <cell r="D147">
            <v>77264.972470530571</v>
          </cell>
          <cell r="E147">
            <v>121775.98567883245</v>
          </cell>
          <cell r="F147">
            <v>81494.895647452329</v>
          </cell>
          <cell r="G147">
            <v>129901.44713083445</v>
          </cell>
          <cell r="H147">
            <v>83924.651607387888</v>
          </cell>
          <cell r="I147">
            <v>117272.40878206702</v>
          </cell>
          <cell r="J147">
            <v>80237.934928823117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2">
          <cell r="C152">
            <v>1036.3438411795289</v>
          </cell>
          <cell r="D152">
            <v>737.47753232636126</v>
          </cell>
          <cell r="E152">
            <v>1174.7183319644273</v>
          </cell>
          <cell r="F152">
            <v>786.14471765455016</v>
          </cell>
          <cell r="G152">
            <v>1269.8286754780268</v>
          </cell>
          <cell r="H152">
            <v>820.39062338719634</v>
          </cell>
          <cell r="I152">
            <v>1122.0518741980702</v>
          </cell>
          <cell r="J152">
            <v>767.70935468698326</v>
          </cell>
        </row>
        <row r="153">
          <cell r="C153">
            <v>4096.9501223980014</v>
          </cell>
          <cell r="D153">
            <v>2711.9033655287258</v>
          </cell>
          <cell r="E153">
            <v>4675.8208676103241</v>
          </cell>
          <cell r="F153">
            <v>3039.2229492089923</v>
          </cell>
          <cell r="G153">
            <v>4997.6851248959192</v>
          </cell>
          <cell r="H153">
            <v>3218.0364254787673</v>
          </cell>
          <cell r="I153">
            <v>4493.976654454621</v>
          </cell>
          <cell r="J153">
            <v>2933.1471582014983</v>
          </cell>
        </row>
        <row r="154">
          <cell r="C154">
            <v>7976.1564285714285</v>
          </cell>
          <cell r="D154">
            <v>5279.675079365079</v>
          </cell>
          <cell r="E154">
            <v>9103.1322222222225</v>
          </cell>
          <cell r="F154">
            <v>5916.9179365079362</v>
          </cell>
          <cell r="G154">
            <v>9729.754365079365</v>
          </cell>
          <cell r="H154">
            <v>6265.041349206349</v>
          </cell>
          <cell r="I154">
            <v>8749.1084126984133</v>
          </cell>
          <cell r="J154">
            <v>5710.4040476190476</v>
          </cell>
        </row>
        <row r="155">
          <cell r="C155">
            <v>2827.6017808876859</v>
          </cell>
          <cell r="D155">
            <v>2012.1630494733008</v>
          </cell>
          <cell r="E155">
            <v>1906.768131441896</v>
          </cell>
          <cell r="F155">
            <v>1276.0469071921116</v>
          </cell>
          <cell r="G155">
            <v>327.09249021949904</v>
          </cell>
          <cell r="H155">
            <v>211.32269032704536</v>
          </cell>
          <cell r="I155">
            <v>2777.3195781823092</v>
          </cell>
          <cell r="J155">
            <v>1900.2456750493188</v>
          </cell>
        </row>
        <row r="156">
          <cell r="C156">
            <v>82542.263621273174</v>
          </cell>
          <cell r="D156">
            <v>58736.996626573658</v>
          </cell>
          <cell r="E156">
            <v>93563.657171960425</v>
          </cell>
          <cell r="F156">
            <v>62614.076654749209</v>
          </cell>
          <cell r="G156">
            <v>101138.62053408156</v>
          </cell>
          <cell r="H156">
            <v>65341.955585750133</v>
          </cell>
          <cell r="I156">
            <v>89369.069521410885</v>
          </cell>
          <cell r="J156">
            <v>61145.53398004522</v>
          </cell>
        </row>
        <row r="157">
          <cell r="C157">
            <v>22246.051412808225</v>
          </cell>
          <cell r="D157">
            <v>15828.170370604919</v>
          </cell>
          <cell r="E157">
            <v>25216.766948822275</v>
          </cell>
          <cell r="F157">
            <v>16874.47744245562</v>
          </cell>
          <cell r="G157">
            <v>27257.745053127583</v>
          </cell>
          <cell r="H157">
            <v>17610.118736253571</v>
          </cell>
          <cell r="I157">
            <v>24086.5510657704</v>
          </cell>
          <cell r="J157">
            <v>16478.346699054619</v>
          </cell>
        </row>
        <row r="158">
          <cell r="C158">
            <v>6.324703680598876E-3</v>
          </cell>
          <cell r="D158">
            <v>4.186525265127884E-3</v>
          </cell>
          <cell r="E158">
            <v>7.2183406113537109E-3</v>
          </cell>
          <cell r="F158">
            <v>4.6918278228321886E-3</v>
          </cell>
          <cell r="G158">
            <v>7.7152214597629425E-3</v>
          </cell>
          <cell r="H158">
            <v>4.9678727386150961E-3</v>
          </cell>
          <cell r="I158">
            <v>6.9376169681846529E-3</v>
          </cell>
          <cell r="J158">
            <v>4.5280723643169049E-3</v>
          </cell>
        </row>
        <row r="159">
          <cell r="C159">
            <v>120725.37353182172</v>
          </cell>
          <cell r="D159">
            <v>85306.390210397309</v>
          </cell>
          <cell r="E159">
            <v>135640.87089236217</v>
          </cell>
          <cell r="F159">
            <v>90506.891299596246</v>
          </cell>
          <cell r="G159">
            <v>144720.73395810343</v>
          </cell>
          <cell r="H159">
            <v>93466.870378275795</v>
          </cell>
          <cell r="I159">
            <v>130598.08404433167</v>
          </cell>
          <cell r="J159">
            <v>88935.391442729044</v>
          </cell>
        </row>
        <row r="161">
          <cell r="C161">
            <v>1036.3438411795289</v>
          </cell>
          <cell r="D161">
            <v>737.47753232636126</v>
          </cell>
          <cell r="E161">
            <v>1174.7183319644273</v>
          </cell>
          <cell r="F161">
            <v>786.14471765455016</v>
          </cell>
          <cell r="G161">
            <v>1269.8286754780268</v>
          </cell>
          <cell r="H161">
            <v>820.39062338719634</v>
          </cell>
          <cell r="I161">
            <v>1122.0518741980702</v>
          </cell>
          <cell r="J161">
            <v>767.70935468698326</v>
          </cell>
        </row>
        <row r="162">
          <cell r="C162">
            <v>4096.9501223980014</v>
          </cell>
          <cell r="D162">
            <v>2711.9033655287258</v>
          </cell>
          <cell r="E162">
            <v>4675.8208676103241</v>
          </cell>
          <cell r="F162">
            <v>3039.2229492089923</v>
          </cell>
          <cell r="G162">
            <v>4997.6851248959192</v>
          </cell>
          <cell r="H162">
            <v>3218.0364254787673</v>
          </cell>
          <cell r="I162">
            <v>4493.976654454621</v>
          </cell>
          <cell r="J162">
            <v>2933.1471582014983</v>
          </cell>
        </row>
        <row r="163">
          <cell r="C163">
            <v>10803.758209459114</v>
          </cell>
          <cell r="D163">
            <v>7291.8381288383798</v>
          </cell>
          <cell r="E163">
            <v>11009.900353664118</v>
          </cell>
          <cell r="F163">
            <v>7192.9648437000478</v>
          </cell>
          <cell r="G163">
            <v>10056.846855298863</v>
          </cell>
          <cell r="H163">
            <v>6476.3640395333941</v>
          </cell>
          <cell r="I163">
            <v>11526.427990880722</v>
          </cell>
          <cell r="J163">
            <v>7610.6497226683659</v>
          </cell>
        </row>
        <row r="164">
          <cell r="C164">
            <v>82542.263621273174</v>
          </cell>
          <cell r="D164">
            <v>58736.996626573658</v>
          </cell>
          <cell r="E164">
            <v>93563.657171960425</v>
          </cell>
          <cell r="F164">
            <v>62614.076654749209</v>
          </cell>
          <cell r="G164">
            <v>101138.62053408156</v>
          </cell>
          <cell r="H164">
            <v>65341.955585750133</v>
          </cell>
          <cell r="I164">
            <v>89369.069521410885</v>
          </cell>
          <cell r="J164">
            <v>61145.53398004522</v>
          </cell>
        </row>
        <row r="165">
          <cell r="C165">
            <v>14161.01675142083</v>
          </cell>
          <cell r="D165">
            <v>10476.42527886839</v>
          </cell>
          <cell r="E165">
            <v>15989.372751760227</v>
          </cell>
          <cell r="F165">
            <v>10876.790833164838</v>
          </cell>
          <cell r="G165">
            <v>17395.17503047052</v>
          </cell>
          <cell r="H165">
            <v>11259.55666829889</v>
          </cell>
          <cell r="I165">
            <v>15218.013267349603</v>
          </cell>
          <cell r="J165">
            <v>10689.992988971233</v>
          </cell>
        </row>
        <row r="166">
          <cell r="C166">
            <v>6.324703680598876E-3</v>
          </cell>
          <cell r="D166">
            <v>4.186525265127884E-3</v>
          </cell>
          <cell r="E166">
            <v>7.2183406113537109E-3</v>
          </cell>
          <cell r="F166">
            <v>4.6918278228321886E-3</v>
          </cell>
          <cell r="G166">
            <v>7.7152214597629425E-3</v>
          </cell>
          <cell r="H166">
            <v>4.9678727386150961E-3</v>
          </cell>
          <cell r="I166">
            <v>6.9376169681846529E-3</v>
          </cell>
          <cell r="J166">
            <v>4.5280723643169049E-3</v>
          </cell>
        </row>
        <row r="167">
          <cell r="C167">
            <v>112640.33887043432</v>
          </cell>
          <cell r="D167">
            <v>79954.645118660788</v>
          </cell>
          <cell r="E167">
            <v>126413.47669530014</v>
          </cell>
          <cell r="F167">
            <v>84509.204690305458</v>
          </cell>
          <cell r="G167">
            <v>134858.16393544636</v>
          </cell>
          <cell r="H167">
            <v>87116.30831032111</v>
          </cell>
          <cell r="I167">
            <v>121729.54624591087</v>
          </cell>
          <cell r="J167">
            <v>83147.037732645666</v>
          </cell>
        </row>
        <row r="169">
          <cell r="C169">
            <v>9.2004680700720712E-3</v>
          </cell>
          <cell r="D169">
            <v>9.2236984009105398E-3</v>
          </cell>
          <cell r="E169">
            <v>9.292666910790703E-3</v>
          </cell>
          <cell r="F169">
            <v>9.3024744527590297E-3</v>
          </cell>
          <cell r="G169">
            <v>9.4160311724684753E-3</v>
          </cell>
          <cell r="H169">
            <v>9.4171876575031652E-3</v>
          </cell>
          <cell r="I169">
            <v>9.2175803558107988E-3</v>
          </cell>
          <cell r="J169">
            <v>9.2331534065652077E-3</v>
          </cell>
        </row>
        <row r="170">
          <cell r="C170">
            <v>3.6371961976344541E-2</v>
          </cell>
          <cell r="D170">
            <v>3.3918021417066971E-2</v>
          </cell>
          <cell r="E170">
            <v>3.6988310027107764E-2</v>
          </cell>
          <cell r="F170">
            <v>3.5963217975445452E-2</v>
          </cell>
          <cell r="G170">
            <v>3.7058825206075043E-2</v>
          </cell>
          <cell r="H170">
            <v>3.6939540803492821E-2</v>
          </cell>
          <cell r="I170">
            <v>3.6917714663752661E-2</v>
          </cell>
          <cell r="J170">
            <v>3.5276628466703264E-2</v>
          </cell>
        </row>
        <row r="171">
          <cell r="C171">
            <v>9.5913758053287154E-2</v>
          </cell>
          <cell r="D171">
            <v>9.1199680994350663E-2</v>
          </cell>
          <cell r="E171">
            <v>8.7094356088328745E-2</v>
          </cell>
          <cell r="F171">
            <v>8.5114572667670543E-2</v>
          </cell>
          <cell r="G171">
            <v>7.4573511620051824E-2</v>
          </cell>
          <cell r="H171">
            <v>7.4341580412976546E-2</v>
          </cell>
          <cell r="I171">
            <v>9.46888273747091E-2</v>
          </cell>
          <cell r="J171">
            <v>9.1532421721865251E-2</v>
          </cell>
        </row>
        <row r="172">
          <cell r="C172">
            <v>0.7327948801380848</v>
          </cell>
          <cell r="D172">
            <v>0.73462894544028068</v>
          </cell>
          <cell r="E172">
            <v>0.74013989345045028</v>
          </cell>
          <cell r="F172">
            <v>0.7409142812810311</v>
          </cell>
          <cell r="G172">
            <v>0.74996290608327132</v>
          </cell>
          <cell r="H172">
            <v>0.75005423040875963</v>
          </cell>
          <cell r="I172">
            <v>0.7341608695465992</v>
          </cell>
          <cell r="J172">
            <v>0.7353904077335266</v>
          </cell>
        </row>
        <row r="173">
          <cell r="C173">
            <v>0.12571887561266734</v>
          </cell>
          <cell r="D173">
            <v>0.13102960138613978</v>
          </cell>
          <cell r="E173">
            <v>0.12648471642228545</v>
          </cell>
          <cell r="F173">
            <v>0.128705398104552</v>
          </cell>
          <cell r="G173">
            <v>0.12898866870823786</v>
          </cell>
          <cell r="H173">
            <v>0.12924740369151885</v>
          </cell>
          <cell r="I173">
            <v>0.12501495106707347</v>
          </cell>
          <cell r="J173">
            <v>0.12856733421272645</v>
          </cell>
        </row>
        <row r="174">
          <cell r="C174">
            <v>5.6149544151087202E-8</v>
          </cell>
          <cell r="D174">
            <v>5.2361251293338328E-8</v>
          </cell>
          <cell r="E174">
            <v>5.7101037010099715E-8</v>
          </cell>
          <cell r="F174">
            <v>5.5518541915356774E-8</v>
          </cell>
          <cell r="G174">
            <v>5.7209895453241153E-8</v>
          </cell>
          <cell r="H174">
            <v>5.7025749081547422E-8</v>
          </cell>
          <cell r="I174">
            <v>5.6992054781586777E-8</v>
          </cell>
          <cell r="J174">
            <v>5.4458613172445794E-8</v>
          </cell>
        </row>
        <row r="175">
          <cell r="C175">
            <v>1.0000000000000002</v>
          </cell>
          <cell r="D175">
            <v>1</v>
          </cell>
          <cell r="E175">
            <v>0.99999999999999989</v>
          </cell>
          <cell r="F175">
            <v>1.0000000000000002</v>
          </cell>
          <cell r="G175">
            <v>1</v>
          </cell>
          <cell r="H175">
            <v>1.0000000000000002</v>
          </cell>
          <cell r="I175">
            <v>1</v>
          </cell>
          <cell r="J175">
            <v>1</v>
          </cell>
        </row>
      </sheetData>
      <sheetData sheetId="14" refreshError="1">
        <row r="2">
          <cell r="A2" t="str">
            <v>M</v>
          </cell>
          <cell r="B2" t="str">
            <v>Massflow (lb/h, t/h, kg/s, kg/h):</v>
          </cell>
          <cell r="E2" t="str">
            <v>lb/h</v>
          </cell>
          <cell r="F2">
            <v>0</v>
          </cell>
          <cell r="G2">
            <v>0</v>
          </cell>
          <cell r="H2" t="str">
            <v xml:space="preserve">Mass Flow, </v>
          </cell>
        </row>
        <row r="3">
          <cell r="A3" t="str">
            <v>P</v>
          </cell>
          <cell r="B3" t="str">
            <v>Pressure (psia, kgf/cm2, bar, mbar, in HgA, mm HgA, kPa):</v>
          </cell>
          <cell r="E3" t="str">
            <v>psia</v>
          </cell>
          <cell r="F3">
            <v>2</v>
          </cell>
          <cell r="G3">
            <v>1</v>
          </cell>
          <cell r="H3" t="str">
            <v xml:space="preserve">Pressure, </v>
          </cell>
        </row>
        <row r="4">
          <cell r="A4" t="str">
            <v>PEX</v>
          </cell>
          <cell r="B4" t="str">
            <v>Vacuum (in HgA, mm HgA, kPa):</v>
          </cell>
          <cell r="E4" t="str">
            <v>in HgA</v>
          </cell>
          <cell r="F4">
            <v>2</v>
          </cell>
          <cell r="G4">
            <v>2</v>
          </cell>
          <cell r="H4" t="str">
            <v xml:space="preserve">Pressure, </v>
          </cell>
        </row>
        <row r="5">
          <cell r="A5" t="str">
            <v>PLOSS</v>
          </cell>
          <cell r="B5" t="str">
            <v>Exhaust/Inlet Loss</v>
          </cell>
          <cell r="E5" t="str">
            <v>in H2O</v>
          </cell>
          <cell r="F5">
            <v>2</v>
          </cell>
          <cell r="G5">
            <v>2</v>
          </cell>
          <cell r="H5" t="str">
            <v xml:space="preserve">Pressure, </v>
          </cell>
        </row>
        <row r="6">
          <cell r="A6" t="str">
            <v>T</v>
          </cell>
          <cell r="B6" t="str">
            <v>Temperature (F, C):</v>
          </cell>
          <cell r="E6" t="str">
            <v>F</v>
          </cell>
          <cell r="F6">
            <v>2</v>
          </cell>
          <cell r="G6">
            <v>1</v>
          </cell>
          <cell r="H6" t="str">
            <v xml:space="preserve">Temperature, </v>
          </cell>
        </row>
        <row r="7">
          <cell r="A7" t="str">
            <v>H</v>
          </cell>
          <cell r="B7" t="str">
            <v>Enthalpy (Btu/lb, kJ/kg, kcal/kg):</v>
          </cell>
          <cell r="E7" t="str">
            <v>Btu/lb</v>
          </cell>
          <cell r="F7">
            <v>2</v>
          </cell>
          <cell r="G7">
            <v>1</v>
          </cell>
          <cell r="H7" t="str">
            <v xml:space="preserve">Enthalpy, </v>
          </cell>
        </row>
        <row r="8">
          <cell r="A8" t="str">
            <v>ELEP</v>
          </cell>
          <cell r="B8" t="str">
            <v>Enthalpy (Btu/lb, kJ/kg, kcal/kg):</v>
          </cell>
          <cell r="E8" t="str">
            <v>Btu/lb</v>
          </cell>
          <cell r="F8">
            <v>2</v>
          </cell>
          <cell r="G8">
            <v>2</v>
          </cell>
          <cell r="H8" t="str">
            <v xml:space="preserve">Enthalpy, </v>
          </cell>
        </row>
        <row r="9">
          <cell r="A9" t="str">
            <v>S</v>
          </cell>
          <cell r="B9" t="str">
            <v>Entropy (Btu/lb/R, kJ/kg/K, kcal/kg/K):</v>
          </cell>
          <cell r="E9" t="str">
            <v>Btu/lbR</v>
          </cell>
          <cell r="F9">
            <v>4</v>
          </cell>
          <cell r="G9">
            <v>4</v>
          </cell>
          <cell r="H9" t="str">
            <v xml:space="preserve">Entropy, </v>
          </cell>
        </row>
        <row r="10">
          <cell r="A10" t="str">
            <v>SVOL</v>
          </cell>
          <cell r="B10" t="str">
            <v>Specific Volume (ft3/lb, m3/kg)</v>
          </cell>
          <cell r="E10" t="str">
            <v>ft3/lb</v>
          </cell>
          <cell r="F10">
            <v>4</v>
          </cell>
          <cell r="G10">
            <v>4</v>
          </cell>
          <cell r="H10" t="str">
            <v xml:space="preserve">Specific Volume, </v>
          </cell>
        </row>
        <row r="11">
          <cell r="A11" t="str">
            <v>DUTY</v>
          </cell>
          <cell r="B11" t="str">
            <v>BLR,REHEATER,CONDENS,CND,TEFERTWR,SUPERHTR,ECONOMZR,EVAPDRUM,INTDEA,FHT,DCLR,ACC,FGHX,HX,AHT Duty (MBtu/h)</v>
          </cell>
          <cell r="E11" t="str">
            <v>Mbtu/h</v>
          </cell>
          <cell r="F11">
            <v>3</v>
          </cell>
          <cell r="G11">
            <v>3</v>
          </cell>
          <cell r="H11" t="str">
            <v xml:space="preserve">Heat Duty, </v>
          </cell>
        </row>
        <row r="12">
          <cell r="A12" t="str">
            <v>OUTPUT</v>
          </cell>
          <cell r="B12" t="str">
            <v xml:space="preserve">Generator Output </v>
          </cell>
          <cell r="E12" t="str">
            <v>kW</v>
          </cell>
          <cell r="F12">
            <v>0</v>
          </cell>
          <cell r="G12">
            <v>-1</v>
          </cell>
          <cell r="H12" t="str">
            <v xml:space="preserve">Gross Output, </v>
          </cell>
        </row>
        <row r="13">
          <cell r="A13" t="str">
            <v>POWIN</v>
          </cell>
          <cell r="B13" t="str">
            <v>Pump, Motor, Compressor Power Input</v>
          </cell>
          <cell r="E13" t="str">
            <v>kW</v>
          </cell>
          <cell r="F13">
            <v>2</v>
          </cell>
          <cell r="G13">
            <v>-1</v>
          </cell>
          <cell r="H13" t="str">
            <v xml:space="preserve">Power Input, </v>
          </cell>
        </row>
        <row r="14">
          <cell r="A14" t="str">
            <v>POWOUT</v>
          </cell>
          <cell r="B14" t="str">
            <v>Turbine Shaft Power Output</v>
          </cell>
          <cell r="E14" t="str">
            <v>kW</v>
          </cell>
          <cell r="F14">
            <v>0</v>
          </cell>
          <cell r="G14">
            <v>-1</v>
          </cell>
          <cell r="H14" t="str">
            <v xml:space="preserve">Power Output, </v>
          </cell>
        </row>
        <row r="15">
          <cell r="A15" t="str">
            <v>TFR</v>
          </cell>
          <cell r="B15" t="str">
            <v>Throttle Flow Ratio</v>
          </cell>
          <cell r="E15" t="str">
            <v>tfr</v>
          </cell>
          <cell r="F15">
            <v>4</v>
          </cell>
          <cell r="G15">
            <v>4</v>
          </cell>
          <cell r="H15" t="str">
            <v>(Unitless)</v>
          </cell>
        </row>
        <row r="16">
          <cell r="A16" t="str">
            <v>LHVHC</v>
          </cell>
          <cell r="B16" t="str">
            <v>Heat Consumption (LHV)</v>
          </cell>
          <cell r="E16" t="str">
            <v>LHV</v>
          </cell>
          <cell r="F16">
            <v>2</v>
          </cell>
          <cell r="G16">
            <v>0</v>
          </cell>
          <cell r="H16" t="str">
            <v xml:space="preserve">HC MBtu/h, </v>
          </cell>
        </row>
        <row r="17">
          <cell r="A17" t="str">
            <v>HHVHC</v>
          </cell>
          <cell r="B17" t="str">
            <v>Heat Consumption (HHV)</v>
          </cell>
          <cell r="E17" t="str">
            <v>HHV</v>
          </cell>
          <cell r="F17">
            <v>2</v>
          </cell>
          <cell r="G17">
            <v>0</v>
          </cell>
          <cell r="H17" t="str">
            <v xml:space="preserve">HC MBtu/h, </v>
          </cell>
        </row>
        <row r="18">
          <cell r="A18" t="str">
            <v>NGAS</v>
          </cell>
          <cell r="F18">
            <v>4</v>
          </cell>
          <cell r="G18">
            <v>4</v>
          </cell>
          <cell r="H18" t="str">
            <v>(Unitless)</v>
          </cell>
        </row>
        <row r="19">
          <cell r="A19" t="str">
            <v>MFG</v>
          </cell>
          <cell r="F19">
            <v>4</v>
          </cell>
          <cell r="G19">
            <v>4</v>
          </cell>
          <cell r="H19" t="str">
            <v>(Unitless)</v>
          </cell>
        </row>
        <row r="20">
          <cell r="A20" t="str">
            <v>MOL_WT</v>
          </cell>
          <cell r="F20">
            <v>4</v>
          </cell>
          <cell r="G20">
            <v>4</v>
          </cell>
          <cell r="H20" t="str">
            <v>(Unitless)</v>
          </cell>
        </row>
        <row r="21">
          <cell r="A21" t="str">
            <v>XAIR</v>
          </cell>
          <cell r="F21">
            <v>4</v>
          </cell>
          <cell r="G21">
            <v>4</v>
          </cell>
          <cell r="H21" t="str">
            <v>Excess air, %</v>
          </cell>
        </row>
        <row r="22">
          <cell r="A22" t="str">
            <v>EVPGPM</v>
          </cell>
          <cell r="B22" t="str">
            <v>Cooling Tower Evaporation Volume Flow Rate (gpm)</v>
          </cell>
          <cell r="E22" t="str">
            <v>gpm</v>
          </cell>
          <cell r="F22">
            <v>2</v>
          </cell>
          <cell r="G22">
            <v>2</v>
          </cell>
          <cell r="H22" t="str">
            <v xml:space="preserve">Flowrate, </v>
          </cell>
        </row>
        <row r="23">
          <cell r="A23" t="str">
            <v>EVPLBM</v>
          </cell>
          <cell r="B23" t="str">
            <v>Cooling Tower Evaporation Mass Flow Rate</v>
          </cell>
          <cell r="E23" t="str">
            <v>lb/h</v>
          </cell>
          <cell r="F23">
            <v>2</v>
          </cell>
          <cell r="G23">
            <v>2</v>
          </cell>
          <cell r="H23" t="str">
            <v xml:space="preserve">Flowrate, </v>
          </cell>
        </row>
        <row r="24">
          <cell r="A24" t="str">
            <v>DFTLBH</v>
          </cell>
          <cell r="B24" t="str">
            <v xml:space="preserve">Cooling Tower Drift Mass Flow Rate </v>
          </cell>
          <cell r="E24" t="str">
            <v>lb/h</v>
          </cell>
          <cell r="F24">
            <v>2</v>
          </cell>
          <cell r="G24">
            <v>2</v>
          </cell>
          <cell r="H24" t="str">
            <v xml:space="preserve">Flowrate, </v>
          </cell>
        </row>
        <row r="25">
          <cell r="A25" t="str">
            <v>BLWLBH</v>
          </cell>
          <cell r="B25" t="str">
            <v xml:space="preserve">Cooling Tower Blow Down Mass Flow Rate </v>
          </cell>
          <cell r="E25" t="str">
            <v>lb/h</v>
          </cell>
          <cell r="F25">
            <v>2</v>
          </cell>
          <cell r="G25">
            <v>2</v>
          </cell>
          <cell r="H25" t="str">
            <v xml:space="preserve">Flowrate, </v>
          </cell>
        </row>
        <row r="26">
          <cell r="A26" t="str">
            <v>GENLOS</v>
          </cell>
          <cell r="B26" t="str">
            <v>Generator Electrical Losses</v>
          </cell>
          <cell r="E26" t="str">
            <v>kW</v>
          </cell>
          <cell r="F26">
            <v>0</v>
          </cell>
          <cell r="G26">
            <v>0</v>
          </cell>
          <cell r="H26" t="str">
            <v xml:space="preserve">Generator Loss, </v>
          </cell>
        </row>
        <row r="27">
          <cell r="A27" t="str">
            <v>MCHLOS</v>
          </cell>
          <cell r="B27" t="str">
            <v>Generator Mechanical Losses</v>
          </cell>
          <cell r="E27" t="str">
            <v>kW</v>
          </cell>
          <cell r="F27">
            <v>0</v>
          </cell>
          <cell r="G27">
            <v>0</v>
          </cell>
          <cell r="H27" t="str">
            <v xml:space="preserve">Generator Loss, </v>
          </cell>
        </row>
        <row r="29">
          <cell r="A29" t="str">
            <v>TRB</v>
          </cell>
        </row>
        <row r="30">
          <cell r="A30" t="str">
            <v>TRBTYPE</v>
          </cell>
          <cell r="B30" t="str">
            <v>Type of Turbine (NCOL 5,8 etc.)</v>
          </cell>
          <cell r="E30" t="str">
            <v>NCOL</v>
          </cell>
          <cell r="F30">
            <v>1</v>
          </cell>
          <cell r="G30">
            <v>1</v>
          </cell>
        </row>
        <row r="31">
          <cell r="A31" t="str">
            <v>DSGNFLOW</v>
          </cell>
          <cell r="B31" t="str">
            <v>Turbine Design Flow</v>
          </cell>
          <cell r="E31" t="str">
            <v>lb/h</v>
          </cell>
          <cell r="F31">
            <v>0</v>
          </cell>
          <cell r="G31">
            <v>0</v>
          </cell>
          <cell r="H31" t="str">
            <v xml:space="preserve">Mass Flow, </v>
          </cell>
        </row>
        <row r="32">
          <cell r="A32" t="str">
            <v>EXPSLOPE</v>
          </cell>
          <cell r="B32" t="str">
            <v>Expansion Line Slope</v>
          </cell>
          <cell r="H32" t="str">
            <v xml:space="preserve">Unitless, </v>
          </cell>
        </row>
        <row r="33">
          <cell r="A33" t="str">
            <v>SHELLP</v>
          </cell>
          <cell r="B33" t="str">
            <v>Turbine Shell Pressure</v>
          </cell>
          <cell r="E33" t="str">
            <v>psia</v>
          </cell>
          <cell r="F33">
            <v>2</v>
          </cell>
          <cell r="G33">
            <v>2</v>
          </cell>
          <cell r="H33" t="str">
            <v xml:space="preserve">Pressure, </v>
          </cell>
        </row>
        <row r="34">
          <cell r="A34" t="str">
            <v>EFFCORR</v>
          </cell>
          <cell r="B34" t="str">
            <v>Efficiency Correction</v>
          </cell>
          <cell r="E34" t="str">
            <v>%</v>
          </cell>
          <cell r="F34">
            <v>3</v>
          </cell>
          <cell r="G34">
            <v>3</v>
          </cell>
          <cell r="H34" t="str">
            <v xml:space="preserve">Effcor, </v>
          </cell>
        </row>
        <row r="35">
          <cell r="A35" t="str">
            <v>LSTBLADE</v>
          </cell>
          <cell r="B35" t="str">
            <v>Last Stage Blade Size</v>
          </cell>
          <cell r="E35" t="str">
            <v>in</v>
          </cell>
          <cell r="F35">
            <v>1</v>
          </cell>
          <cell r="G35">
            <v>1</v>
          </cell>
          <cell r="H35" t="str">
            <v xml:space="preserve">LSB, </v>
          </cell>
        </row>
        <row r="36">
          <cell r="A36" t="str">
            <v>LSTPITCH</v>
          </cell>
          <cell r="B36" t="str">
            <v>Last Stage Blade Pitch Diameter</v>
          </cell>
          <cell r="E36" t="str">
            <v>in</v>
          </cell>
          <cell r="F36">
            <v>2</v>
          </cell>
          <cell r="G36">
            <v>2</v>
          </cell>
          <cell r="H36" t="str">
            <v xml:space="preserve">LSBPD, </v>
          </cell>
        </row>
        <row r="37">
          <cell r="A37" t="str">
            <v>EXHNUM</v>
          </cell>
          <cell r="B37" t="str">
            <v>Number of Exhaust Flows</v>
          </cell>
          <cell r="F37">
            <v>0</v>
          </cell>
          <cell r="G37">
            <v>0</v>
          </cell>
          <cell r="H37" t="str">
            <v xml:space="preserve">Unitless, </v>
          </cell>
        </row>
        <row r="38">
          <cell r="A38" t="str">
            <v>EXHVAN</v>
          </cell>
          <cell r="B38" t="str">
            <v>Exhaust Annulus Velocity</v>
          </cell>
          <cell r="E38" t="str">
            <v>ft/s</v>
          </cell>
          <cell r="F38">
            <v>2</v>
          </cell>
          <cell r="G38">
            <v>2</v>
          </cell>
          <cell r="H38" t="str">
            <v xml:space="preserve">VAN, </v>
          </cell>
        </row>
        <row r="39">
          <cell r="A39" t="str">
            <v>EXHDRYVO</v>
          </cell>
          <cell r="B39" t="str">
            <v>Dry Volume Flow Per End</v>
          </cell>
          <cell r="E39" t="str">
            <v>Cu ft/h end</v>
          </cell>
          <cell r="F39">
            <v>2</v>
          </cell>
          <cell r="G39">
            <v>2</v>
          </cell>
          <cell r="H39" t="str">
            <v xml:space="preserve">Vol_Flow, </v>
          </cell>
        </row>
        <row r="40">
          <cell r="A40" t="str">
            <v>EXHLOAD</v>
          </cell>
          <cell r="B40" t="str">
            <v>Exhaust End Loading</v>
          </cell>
          <cell r="E40" t="str">
            <v>lbm/h sqft end</v>
          </cell>
          <cell r="F40">
            <v>2</v>
          </cell>
          <cell r="G40">
            <v>2</v>
          </cell>
          <cell r="H40" t="str">
            <v xml:space="preserve">EndLoad, </v>
          </cell>
        </row>
        <row r="41">
          <cell r="A41" t="str">
            <v>ACTFLOW</v>
          </cell>
          <cell r="B41" t="str">
            <v>Actual Volume Flow Per End</v>
          </cell>
          <cell r="E41" t="str">
            <v>Cu ft/h end</v>
          </cell>
          <cell r="F41">
            <v>2</v>
          </cell>
          <cell r="G41">
            <v>2</v>
          </cell>
          <cell r="H41" t="str">
            <v xml:space="preserve">Vol_Flow, </v>
          </cell>
        </row>
        <row r="42">
          <cell r="A42" t="str">
            <v>MCORRFAC</v>
          </cell>
          <cell r="B42" t="str">
            <v xml:space="preserve">Expansion Line Moisture Correction Factor </v>
          </cell>
          <cell r="H42" t="str">
            <v xml:space="preserve">Unitless, </v>
          </cell>
        </row>
        <row r="43">
          <cell r="A43" t="str">
            <v>MCORRLIN</v>
          </cell>
          <cell r="B43" t="str">
            <v xml:space="preserve">Percent moisture below which the expansion line will be corrected for moisture </v>
          </cell>
          <cell r="E43" t="str">
            <v>%</v>
          </cell>
          <cell r="F43">
            <v>2</v>
          </cell>
          <cell r="G43">
            <v>2</v>
          </cell>
          <cell r="H43" t="str">
            <v xml:space="preserve">Percent, </v>
          </cell>
        </row>
        <row r="44">
          <cell r="A44" t="str">
            <v>ELEP</v>
          </cell>
          <cell r="B44" t="str">
            <v>Exapansion Line Endpoint Enthalpy</v>
          </cell>
          <cell r="E44" t="str">
            <v>Btu/lb</v>
          </cell>
          <cell r="F44">
            <v>2</v>
          </cell>
          <cell r="G44">
            <v>2</v>
          </cell>
          <cell r="H44" t="str">
            <v xml:space="preserve">Enthalpy, </v>
          </cell>
        </row>
        <row r="45">
          <cell r="A45" t="str">
            <v>ELEM</v>
          </cell>
          <cell r="B45" t="str">
            <v>Exapansion Line Endpoint Moisture</v>
          </cell>
          <cell r="E45" t="str">
            <v>%</v>
          </cell>
          <cell r="F45">
            <v>2</v>
          </cell>
          <cell r="G45">
            <v>2</v>
          </cell>
          <cell r="H45" t="str">
            <v xml:space="preserve">Moisture, </v>
          </cell>
        </row>
        <row r="46">
          <cell r="A46" t="str">
            <v>ELEP15HG</v>
          </cell>
          <cell r="B46" t="str">
            <v>Exapansion Line Endpoint Enthalpy at 1.5" HgA</v>
          </cell>
          <cell r="E46" t="str">
            <v>Btu/lb</v>
          </cell>
          <cell r="F46">
            <v>2</v>
          </cell>
          <cell r="G46">
            <v>2</v>
          </cell>
          <cell r="H46" t="str">
            <v xml:space="preserve">Enthalpy, </v>
          </cell>
        </row>
        <row r="47">
          <cell r="A47" t="str">
            <v>ELEM15HG</v>
          </cell>
          <cell r="B47" t="str">
            <v>Exapansion Line Endpoint Moisture at 1.5" HgA</v>
          </cell>
          <cell r="E47" t="str">
            <v>%</v>
          </cell>
          <cell r="F47">
            <v>2</v>
          </cell>
          <cell r="G47">
            <v>2</v>
          </cell>
          <cell r="H47" t="str">
            <v xml:space="preserve">Moisture, </v>
          </cell>
        </row>
        <row r="48">
          <cell r="A48" t="str">
            <v>SECTIONEFF</v>
          </cell>
          <cell r="B48" t="str">
            <v>Turbine Section Efficiency</v>
          </cell>
          <cell r="E48" t="str">
            <v>%</v>
          </cell>
          <cell r="F48">
            <v>2</v>
          </cell>
          <cell r="G48">
            <v>2</v>
          </cell>
          <cell r="H48" t="str">
            <v xml:space="preserve">Eff, </v>
          </cell>
        </row>
        <row r="49">
          <cell r="A49" t="str">
            <v>STAGEEFF</v>
          </cell>
          <cell r="B49" t="str">
            <v>Turbine Stage Efficiency</v>
          </cell>
          <cell r="E49" t="str">
            <v>%</v>
          </cell>
          <cell r="F49">
            <v>2</v>
          </cell>
          <cell r="G49">
            <v>2</v>
          </cell>
          <cell r="H49" t="str">
            <v xml:space="preserve">Eff, </v>
          </cell>
        </row>
        <row r="50">
          <cell r="A50" t="str">
            <v>NKEFFDRY</v>
          </cell>
          <cell r="B50" t="str">
            <v>Nuke trb superheated section expansion efficiency</v>
          </cell>
          <cell r="E50" t="str">
            <v>%</v>
          </cell>
          <cell r="F50">
            <v>2</v>
          </cell>
          <cell r="G50">
            <v>2</v>
          </cell>
          <cell r="H50" t="str">
            <v xml:space="preserve">Eff, </v>
          </cell>
        </row>
        <row r="51">
          <cell r="A51" t="str">
            <v>XPEFFDRY</v>
          </cell>
          <cell r="B51" t="str">
            <v>Superheated expansion section efficiency correction</v>
          </cell>
          <cell r="E51" t="str">
            <v>%</v>
          </cell>
          <cell r="H51" t="str">
            <v xml:space="preserve">Effcor, </v>
          </cell>
        </row>
        <row r="52">
          <cell r="A52" t="str">
            <v>STGEFF-1</v>
          </cell>
          <cell r="B52" t="str">
            <v>Extraction-1 Stage  Efficiency</v>
          </cell>
          <cell r="E52" t="str">
            <v>%</v>
          </cell>
          <cell r="F52">
            <v>2</v>
          </cell>
          <cell r="G52">
            <v>2</v>
          </cell>
          <cell r="H52" t="str">
            <v xml:space="preserve">Eff, </v>
          </cell>
        </row>
        <row r="53">
          <cell r="A53" t="str">
            <v>FLOWFCT1</v>
          </cell>
          <cell r="B53" t="str">
            <v>Extraction Flow Factor 1</v>
          </cell>
          <cell r="H53" t="str">
            <v xml:space="preserve">Unitless, </v>
          </cell>
        </row>
        <row r="54">
          <cell r="A54" t="str">
            <v>STGEFF-2</v>
          </cell>
          <cell r="B54" t="str">
            <v>Extraction-1 Stage  Efficiency</v>
          </cell>
          <cell r="E54" t="str">
            <v>%</v>
          </cell>
          <cell r="F54">
            <v>2</v>
          </cell>
          <cell r="G54">
            <v>2</v>
          </cell>
          <cell r="H54" t="str">
            <v xml:space="preserve">Eff, </v>
          </cell>
        </row>
        <row r="55">
          <cell r="A55" t="str">
            <v>FLOWFCT2</v>
          </cell>
          <cell r="B55" t="str">
            <v>Extraction Flow Factor 2</v>
          </cell>
          <cell r="H55" t="str">
            <v xml:space="preserve">Unitless, </v>
          </cell>
        </row>
        <row r="56">
          <cell r="A56" t="str">
            <v>STGEFF-3</v>
          </cell>
          <cell r="B56" t="str">
            <v>Extraction-1 Stage  Efficiency</v>
          </cell>
          <cell r="E56" t="str">
            <v>%</v>
          </cell>
          <cell r="F56">
            <v>2</v>
          </cell>
          <cell r="G56">
            <v>2</v>
          </cell>
          <cell r="H56" t="str">
            <v xml:space="preserve">Eff, </v>
          </cell>
        </row>
        <row r="57">
          <cell r="A57" t="str">
            <v>FLOWFCT3</v>
          </cell>
          <cell r="B57" t="str">
            <v>Extraction Flow Factor 3</v>
          </cell>
          <cell r="H57" t="str">
            <v xml:space="preserve">Unitless, </v>
          </cell>
        </row>
        <row r="58">
          <cell r="A58" t="str">
            <v>STGEFF-4</v>
          </cell>
          <cell r="B58" t="str">
            <v>Extraction-1 Stage  Efficiency</v>
          </cell>
          <cell r="E58" t="str">
            <v>%</v>
          </cell>
          <cell r="F58">
            <v>2</v>
          </cell>
          <cell r="G58">
            <v>2</v>
          </cell>
          <cell r="H58" t="str">
            <v xml:space="preserve">Eff, </v>
          </cell>
        </row>
        <row r="59">
          <cell r="A59" t="str">
            <v>FLOWFCT4</v>
          </cell>
          <cell r="B59" t="str">
            <v>Extraction Flow Factor 4</v>
          </cell>
          <cell r="H59" t="str">
            <v xml:space="preserve">Unitless, </v>
          </cell>
        </row>
        <row r="60">
          <cell r="A60" t="str">
            <v>STGEFF-5</v>
          </cell>
          <cell r="B60" t="str">
            <v>Extraction-1 Stage  Efficiency</v>
          </cell>
          <cell r="E60" t="str">
            <v>%</v>
          </cell>
          <cell r="F60">
            <v>2</v>
          </cell>
          <cell r="G60">
            <v>2</v>
          </cell>
          <cell r="H60" t="str">
            <v xml:space="preserve">Eff, </v>
          </cell>
        </row>
        <row r="61">
          <cell r="A61" t="str">
            <v>FLOWFCT5</v>
          </cell>
          <cell r="B61" t="str">
            <v>Extraction Flow Factor 5</v>
          </cell>
          <cell r="H61" t="str">
            <v xml:space="preserve">Unitless, </v>
          </cell>
        </row>
        <row r="62">
          <cell r="A62" t="str">
            <v>GST</v>
          </cell>
        </row>
        <row r="63">
          <cell r="A63" t="str">
            <v>EXPEFF</v>
          </cell>
          <cell r="B63" t="str">
            <v>Expansion Efficiency</v>
          </cell>
          <cell r="E63" t="str">
            <v>%</v>
          </cell>
          <cell r="F63">
            <v>2</v>
          </cell>
          <cell r="G63">
            <v>2</v>
          </cell>
          <cell r="H63" t="str">
            <v xml:space="preserve">Eff, </v>
          </cell>
        </row>
        <row r="64">
          <cell r="A64" t="str">
            <v>EFFCORR</v>
          </cell>
          <cell r="B64" t="str">
            <v>Efficiency Correction</v>
          </cell>
          <cell r="E64" t="str">
            <v>%</v>
          </cell>
          <cell r="F64">
            <v>3</v>
          </cell>
          <cell r="G64">
            <v>3</v>
          </cell>
          <cell r="H64" t="str">
            <v xml:space="preserve">Effcor, </v>
          </cell>
        </row>
        <row r="65">
          <cell r="A65" t="str">
            <v>SHFTSPD</v>
          </cell>
          <cell r="B65" t="str">
            <v>Shaft Speed</v>
          </cell>
          <cell r="E65" t="str">
            <v>RPM</v>
          </cell>
          <cell r="F65">
            <v>0</v>
          </cell>
          <cell r="G65">
            <v>0</v>
          </cell>
          <cell r="H65" t="str">
            <v xml:space="preserve">Speed, </v>
          </cell>
        </row>
        <row r="66">
          <cell r="A66" t="str">
            <v>PITCHDIA</v>
          </cell>
          <cell r="B66" t="str">
            <v>Pitch Diameter</v>
          </cell>
          <cell r="E66" t="str">
            <v>in</v>
          </cell>
          <cell r="F66">
            <v>2</v>
          </cell>
          <cell r="G66">
            <v>2</v>
          </cell>
          <cell r="H66" t="str">
            <v xml:space="preserve">Pdia, </v>
          </cell>
        </row>
        <row r="67">
          <cell r="A67" t="str">
            <v>NBLADES</v>
          </cell>
          <cell r="B67" t="str">
            <v>Number of Blade Rows</v>
          </cell>
          <cell r="E67" t="str">
            <v>#</v>
          </cell>
        </row>
        <row r="68">
          <cell r="A68" t="str">
            <v>PRATIO</v>
          </cell>
          <cell r="B68" t="str">
            <v>Pressure Ratio Pbowl/Pshell</v>
          </cell>
          <cell r="F68">
            <v>2</v>
          </cell>
          <cell r="G68">
            <v>2</v>
          </cell>
          <cell r="H68" t="str">
            <v xml:space="preserve">Unitless, </v>
          </cell>
        </row>
        <row r="69">
          <cell r="A69" t="str">
            <v>FLOWFAC</v>
          </cell>
          <cell r="B69" t="str">
            <v>Flowfactor</v>
          </cell>
          <cell r="F69">
            <v>2</v>
          </cell>
          <cell r="G69">
            <v>2</v>
          </cell>
          <cell r="H69" t="str">
            <v xml:space="preserve">Unitless, </v>
          </cell>
        </row>
        <row r="70">
          <cell r="A70" t="str">
            <v>AREAMULT</v>
          </cell>
          <cell r="B70" t="str">
            <v>Flow Area Multiplier</v>
          </cell>
          <cell r="F70">
            <v>2</v>
          </cell>
          <cell r="G70">
            <v>2</v>
          </cell>
          <cell r="H70" t="str">
            <v xml:space="preserve">Unitless, </v>
          </cell>
        </row>
        <row r="71">
          <cell r="A71" t="str">
            <v>VELRATIO</v>
          </cell>
          <cell r="B71" t="str">
            <v>Velocity Ratio U/VO</v>
          </cell>
          <cell r="F71">
            <v>2</v>
          </cell>
          <cell r="G71">
            <v>2</v>
          </cell>
          <cell r="H71" t="str">
            <v xml:space="preserve">Unitless, </v>
          </cell>
        </row>
        <row r="72">
          <cell r="A72" t="str">
            <v>SHAFTPOW</v>
          </cell>
          <cell r="B72" t="str">
            <v>Shaft Power Produced by Govering Stage</v>
          </cell>
          <cell r="E72" t="str">
            <v>kW</v>
          </cell>
          <cell r="F72">
            <v>2</v>
          </cell>
          <cell r="G72">
            <v>2</v>
          </cell>
          <cell r="H72" t="str">
            <v xml:space="preserve">Power, </v>
          </cell>
        </row>
        <row r="73">
          <cell r="A73" t="str">
            <v>TRBVALVE</v>
          </cell>
        </row>
        <row r="74">
          <cell r="A74" t="str">
            <v>DSGFRATE</v>
          </cell>
          <cell r="B74" t="str">
            <v>Design Flow Rate</v>
          </cell>
          <cell r="E74" t="str">
            <v>lb/hr</v>
          </cell>
          <cell r="F74">
            <v>1</v>
          </cell>
          <cell r="G74">
            <v>1</v>
          </cell>
          <cell r="H74" t="str">
            <v xml:space="preserve">Flow, </v>
          </cell>
        </row>
        <row r="75">
          <cell r="A75" t="str">
            <v>TFR1</v>
          </cell>
          <cell r="B75" t="str">
            <v>Throttle Flow Ratio-1st Stage</v>
          </cell>
          <cell r="H75" t="str">
            <v xml:space="preserve">Unitless, </v>
          </cell>
        </row>
        <row r="76">
          <cell r="A76" t="str">
            <v>PRATED</v>
          </cell>
          <cell r="B76" t="str">
            <v>Pressure at Rated Condition</v>
          </cell>
          <cell r="E76" t="str">
            <v>psia</v>
          </cell>
          <cell r="F76">
            <v>2</v>
          </cell>
          <cell r="G76">
            <v>2</v>
          </cell>
          <cell r="H76" t="str">
            <v xml:space="preserve">Pressure, </v>
          </cell>
        </row>
        <row r="77">
          <cell r="A77" t="str">
            <v>TRATED</v>
          </cell>
          <cell r="B77" t="str">
            <v>Temperature at Rated Condition</v>
          </cell>
          <cell r="E77" t="str">
            <v>F</v>
          </cell>
          <cell r="F77">
            <v>1</v>
          </cell>
          <cell r="G77">
            <v>1</v>
          </cell>
          <cell r="H77" t="str">
            <v xml:space="preserve">Temperature, </v>
          </cell>
        </row>
        <row r="78">
          <cell r="A78" t="str">
            <v>SPD</v>
          </cell>
          <cell r="B78" t="str">
            <v>Specified Pressure Drop</v>
          </cell>
          <cell r="E78" t="str">
            <v>%</v>
          </cell>
          <cell r="F78">
            <v>2</v>
          </cell>
          <cell r="G78">
            <v>2</v>
          </cell>
          <cell r="H78" t="str">
            <v xml:space="preserve">SPD, </v>
          </cell>
        </row>
        <row r="79">
          <cell r="A79" t="str">
            <v>ACTPDROP</v>
          </cell>
          <cell r="B79" t="str">
            <v>Actual Pressure Drop</v>
          </cell>
          <cell r="E79" t="str">
            <v>%</v>
          </cell>
          <cell r="F79">
            <v>2</v>
          </cell>
          <cell r="G79">
            <v>2</v>
          </cell>
          <cell r="H79" t="str">
            <v xml:space="preserve">PD, </v>
          </cell>
        </row>
        <row r="80">
          <cell r="A80" t="str">
            <v>TFR</v>
          </cell>
          <cell r="B80" t="str">
            <v>Equvivalent TFR</v>
          </cell>
          <cell r="H80" t="str">
            <v xml:space="preserve">Unitless, </v>
          </cell>
        </row>
        <row r="81">
          <cell r="A81" t="str">
            <v>WFRATIO</v>
          </cell>
          <cell r="B81" t="str">
            <v>Weight Flow Ratio</v>
          </cell>
          <cell r="H81" t="str">
            <v xml:space="preserve">Unitless, </v>
          </cell>
        </row>
        <row r="82">
          <cell r="A82" t="str">
            <v>HPEXH</v>
          </cell>
          <cell r="B82" t="str">
            <v>HP turbine Exhaust Pressure</v>
          </cell>
          <cell r="E82" t="str">
            <v>psia</v>
          </cell>
          <cell r="F82">
            <v>2</v>
          </cell>
          <cell r="G82">
            <v>2</v>
          </cell>
          <cell r="H82" t="str">
            <v xml:space="preserve">Pressure, </v>
          </cell>
        </row>
        <row r="83">
          <cell r="A83" t="str">
            <v>CONDENS</v>
          </cell>
        </row>
        <row r="84">
          <cell r="A84" t="str">
            <v>DUTY</v>
          </cell>
          <cell r="B84" t="str">
            <v>Condenser Duty</v>
          </cell>
          <cell r="E84" t="str">
            <v>Mbtu/h</v>
          </cell>
          <cell r="F84">
            <v>3</v>
          </cell>
          <cell r="G84">
            <v>3</v>
          </cell>
          <cell r="H84" t="str">
            <v xml:space="preserve">Duty, </v>
          </cell>
        </row>
        <row r="85">
          <cell r="A85" t="str">
            <v>CIRCFLOW</v>
          </cell>
          <cell r="B85" t="str">
            <v>Circulating Water Flow</v>
          </cell>
          <cell r="E85" t="str">
            <v>GPM</v>
          </cell>
          <cell r="F85">
            <v>2</v>
          </cell>
          <cell r="G85">
            <v>2</v>
          </cell>
          <cell r="H85" t="str">
            <v xml:space="preserve">Flow, </v>
          </cell>
        </row>
        <row r="86">
          <cell r="A86" t="str">
            <v>H2O-PD</v>
          </cell>
          <cell r="B86" t="str">
            <v>CW Pressure Drop</v>
          </cell>
          <cell r="E86" t="str">
            <v>ft of H2O</v>
          </cell>
          <cell r="F86">
            <v>2</v>
          </cell>
          <cell r="G86">
            <v>2</v>
          </cell>
          <cell r="H86" t="str">
            <v xml:space="preserve">PD, </v>
          </cell>
        </row>
        <row r="87">
          <cell r="A87" t="str">
            <v>COOLRNG</v>
          </cell>
          <cell r="B87" t="str">
            <v>Cooling Range</v>
          </cell>
          <cell r="E87" t="str">
            <v>F</v>
          </cell>
          <cell r="F87">
            <v>2</v>
          </cell>
          <cell r="G87">
            <v>2</v>
          </cell>
          <cell r="H87" t="str">
            <v xml:space="preserve">Range, </v>
          </cell>
        </row>
        <row r="88">
          <cell r="A88" t="str">
            <v>TTD</v>
          </cell>
          <cell r="B88" t="str">
            <v>TTD</v>
          </cell>
          <cell r="E88" t="str">
            <v>F</v>
          </cell>
          <cell r="F88">
            <v>2</v>
          </cell>
          <cell r="G88">
            <v>2</v>
          </cell>
          <cell r="H88" t="str">
            <v xml:space="preserve">TTD, </v>
          </cell>
        </row>
        <row r="89">
          <cell r="A89" t="str">
            <v>SHELLP</v>
          </cell>
          <cell r="B89" t="str">
            <v>Shell Pressure</v>
          </cell>
          <cell r="E89" t="str">
            <v>in HgA</v>
          </cell>
          <cell r="F89">
            <v>2</v>
          </cell>
          <cell r="G89">
            <v>2</v>
          </cell>
          <cell r="H89" t="str">
            <v xml:space="preserve">Pressure, </v>
          </cell>
        </row>
        <row r="90">
          <cell r="A90" t="str">
            <v>SHELLT</v>
          </cell>
          <cell r="B90" t="str">
            <v>Shell Temperature</v>
          </cell>
          <cell r="E90" t="str">
            <v>F</v>
          </cell>
          <cell r="F90">
            <v>1</v>
          </cell>
          <cell r="G90">
            <v>1</v>
          </cell>
          <cell r="H90" t="str">
            <v xml:space="preserve">Temperature, </v>
          </cell>
        </row>
        <row r="91">
          <cell r="A91" t="str">
            <v>CORR</v>
          </cell>
          <cell r="B91" t="str">
            <v>Corrected Overall Heat Transfer Coefficient</v>
          </cell>
          <cell r="E91" t="str">
            <v>Btu/h sqft F</v>
          </cell>
          <cell r="F91">
            <v>3</v>
          </cell>
          <cell r="G91">
            <v>3</v>
          </cell>
          <cell r="H91" t="str">
            <v xml:space="preserve">Coeff, </v>
          </cell>
        </row>
        <row r="92">
          <cell r="A92" t="str">
            <v>CLEANFCT</v>
          </cell>
          <cell r="B92" t="str">
            <v>Cleanliness Factor</v>
          </cell>
          <cell r="E92" t="str">
            <v>%</v>
          </cell>
          <cell r="F92">
            <v>2</v>
          </cell>
          <cell r="G92">
            <v>2</v>
          </cell>
          <cell r="H92" t="str">
            <v xml:space="preserve">CF, </v>
          </cell>
        </row>
        <row r="93">
          <cell r="A93" t="str">
            <v>AREA</v>
          </cell>
          <cell r="B93" t="str">
            <v>Overall Heat Transfer Area</v>
          </cell>
          <cell r="E93" t="str">
            <v>sqft</v>
          </cell>
          <cell r="F93">
            <v>2</v>
          </cell>
          <cell r="G93">
            <v>2</v>
          </cell>
          <cell r="H93" t="str">
            <v xml:space="preserve">Area, </v>
          </cell>
        </row>
        <row r="94">
          <cell r="A94" t="str">
            <v>LMTD</v>
          </cell>
          <cell r="B94" t="str">
            <v>Overall Heat Transfer LMTD</v>
          </cell>
          <cell r="E94" t="str">
            <v>F</v>
          </cell>
          <cell r="F94">
            <v>2</v>
          </cell>
          <cell r="G94">
            <v>2</v>
          </cell>
          <cell r="H94" t="str">
            <v xml:space="preserve">LMTD, </v>
          </cell>
        </row>
        <row r="95">
          <cell r="A95" t="str">
            <v>TUBEDIAM</v>
          </cell>
          <cell r="B95" t="str">
            <v>Tube Diameter</v>
          </cell>
          <cell r="E95" t="str">
            <v>in</v>
          </cell>
          <cell r="F95">
            <v>2</v>
          </cell>
          <cell r="G95">
            <v>2</v>
          </cell>
          <cell r="H95" t="str">
            <v xml:space="preserve">Diameter, </v>
          </cell>
        </row>
        <row r="96">
          <cell r="A96" t="str">
            <v>TUBELEN</v>
          </cell>
          <cell r="B96" t="str">
            <v>Tube Length</v>
          </cell>
          <cell r="E96" t="str">
            <v>ft</v>
          </cell>
          <cell r="F96">
            <v>2</v>
          </cell>
          <cell r="G96">
            <v>2</v>
          </cell>
          <cell r="H96" t="str">
            <v xml:space="preserve">Length, </v>
          </cell>
        </row>
        <row r="97">
          <cell r="A97" t="str">
            <v>NTUBES</v>
          </cell>
          <cell r="B97" t="str">
            <v>Number of Tubes</v>
          </cell>
          <cell r="E97" t="str">
            <v>#</v>
          </cell>
        </row>
        <row r="98">
          <cell r="A98" t="str">
            <v>NPASS</v>
          </cell>
          <cell r="B98" t="str">
            <v>Number of Passes</v>
          </cell>
          <cell r="E98" t="str">
            <v>#</v>
          </cell>
        </row>
        <row r="99">
          <cell r="A99" t="str">
            <v>GAUGE</v>
          </cell>
          <cell r="B99" t="str">
            <v>Tube Gauge</v>
          </cell>
          <cell r="E99" t="str">
            <v>BWG</v>
          </cell>
          <cell r="F99">
            <v>0</v>
          </cell>
          <cell r="G99">
            <v>0</v>
          </cell>
          <cell r="H99" t="str">
            <v xml:space="preserve">Gauge, </v>
          </cell>
        </row>
        <row r="100">
          <cell r="A100" t="str">
            <v>MATERIAL</v>
          </cell>
          <cell r="B100" t="str">
            <v>Tube Material</v>
          </cell>
          <cell r="E100" t="str">
            <v>Material</v>
          </cell>
          <cell r="F100">
            <v>0</v>
          </cell>
          <cell r="G100">
            <v>0</v>
          </cell>
          <cell r="H100" t="str">
            <v xml:space="preserve">Tube, </v>
          </cell>
        </row>
        <row r="101">
          <cell r="A101" t="str">
            <v>H20VELDS</v>
          </cell>
          <cell r="B101" t="str">
            <v>Water Velocity (Design)</v>
          </cell>
          <cell r="E101" t="str">
            <v>ft/s</v>
          </cell>
          <cell r="F101">
            <v>2</v>
          </cell>
          <cell r="G101">
            <v>2</v>
          </cell>
          <cell r="H101" t="str">
            <v xml:space="preserve">Velocity, </v>
          </cell>
        </row>
        <row r="102">
          <cell r="A102" t="str">
            <v>H20VELAC</v>
          </cell>
          <cell r="B102" t="str">
            <v>Water Velocity (Actual)</v>
          </cell>
          <cell r="E102" t="str">
            <v>ft/s</v>
          </cell>
          <cell r="F102">
            <v>2</v>
          </cell>
          <cell r="G102">
            <v>2</v>
          </cell>
          <cell r="H102" t="str">
            <v xml:space="preserve">Velocity, </v>
          </cell>
        </row>
        <row r="103">
          <cell r="A103" t="str">
            <v>TEFERTWR</v>
          </cell>
        </row>
        <row r="104">
          <cell r="A104" t="str">
            <v>DUTY</v>
          </cell>
          <cell r="B104" t="str">
            <v>Tower Duty</v>
          </cell>
          <cell r="E104" t="str">
            <v>Mbtu/h</v>
          </cell>
          <cell r="F104">
            <v>3</v>
          </cell>
          <cell r="G104">
            <v>3</v>
          </cell>
          <cell r="H104" t="str">
            <v xml:space="preserve">Duty, </v>
          </cell>
        </row>
        <row r="105">
          <cell r="A105" t="str">
            <v>PARTHGHT</v>
          </cell>
          <cell r="B105" t="str">
            <v>Partition Height</v>
          </cell>
          <cell r="E105" t="str">
            <v>ft</v>
          </cell>
          <cell r="F105">
            <v>2</v>
          </cell>
          <cell r="G105">
            <v>2</v>
          </cell>
          <cell r="H105" t="str">
            <v xml:space="preserve">Height, </v>
          </cell>
        </row>
        <row r="106">
          <cell r="A106" t="str">
            <v>PARTDEP</v>
          </cell>
          <cell r="B106" t="str">
            <v>Partition Depth</v>
          </cell>
          <cell r="E106" t="str">
            <v>ft</v>
          </cell>
          <cell r="F106">
            <v>2</v>
          </cell>
          <cell r="G106">
            <v>2</v>
          </cell>
          <cell r="H106" t="str">
            <v xml:space="preserve">Depth, </v>
          </cell>
        </row>
        <row r="107">
          <cell r="A107" t="str">
            <v>BX0COEFF</v>
          </cell>
          <cell r="B107" t="str">
            <v>Coefficient BXO</v>
          </cell>
          <cell r="F107">
            <v>2</v>
          </cell>
          <cell r="G107">
            <v>2</v>
          </cell>
          <cell r="H107" t="str">
            <v xml:space="preserve">CoeffBXO, </v>
          </cell>
        </row>
        <row r="108">
          <cell r="A108" t="str">
            <v>N-EXP</v>
          </cell>
          <cell r="B108" t="str">
            <v>Coefficient N</v>
          </cell>
          <cell r="F108">
            <v>2</v>
          </cell>
          <cell r="G108">
            <v>2</v>
          </cell>
          <cell r="H108" t="str">
            <v xml:space="preserve">CoeffN, </v>
          </cell>
        </row>
        <row r="109">
          <cell r="A109" t="str">
            <v>RECIRCAL</v>
          </cell>
          <cell r="B109" t="str">
            <v>Recirculation Allowance</v>
          </cell>
          <cell r="E109" t="str">
            <v>F</v>
          </cell>
          <cell r="F109">
            <v>1</v>
          </cell>
          <cell r="G109">
            <v>1</v>
          </cell>
          <cell r="H109" t="str">
            <v xml:space="preserve">Recir, </v>
          </cell>
        </row>
        <row r="110">
          <cell r="A110" t="str">
            <v>SITEELEV</v>
          </cell>
          <cell r="B110" t="str">
            <v>Site Elevation</v>
          </cell>
          <cell r="E110" t="str">
            <v>ft</v>
          </cell>
          <cell r="F110">
            <v>0</v>
          </cell>
          <cell r="G110">
            <v>0</v>
          </cell>
          <cell r="H110" t="str">
            <v xml:space="preserve">Elevation, </v>
          </cell>
        </row>
        <row r="111">
          <cell r="A111" t="str">
            <v>ATMPRS</v>
          </cell>
          <cell r="B111" t="str">
            <v>Atmospheric Pressure</v>
          </cell>
          <cell r="E111" t="str">
            <v>psia</v>
          </cell>
          <cell r="F111">
            <v>2</v>
          </cell>
          <cell r="G111">
            <v>2</v>
          </cell>
          <cell r="H111" t="str">
            <v xml:space="preserve">Pressure, </v>
          </cell>
        </row>
        <row r="112">
          <cell r="A112" t="str">
            <v>ATMTMP</v>
          </cell>
          <cell r="B112" t="str">
            <v>Atmospheric Temperature</v>
          </cell>
          <cell r="E112" t="str">
            <v>F</v>
          </cell>
          <cell r="F112">
            <v>1</v>
          </cell>
          <cell r="G112">
            <v>1</v>
          </cell>
          <cell r="H112" t="str">
            <v xml:space="preserve">Temperature, </v>
          </cell>
        </row>
        <row r="113">
          <cell r="A113" t="str">
            <v>ATMWBT</v>
          </cell>
          <cell r="B113" t="str">
            <v>Atmospheric Wet Bulb Temp</v>
          </cell>
          <cell r="E113" t="str">
            <v>F</v>
          </cell>
          <cell r="F113">
            <v>1</v>
          </cell>
          <cell r="G113">
            <v>1</v>
          </cell>
          <cell r="H113" t="str">
            <v xml:space="preserve">Temperature, </v>
          </cell>
        </row>
        <row r="114">
          <cell r="A114" t="str">
            <v>ATMREL</v>
          </cell>
          <cell r="B114" t="str">
            <v>Atmospheric Relative Humidity</v>
          </cell>
          <cell r="E114" t="str">
            <v>%</v>
          </cell>
          <cell r="F114">
            <v>1</v>
          </cell>
          <cell r="G114">
            <v>1</v>
          </cell>
          <cell r="H114" t="str">
            <v xml:space="preserve">RH, </v>
          </cell>
        </row>
        <row r="115">
          <cell r="A115" t="str">
            <v>ATMDEN</v>
          </cell>
          <cell r="B115" t="str">
            <v>Atmospheric Air Density</v>
          </cell>
          <cell r="E115" t="str">
            <v>lbm/cu.ft</v>
          </cell>
          <cell r="F115">
            <v>3</v>
          </cell>
          <cell r="G115">
            <v>3</v>
          </cell>
          <cell r="H115" t="str">
            <v xml:space="preserve">Density, </v>
          </cell>
        </row>
        <row r="116">
          <cell r="A116" t="str">
            <v>ATMNTH</v>
          </cell>
          <cell r="B116" t="str">
            <v>Atmospheric Air Enthalpy</v>
          </cell>
          <cell r="E116" t="str">
            <v>Btu/lb</v>
          </cell>
          <cell r="F116">
            <v>2</v>
          </cell>
          <cell r="G116">
            <v>2</v>
          </cell>
          <cell r="H116" t="str">
            <v xml:space="preserve">Enthalpy, </v>
          </cell>
        </row>
        <row r="117">
          <cell r="A117" t="str">
            <v>TEFWBT</v>
          </cell>
          <cell r="B117" t="str">
            <v>Tower Inlet Air Wet Bulb Temp</v>
          </cell>
          <cell r="E117" t="str">
            <v>F</v>
          </cell>
          <cell r="F117">
            <v>1</v>
          </cell>
          <cell r="G117">
            <v>1</v>
          </cell>
          <cell r="H117" t="str">
            <v xml:space="preserve">Temperature, </v>
          </cell>
        </row>
        <row r="118">
          <cell r="A118" t="str">
            <v>TEFREL</v>
          </cell>
          <cell r="B118" t="str">
            <v>Tower Inlet Air Relative Humidity</v>
          </cell>
          <cell r="E118" t="str">
            <v>%</v>
          </cell>
          <cell r="F118">
            <v>1</v>
          </cell>
          <cell r="G118">
            <v>1</v>
          </cell>
          <cell r="H118" t="str">
            <v xml:space="preserve">RH, </v>
          </cell>
        </row>
        <row r="119">
          <cell r="A119" t="str">
            <v>TEFDEN</v>
          </cell>
          <cell r="B119" t="str">
            <v>Tower Inlet Air Density</v>
          </cell>
          <cell r="E119" t="str">
            <v>lbm/cu.ft</v>
          </cell>
          <cell r="F119">
            <v>4</v>
          </cell>
          <cell r="G119">
            <v>4</v>
          </cell>
          <cell r="H119" t="str">
            <v xml:space="preserve">Density, </v>
          </cell>
        </row>
        <row r="120">
          <cell r="A120" t="str">
            <v>TEFNTH</v>
          </cell>
          <cell r="B120" t="str">
            <v>Tower Inlet Air Enthalpy</v>
          </cell>
          <cell r="E120" t="str">
            <v>Btu/lb</v>
          </cell>
          <cell r="F120">
            <v>2</v>
          </cell>
          <cell r="G120">
            <v>2</v>
          </cell>
          <cell r="H120" t="str">
            <v xml:space="preserve">Enthalpy, </v>
          </cell>
        </row>
        <row r="121">
          <cell r="A121" t="str">
            <v>WRMVOLFL</v>
          </cell>
          <cell r="B121" t="str">
            <v>Warm Air Volumetric Flow Rate</v>
          </cell>
          <cell r="E121" t="str">
            <v>ft3/sec</v>
          </cell>
          <cell r="F121">
            <v>2</v>
          </cell>
          <cell r="G121">
            <v>2</v>
          </cell>
          <cell r="H121" t="str">
            <v xml:space="preserve">Flow, </v>
          </cell>
        </row>
        <row r="122">
          <cell r="A122" t="str">
            <v>WRMT</v>
          </cell>
          <cell r="B122" t="str">
            <v>Warm Air Temperature</v>
          </cell>
          <cell r="E122" t="str">
            <v>F</v>
          </cell>
          <cell r="F122">
            <v>1</v>
          </cell>
          <cell r="G122">
            <v>1</v>
          </cell>
          <cell r="H122" t="str">
            <v xml:space="preserve">Temperature, </v>
          </cell>
        </row>
        <row r="123">
          <cell r="A123" t="str">
            <v>WRMH2O</v>
          </cell>
          <cell r="B123" t="str">
            <v>Warm Air Total Water Content</v>
          </cell>
          <cell r="E123" t="str">
            <v>G/lbm</v>
          </cell>
          <cell r="F123">
            <v>2</v>
          </cell>
          <cell r="G123">
            <v>2</v>
          </cell>
          <cell r="H123" t="str">
            <v xml:space="preserve">Watercontent, </v>
          </cell>
        </row>
        <row r="124">
          <cell r="A124" t="str">
            <v>WRMSATVP</v>
          </cell>
          <cell r="B124" t="str">
            <v>Warm Air Sat. Vapor Content</v>
          </cell>
          <cell r="E124" t="str">
            <v>G/lbm</v>
          </cell>
          <cell r="F124">
            <v>2</v>
          </cell>
          <cell r="G124">
            <v>2</v>
          </cell>
          <cell r="H124" t="str">
            <v xml:space="preserve">Vaporcontent, </v>
          </cell>
        </row>
        <row r="125">
          <cell r="A125" t="str">
            <v>DRYFLOW</v>
          </cell>
          <cell r="B125" t="str">
            <v>Dry Air Flow Rate</v>
          </cell>
          <cell r="E125" t="str">
            <v>lb/s</v>
          </cell>
          <cell r="F125">
            <v>2</v>
          </cell>
          <cell r="G125">
            <v>2</v>
          </cell>
          <cell r="H125" t="str">
            <v xml:space="preserve">Flow, </v>
          </cell>
        </row>
        <row r="126">
          <cell r="A126" t="str">
            <v>DSGNF</v>
          </cell>
          <cell r="B126" t="str">
            <v>Design Water Flow Rate</v>
          </cell>
          <cell r="E126" t="str">
            <v>GPM</v>
          </cell>
          <cell r="F126">
            <v>1</v>
          </cell>
          <cell r="G126">
            <v>1</v>
          </cell>
          <cell r="H126" t="str">
            <v xml:space="preserve">Flow, </v>
          </cell>
        </row>
        <row r="127">
          <cell r="A127" t="str">
            <v>OFFDSGNF</v>
          </cell>
          <cell r="B127" t="str">
            <v>Offdesign Wate Flow Rate</v>
          </cell>
          <cell r="E127" t="str">
            <v>GPM</v>
          </cell>
          <cell r="F127">
            <v>1</v>
          </cell>
          <cell r="G127">
            <v>1</v>
          </cell>
          <cell r="H127" t="str">
            <v xml:space="preserve">Flow, </v>
          </cell>
        </row>
        <row r="128">
          <cell r="A128" t="str">
            <v>EVPH20LH</v>
          </cell>
          <cell r="B128" t="str">
            <v>Evaporated Water Flow</v>
          </cell>
          <cell r="E128" t="str">
            <v>lb/h</v>
          </cell>
          <cell r="F128">
            <v>1</v>
          </cell>
          <cell r="G128">
            <v>1</v>
          </cell>
          <cell r="H128" t="str">
            <v xml:space="preserve">Flow, </v>
          </cell>
        </row>
        <row r="129">
          <cell r="A129" t="str">
            <v>EVPH20GM</v>
          </cell>
          <cell r="B129" t="str">
            <v>Evaporated Water Flow</v>
          </cell>
          <cell r="E129" t="str">
            <v>GPM</v>
          </cell>
          <cell r="F129">
            <v>1</v>
          </cell>
          <cell r="G129">
            <v>1</v>
          </cell>
          <cell r="H129" t="str">
            <v xml:space="preserve">Flow, </v>
          </cell>
        </row>
        <row r="130">
          <cell r="A130" t="str">
            <v>DRIFT</v>
          </cell>
          <cell r="B130" t="str">
            <v>Drift Flow</v>
          </cell>
          <cell r="E130" t="str">
            <v>lb/h</v>
          </cell>
          <cell r="F130">
            <v>1</v>
          </cell>
          <cell r="G130">
            <v>1</v>
          </cell>
          <cell r="H130" t="str">
            <v xml:space="preserve">DriftFlow, </v>
          </cell>
        </row>
        <row r="131">
          <cell r="A131" t="str">
            <v>MAKEUP</v>
          </cell>
          <cell r="B131" t="str">
            <v>Makeup Water Flow</v>
          </cell>
          <cell r="E131" t="str">
            <v>lb/h</v>
          </cell>
          <cell r="F131">
            <v>1</v>
          </cell>
          <cell r="G131">
            <v>1</v>
          </cell>
          <cell r="H131" t="str">
            <v xml:space="preserve">MUFlow, </v>
          </cell>
        </row>
        <row r="132">
          <cell r="A132" t="str">
            <v>PD-PSI</v>
          </cell>
          <cell r="B132" t="str">
            <v>Pressure Drop, Water Stream</v>
          </cell>
          <cell r="E132" t="str">
            <v>psi</v>
          </cell>
          <cell r="F132">
            <v>1</v>
          </cell>
          <cell r="G132">
            <v>1</v>
          </cell>
          <cell r="H132" t="str">
            <v xml:space="preserve">PD, </v>
          </cell>
        </row>
        <row r="133">
          <cell r="A133" t="str">
            <v>PD-H2O</v>
          </cell>
          <cell r="B133" t="str">
            <v>Pressure Drop, Water Stream</v>
          </cell>
          <cell r="E133" t="str">
            <v>ft of H2O</v>
          </cell>
          <cell r="F133">
            <v>2</v>
          </cell>
          <cell r="G133">
            <v>2</v>
          </cell>
          <cell r="H133" t="str">
            <v xml:space="preserve">PD, </v>
          </cell>
        </row>
        <row r="134">
          <cell r="A134" t="str">
            <v>TWRRANGE</v>
          </cell>
          <cell r="B134" t="str">
            <v>Tower Range</v>
          </cell>
          <cell r="E134" t="str">
            <v>F</v>
          </cell>
          <cell r="F134">
            <v>1</v>
          </cell>
          <cell r="G134">
            <v>1</v>
          </cell>
          <cell r="H134" t="str">
            <v xml:space="preserve">Range, </v>
          </cell>
        </row>
        <row r="135">
          <cell r="A135" t="str">
            <v>TWRAPPR</v>
          </cell>
          <cell r="B135" t="str">
            <v>Tower Approach</v>
          </cell>
          <cell r="E135" t="str">
            <v>F</v>
          </cell>
          <cell r="F135">
            <v>1</v>
          </cell>
          <cell r="G135">
            <v>1</v>
          </cell>
          <cell r="H135" t="str">
            <v xml:space="preserve">Approach, </v>
          </cell>
        </row>
        <row r="136">
          <cell r="A136" t="str">
            <v>COMBUST</v>
          </cell>
        </row>
        <row r="137">
          <cell r="A137" t="str">
            <v>EFF</v>
          </cell>
          <cell r="B137" t="str">
            <v>Combustion Efficiency</v>
          </cell>
          <cell r="E137" t="str">
            <v>%</v>
          </cell>
          <cell r="F137">
            <v>2</v>
          </cell>
          <cell r="G137">
            <v>2</v>
          </cell>
          <cell r="H137" t="str">
            <v xml:space="preserve">Eff, </v>
          </cell>
        </row>
        <row r="138">
          <cell r="A138" t="str">
            <v>FUELFLOW</v>
          </cell>
          <cell r="B138" t="str">
            <v>Fuel Mass Flow</v>
          </cell>
          <cell r="E138" t="str">
            <v>lb/h</v>
          </cell>
          <cell r="F138">
            <v>1</v>
          </cell>
          <cell r="G138">
            <v>1</v>
          </cell>
          <cell r="H138" t="str">
            <v xml:space="preserve">Flowrate, </v>
          </cell>
        </row>
        <row r="139">
          <cell r="A139" t="str">
            <v>GASPC</v>
          </cell>
          <cell r="B139" t="str">
            <v>Gas %</v>
          </cell>
          <cell r="E139" t="str">
            <v>%</v>
          </cell>
          <cell r="F139">
            <v>2</v>
          </cell>
          <cell r="G139">
            <v>2</v>
          </cell>
          <cell r="H139" t="str">
            <v xml:space="preserve">Percent, </v>
          </cell>
        </row>
        <row r="140">
          <cell r="A140" t="str">
            <v>MOLWEIGH</v>
          </cell>
          <cell r="B140" t="str">
            <v>Molecular Weight</v>
          </cell>
          <cell r="E140" t="str">
            <v>lbm/lbmol</v>
          </cell>
          <cell r="F140">
            <v>2</v>
          </cell>
          <cell r="G140">
            <v>2</v>
          </cell>
          <cell r="H140" t="str">
            <v xml:space="preserve">MW, </v>
          </cell>
        </row>
        <row r="141">
          <cell r="A141" t="str">
            <v>XSAIR</v>
          </cell>
          <cell r="B141" t="str">
            <v>Excess Air %</v>
          </cell>
          <cell r="E141" t="str">
            <v>%</v>
          </cell>
          <cell r="F141">
            <v>2</v>
          </cell>
          <cell r="G141">
            <v>2</v>
          </cell>
          <cell r="H141" t="str">
            <v xml:space="preserve">Percent, </v>
          </cell>
        </row>
        <row r="142">
          <cell r="A142" t="str">
            <v>H2OVAPOR</v>
          </cell>
          <cell r="B142" t="str">
            <v>Water Vapor % by mass</v>
          </cell>
          <cell r="E142" t="str">
            <v>%</v>
          </cell>
          <cell r="F142">
            <v>2</v>
          </cell>
          <cell r="G142">
            <v>2</v>
          </cell>
          <cell r="H142" t="str">
            <v xml:space="preserve">Percent, </v>
          </cell>
        </row>
        <row r="143">
          <cell r="A143" t="str">
            <v>ASHFLOW</v>
          </cell>
          <cell r="B143" t="str">
            <v>Ash Mass Flow</v>
          </cell>
          <cell r="E143" t="str">
            <v>lb/h</v>
          </cell>
          <cell r="F143">
            <v>1</v>
          </cell>
          <cell r="G143">
            <v>1</v>
          </cell>
          <cell r="H143" t="str">
            <v xml:space="preserve">Flow, </v>
          </cell>
        </row>
        <row r="144">
          <cell r="A144" t="str">
            <v>SUPERHTR,ECONOMZR,EVAPDRUM,INTDEA</v>
          </cell>
        </row>
        <row r="145">
          <cell r="A145" t="str">
            <v>DUTY</v>
          </cell>
          <cell r="B145" t="str">
            <v>Heat Duty</v>
          </cell>
          <cell r="E145" t="str">
            <v>Mbtu/h</v>
          </cell>
          <cell r="F145">
            <v>3</v>
          </cell>
          <cell r="G145">
            <v>3</v>
          </cell>
          <cell r="H145" t="str">
            <v xml:space="preserve">Heat Duty, </v>
          </cell>
        </row>
        <row r="146">
          <cell r="A146" t="str">
            <v>HEATLOSS</v>
          </cell>
          <cell r="B146" t="str">
            <v>Heat Loss</v>
          </cell>
          <cell r="E146" t="str">
            <v>Mbtu/h</v>
          </cell>
          <cell r="F146">
            <v>3</v>
          </cell>
          <cell r="G146">
            <v>3</v>
          </cell>
          <cell r="H146" t="str">
            <v xml:space="preserve">Heat Loss, </v>
          </cell>
        </row>
        <row r="147">
          <cell r="A147" t="str">
            <v>PD-H20</v>
          </cell>
          <cell r="B147" t="str">
            <v>Gas Side Pressure Drop</v>
          </cell>
          <cell r="E147" t="str">
            <v>in of H2O</v>
          </cell>
          <cell r="F147">
            <v>2</v>
          </cell>
          <cell r="G147">
            <v>2</v>
          </cell>
          <cell r="H147" t="str">
            <v xml:space="preserve">PD, </v>
          </cell>
        </row>
        <row r="148">
          <cell r="A148" t="str">
            <v>U</v>
          </cell>
          <cell r="B148" t="str">
            <v>Overall Heat Transfer Coefficient</v>
          </cell>
          <cell r="E148" t="str">
            <v>Btu/h sqft F</v>
          </cell>
          <cell r="F148">
            <v>3</v>
          </cell>
          <cell r="G148">
            <v>3</v>
          </cell>
          <cell r="H148" t="str">
            <v xml:space="preserve">Coeff, </v>
          </cell>
        </row>
        <row r="149">
          <cell r="A149" t="str">
            <v>AREA</v>
          </cell>
          <cell r="B149" t="str">
            <v>Overall Heat Transfer Area</v>
          </cell>
          <cell r="E149" t="str">
            <v>Sqft</v>
          </cell>
          <cell r="F149">
            <v>2</v>
          </cell>
          <cell r="G149">
            <v>2</v>
          </cell>
          <cell r="H149" t="str">
            <v xml:space="preserve">Area, </v>
          </cell>
        </row>
        <row r="150">
          <cell r="A150" t="str">
            <v>LMTD</v>
          </cell>
          <cell r="B150" t="str">
            <v>Overall Heat Transfer LMTD</v>
          </cell>
          <cell r="E150" t="str">
            <v>F</v>
          </cell>
          <cell r="F150">
            <v>2</v>
          </cell>
          <cell r="G150">
            <v>2</v>
          </cell>
          <cell r="H150" t="str">
            <v xml:space="preserve">LMTD, </v>
          </cell>
        </row>
        <row r="151">
          <cell r="A151" t="str">
            <v>LMTDCORR</v>
          </cell>
          <cell r="B151" t="str">
            <v>LMTD Correction (Refer to CORFAC input)</v>
          </cell>
          <cell r="E151" t="str">
            <v>F</v>
          </cell>
          <cell r="F151">
            <v>2</v>
          </cell>
          <cell r="G151">
            <v>2</v>
          </cell>
          <cell r="H151" t="str">
            <v xml:space="preserve">LMTDCOR, </v>
          </cell>
        </row>
        <row r="152">
          <cell r="A152" t="str">
            <v>U-LUMRAD</v>
          </cell>
          <cell r="B152" t="str">
            <v>Radiation Heat Transfer Coefficient</v>
          </cell>
          <cell r="E152" t="str">
            <v>Btu/h sqft F</v>
          </cell>
          <cell r="F152">
            <v>3</v>
          </cell>
          <cell r="G152">
            <v>3</v>
          </cell>
          <cell r="H152" t="str">
            <v xml:space="preserve">RadCoeff, </v>
          </cell>
        </row>
        <row r="153">
          <cell r="A153" t="str">
            <v>TSURF</v>
          </cell>
          <cell r="B153" t="str">
            <v>Tube Surface Temperature</v>
          </cell>
          <cell r="E153" t="str">
            <v>F</v>
          </cell>
          <cell r="F153">
            <v>1</v>
          </cell>
          <cell r="G153">
            <v>1</v>
          </cell>
          <cell r="H153" t="str">
            <v xml:space="preserve">Temperature, </v>
          </cell>
        </row>
        <row r="154">
          <cell r="A154" t="str">
            <v>OTCVCOEF</v>
          </cell>
          <cell r="B154" t="str">
            <v>Outside Convection Coefficient</v>
          </cell>
          <cell r="E154" t="str">
            <v>Btu/h sqft F</v>
          </cell>
          <cell r="F154">
            <v>3</v>
          </cell>
          <cell r="G154">
            <v>3</v>
          </cell>
          <cell r="H154" t="str">
            <v xml:space="preserve">ConvCoeff, </v>
          </cell>
        </row>
        <row r="155">
          <cell r="A155" t="str">
            <v>RDCVCOEF</v>
          </cell>
          <cell r="B155" t="str">
            <v>Gas Radiation Coefficient</v>
          </cell>
          <cell r="E155" t="str">
            <v>Btu/h sqft F</v>
          </cell>
          <cell r="F155">
            <v>3</v>
          </cell>
          <cell r="G155">
            <v>3</v>
          </cell>
          <cell r="H155" t="str">
            <v xml:space="preserve">RadCoeff, </v>
          </cell>
        </row>
        <row r="156">
          <cell r="A156" t="str">
            <v>WALLRES</v>
          </cell>
          <cell r="B156" t="str">
            <v>Wall Resistance</v>
          </cell>
          <cell r="E156" t="str">
            <v>Hr sqft F/btu</v>
          </cell>
          <cell r="F156">
            <v>2</v>
          </cell>
          <cell r="G156">
            <v>2</v>
          </cell>
          <cell r="H156" t="str">
            <v xml:space="preserve">WallRes, </v>
          </cell>
        </row>
        <row r="157">
          <cell r="A157" t="str">
            <v>INCVCOEF</v>
          </cell>
          <cell r="B157" t="str">
            <v>Inside Convection Coefficient</v>
          </cell>
          <cell r="E157" t="str">
            <v>Btu/h sqft F</v>
          </cell>
          <cell r="F157">
            <v>3</v>
          </cell>
          <cell r="G157">
            <v>3</v>
          </cell>
          <cell r="H157" t="str">
            <v xml:space="preserve">ConvCoeff, </v>
          </cell>
        </row>
        <row r="158">
          <cell r="A158" t="str">
            <v>EFIN</v>
          </cell>
          <cell r="B158" t="str">
            <v>Fin Efficiency</v>
          </cell>
          <cell r="E158" t="str">
            <v>%</v>
          </cell>
          <cell r="F158">
            <v>2</v>
          </cell>
          <cell r="G158">
            <v>2</v>
          </cell>
          <cell r="H158" t="str">
            <v xml:space="preserve">Eff, </v>
          </cell>
        </row>
        <row r="159">
          <cell r="A159" t="str">
            <v>FIN-AREA</v>
          </cell>
          <cell r="B159" t="str">
            <v>Fin Area</v>
          </cell>
          <cell r="E159" t="str">
            <v>sqft/ft-row</v>
          </cell>
          <cell r="F159">
            <v>2</v>
          </cell>
          <cell r="G159">
            <v>2</v>
          </cell>
          <cell r="H159" t="str">
            <v xml:space="preserve">Area, </v>
          </cell>
        </row>
        <row r="160">
          <cell r="A160" t="str">
            <v>PRIMAREA</v>
          </cell>
          <cell r="B160" t="str">
            <v>Prime Tube Area</v>
          </cell>
          <cell r="E160" t="str">
            <v>sqft/ft-row</v>
          </cell>
          <cell r="F160">
            <v>2</v>
          </cell>
          <cell r="G160">
            <v>2</v>
          </cell>
          <cell r="H160" t="str">
            <v xml:space="preserve">Area, </v>
          </cell>
        </row>
        <row r="161">
          <cell r="A161" t="str">
            <v>FREEAREA</v>
          </cell>
          <cell r="B161" t="str">
            <v>Free Gas Flow Area</v>
          </cell>
          <cell r="E161" t="str">
            <v>sqft</v>
          </cell>
          <cell r="F161">
            <v>2</v>
          </cell>
          <cell r="G161">
            <v>2</v>
          </cell>
          <cell r="H161" t="str">
            <v xml:space="preserve">Area, </v>
          </cell>
        </row>
        <row r="162">
          <cell r="A162" t="str">
            <v>TUBED</v>
          </cell>
          <cell r="B162" t="str">
            <v>Tube Diameter</v>
          </cell>
          <cell r="E162" t="str">
            <v>in</v>
          </cell>
          <cell r="F162">
            <v>2</v>
          </cell>
          <cell r="G162">
            <v>2</v>
          </cell>
          <cell r="H162" t="str">
            <v xml:space="preserve">Diameter, </v>
          </cell>
        </row>
        <row r="163">
          <cell r="A163" t="str">
            <v>WALLT</v>
          </cell>
          <cell r="B163" t="str">
            <v>Wall Thinkness</v>
          </cell>
          <cell r="E163" t="str">
            <v>in</v>
          </cell>
          <cell r="F163">
            <v>2</v>
          </cell>
          <cell r="G163">
            <v>2</v>
          </cell>
          <cell r="H163" t="str">
            <v xml:space="preserve">Thickness, </v>
          </cell>
        </row>
        <row r="164">
          <cell r="A164" t="str">
            <v>NROW</v>
          </cell>
          <cell r="B164" t="str">
            <v>Number of Rows</v>
          </cell>
          <cell r="E164" t="str">
            <v>#</v>
          </cell>
        </row>
        <row r="165">
          <cell r="A165" t="str">
            <v>NSEC</v>
          </cell>
          <cell r="B165" t="str">
            <v>Total number of rows in HRSG section</v>
          </cell>
          <cell r="E165" t="str">
            <v>#</v>
          </cell>
        </row>
        <row r="166">
          <cell r="A166" t="str">
            <v>QLUM</v>
          </cell>
          <cell r="B166" t="str">
            <v>Luminous Heat Transfer</v>
          </cell>
          <cell r="E166" t="str">
            <v>Mbtu/h</v>
          </cell>
          <cell r="F166">
            <v>3</v>
          </cell>
          <cell r="G166">
            <v>3</v>
          </cell>
          <cell r="H166" t="str">
            <v xml:space="preserve">HeatX, </v>
          </cell>
        </row>
        <row r="167">
          <cell r="A167" t="str">
            <v>TLUM</v>
          </cell>
          <cell r="B167" t="str">
            <v xml:space="preserve">Luminous radiation source temperature </v>
          </cell>
          <cell r="E167" t="str">
            <v>F</v>
          </cell>
          <cell r="F167">
            <v>1</v>
          </cell>
          <cell r="G167">
            <v>1</v>
          </cell>
          <cell r="H167" t="str">
            <v xml:space="preserve">Temperature, </v>
          </cell>
        </row>
        <row r="168">
          <cell r="A168" t="str">
            <v>ALUM</v>
          </cell>
          <cell r="B168" t="str">
            <v>Luminous radiation heat transfer area</v>
          </cell>
          <cell r="E168" t="str">
            <v>sqft</v>
          </cell>
          <cell r="F168">
            <v>2</v>
          </cell>
          <cell r="G168">
            <v>2</v>
          </cell>
          <cell r="H168" t="str">
            <v xml:space="preserve">Area, </v>
          </cell>
        </row>
        <row r="169">
          <cell r="A169" t="str">
            <v>SUPERHTR,ECONOMZR</v>
          </cell>
        </row>
        <row r="170">
          <cell r="A170" t="str">
            <v>TCOUT</v>
          </cell>
          <cell r="B170" t="str">
            <v>Water/steam side outlet temperature</v>
          </cell>
          <cell r="E170" t="str">
            <v>F</v>
          </cell>
          <cell r="F170">
            <v>1</v>
          </cell>
          <cell r="G170">
            <v>1</v>
          </cell>
          <cell r="H170" t="str">
            <v xml:space="preserve">Temperature, </v>
          </cell>
        </row>
        <row r="171">
          <cell r="A171" t="str">
            <v>DWET</v>
          </cell>
          <cell r="B171" t="str">
            <v>Tube DWET(Refer To Input)</v>
          </cell>
          <cell r="E171" t="str">
            <v>in</v>
          </cell>
          <cell r="F171">
            <v>3</v>
          </cell>
          <cell r="G171">
            <v>3</v>
          </cell>
          <cell r="H171" t="str">
            <v xml:space="preserve">Diameter, </v>
          </cell>
        </row>
        <row r="172">
          <cell r="A172" t="str">
            <v>LWET</v>
          </cell>
          <cell r="B172" t="str">
            <v>Tube LWET(Refer To Input)</v>
          </cell>
          <cell r="E172" t="str">
            <v>in</v>
          </cell>
          <cell r="F172">
            <v>2</v>
          </cell>
          <cell r="G172">
            <v>2</v>
          </cell>
          <cell r="H172" t="str">
            <v xml:space="preserve">Length, </v>
          </cell>
        </row>
        <row r="173">
          <cell r="A173" t="str">
            <v>NWET</v>
          </cell>
          <cell r="B173" t="str">
            <v>Tube NWET(Refer To Input)</v>
          </cell>
          <cell r="E173" t="str">
            <v>#</v>
          </cell>
        </row>
        <row r="174">
          <cell r="A174" t="str">
            <v>NSEG</v>
          </cell>
          <cell r="B174" t="str">
            <v>Tube Segments</v>
          </cell>
          <cell r="E174" t="str">
            <v>#</v>
          </cell>
        </row>
        <row r="175">
          <cell r="A175" t="str">
            <v>VELIN</v>
          </cell>
          <cell r="B175" t="str">
            <v>Velocity In</v>
          </cell>
          <cell r="E175" t="str">
            <v>ft/sec</v>
          </cell>
          <cell r="F175">
            <v>2</v>
          </cell>
          <cell r="G175">
            <v>2</v>
          </cell>
          <cell r="H175" t="str">
            <v xml:space="preserve">Velocity, </v>
          </cell>
        </row>
        <row r="176">
          <cell r="A176" t="str">
            <v>VELOUT</v>
          </cell>
          <cell r="B176" t="str">
            <v>Velocity Out</v>
          </cell>
          <cell r="E176" t="str">
            <v>ft/sec</v>
          </cell>
          <cell r="F176">
            <v>2</v>
          </cell>
          <cell r="G176">
            <v>2</v>
          </cell>
          <cell r="H176" t="str">
            <v xml:space="preserve">Velocity, </v>
          </cell>
        </row>
        <row r="177">
          <cell r="A177" t="str">
            <v>PD</v>
          </cell>
          <cell r="B177" t="str">
            <v>Pressure Drop</v>
          </cell>
          <cell r="E177" t="str">
            <v>psi</v>
          </cell>
          <cell r="F177">
            <v>2</v>
          </cell>
          <cell r="G177">
            <v>2</v>
          </cell>
          <cell r="H177" t="str">
            <v xml:space="preserve">Pressure Drop, </v>
          </cell>
        </row>
        <row r="178">
          <cell r="A178" t="str">
            <v>EVAPDRM,INTDEA</v>
          </cell>
        </row>
        <row r="179">
          <cell r="A179" t="str">
            <v>PDRUMSET</v>
          </cell>
          <cell r="B179" t="str">
            <v>Desired Drum Pressure</v>
          </cell>
          <cell r="E179" t="str">
            <v>psia</v>
          </cell>
          <cell r="F179">
            <v>2</v>
          </cell>
          <cell r="G179">
            <v>2</v>
          </cell>
          <cell r="H179" t="str">
            <v xml:space="preserve">Pressure, </v>
          </cell>
        </row>
        <row r="180">
          <cell r="A180" t="str">
            <v>CIRCFLOW</v>
          </cell>
          <cell r="B180" t="str">
            <v>Circulation Flow</v>
          </cell>
          <cell r="E180" t="str">
            <v>lb/h</v>
          </cell>
          <cell r="F180">
            <v>1</v>
          </cell>
          <cell r="G180">
            <v>1</v>
          </cell>
          <cell r="H180" t="str">
            <v xml:space="preserve">Flow, </v>
          </cell>
        </row>
        <row r="181">
          <cell r="A181" t="str">
            <v>INTDEA</v>
          </cell>
        </row>
        <row r="182">
          <cell r="A182" t="str">
            <v>DPRESMAX</v>
          </cell>
          <cell r="B182" t="str">
            <v>Maximum Allowable Drum Pressure</v>
          </cell>
          <cell r="E182" t="str">
            <v>psia</v>
          </cell>
          <cell r="F182">
            <v>2</v>
          </cell>
          <cell r="G182">
            <v>2</v>
          </cell>
          <cell r="H182" t="str">
            <v xml:space="preserve">Pressure, </v>
          </cell>
        </row>
        <row r="183">
          <cell r="A183" t="str">
            <v>DPRESMIN</v>
          </cell>
          <cell r="B183" t="str">
            <v>Minimum Allwable Drum Pressure</v>
          </cell>
          <cell r="E183" t="str">
            <v>psia</v>
          </cell>
          <cell r="F183">
            <v>2</v>
          </cell>
          <cell r="G183">
            <v>2</v>
          </cell>
          <cell r="H183" t="str">
            <v xml:space="preserve">Pressure, </v>
          </cell>
        </row>
        <row r="184">
          <cell r="A184" t="str">
            <v>FHT,DCLR</v>
          </cell>
        </row>
        <row r="185">
          <cell r="A185" t="str">
            <v>DUTY</v>
          </cell>
          <cell r="B185" t="str">
            <v>Heat Duty</v>
          </cell>
          <cell r="E185" t="str">
            <v>Mbtu/h</v>
          </cell>
          <cell r="F185">
            <v>3</v>
          </cell>
          <cell r="G185">
            <v>3</v>
          </cell>
          <cell r="H185" t="str">
            <v xml:space="preserve">Duty, </v>
          </cell>
        </row>
        <row r="186">
          <cell r="A186" t="str">
            <v>TUBMETAL</v>
          </cell>
          <cell r="B186" t="str">
            <v>Tube Metal</v>
          </cell>
          <cell r="E186" t="str">
            <v>#</v>
          </cell>
          <cell r="F186">
            <v>0</v>
          </cell>
          <cell r="G186">
            <v>0</v>
          </cell>
          <cell r="H186" t="str">
            <v xml:space="preserve">Code, </v>
          </cell>
        </row>
        <row r="187">
          <cell r="A187" t="str">
            <v>TUBGAUGE</v>
          </cell>
          <cell r="B187" t="str">
            <v>Tube Gauge</v>
          </cell>
          <cell r="E187" t="str">
            <v>BWG</v>
          </cell>
          <cell r="F187">
            <v>0</v>
          </cell>
          <cell r="G187">
            <v>0</v>
          </cell>
          <cell r="H187" t="str">
            <v xml:space="preserve">Gauge, </v>
          </cell>
        </row>
        <row r="188">
          <cell r="A188" t="str">
            <v>TBVEL</v>
          </cell>
          <cell r="B188" t="str">
            <v>Tube Velocity (Based on Density at Average Pres &amp; Temp)</v>
          </cell>
          <cell r="E188" t="str">
            <v>ft/s</v>
          </cell>
          <cell r="F188">
            <v>2</v>
          </cell>
          <cell r="G188">
            <v>2</v>
          </cell>
          <cell r="H188" t="str">
            <v xml:space="preserve">Velocity, </v>
          </cell>
        </row>
        <row r="189">
          <cell r="A189" t="str">
            <v>TBVALSAT</v>
          </cell>
          <cell r="B189" t="str">
            <v>Tube Velocity (Based on Sat. Liq. Density at 60 F)</v>
          </cell>
          <cell r="E189" t="str">
            <v>ft/s</v>
          </cell>
          <cell r="F189">
            <v>2</v>
          </cell>
          <cell r="G189">
            <v>2</v>
          </cell>
          <cell r="H189" t="str">
            <v xml:space="preserve">Velocity, </v>
          </cell>
        </row>
        <row r="190">
          <cell r="A190" t="str">
            <v>TBOUTDIA</v>
          </cell>
          <cell r="B190" t="str">
            <v>Tube Outside Diameter</v>
          </cell>
          <cell r="E190" t="str">
            <v>in</v>
          </cell>
          <cell r="F190">
            <v>2</v>
          </cell>
          <cell r="G190">
            <v>2</v>
          </cell>
          <cell r="H190" t="str">
            <v xml:space="preserve">Diameter, </v>
          </cell>
        </row>
        <row r="191">
          <cell r="A191" t="str">
            <v>N-UTUBES</v>
          </cell>
          <cell r="B191" t="str">
            <v>Number of U-Tubes</v>
          </cell>
          <cell r="E191" t="str">
            <v>#</v>
          </cell>
        </row>
        <row r="192">
          <cell r="A192" t="str">
            <v>DCL-AREA</v>
          </cell>
          <cell r="B192" t="str">
            <v>Drain Cooler Heat Transfer Area</v>
          </cell>
          <cell r="E192" t="str">
            <v>sqft</v>
          </cell>
          <cell r="F192">
            <v>1</v>
          </cell>
          <cell r="G192">
            <v>1</v>
          </cell>
          <cell r="H192" t="str">
            <v xml:space="preserve">Area, </v>
          </cell>
        </row>
        <row r="193">
          <cell r="A193" t="str">
            <v>DCL-HEAT</v>
          </cell>
          <cell r="B193" t="str">
            <v>Draincooler Heat Transferred</v>
          </cell>
          <cell r="E193" t="str">
            <v>Mbtu/h</v>
          </cell>
          <cell r="F193">
            <v>3</v>
          </cell>
          <cell r="G193">
            <v>3</v>
          </cell>
          <cell r="H193" t="str">
            <v xml:space="preserve">HeatX, </v>
          </cell>
        </row>
        <row r="194">
          <cell r="A194" t="str">
            <v>DCL-LMTD</v>
          </cell>
          <cell r="B194" t="str">
            <v xml:space="preserve">Draincooler LMTD </v>
          </cell>
          <cell r="E194" t="str">
            <v>F</v>
          </cell>
          <cell r="F194">
            <v>2</v>
          </cell>
          <cell r="G194">
            <v>2</v>
          </cell>
          <cell r="H194" t="str">
            <v xml:space="preserve">LMTD, </v>
          </cell>
        </row>
        <row r="195">
          <cell r="A195" t="str">
            <v>DCL-U</v>
          </cell>
          <cell r="B195" t="str">
            <v>Draincooler Overall Heat Transfer Coefficient</v>
          </cell>
          <cell r="E195" t="str">
            <v>Btu/h sqft F</v>
          </cell>
          <cell r="F195">
            <v>3</v>
          </cell>
          <cell r="G195">
            <v>3</v>
          </cell>
          <cell r="H195" t="str">
            <v xml:space="preserve">Coeff, </v>
          </cell>
        </row>
        <row r="196">
          <cell r="A196" t="str">
            <v>DCL-INFL</v>
          </cell>
          <cell r="B196" t="str">
            <v>Draincooler Inside Tube Fouling</v>
          </cell>
          <cell r="E196" t="str">
            <v>Hr sqft F/Btu</v>
          </cell>
          <cell r="F196">
            <v>3</v>
          </cell>
          <cell r="G196">
            <v>3</v>
          </cell>
        </row>
        <row r="197">
          <cell r="A197" t="str">
            <v>DCL-OTFL</v>
          </cell>
          <cell r="B197" t="str">
            <v>Draincooler Outside Tube Fouling</v>
          </cell>
          <cell r="E197" t="str">
            <v>Hr sqft F/Btu</v>
          </cell>
          <cell r="F197">
            <v>3</v>
          </cell>
          <cell r="G197">
            <v>3</v>
          </cell>
        </row>
        <row r="198">
          <cell r="A198" t="str">
            <v>DCL-SHLR</v>
          </cell>
          <cell r="B198" t="str">
            <v>Draincooler Shell Side Resistance</v>
          </cell>
          <cell r="E198" t="str">
            <v>Hr sqft F/Btu</v>
          </cell>
          <cell r="F198">
            <v>3</v>
          </cell>
          <cell r="G198">
            <v>3</v>
          </cell>
        </row>
        <row r="199">
          <cell r="A199" t="str">
            <v>DCL-TUBR</v>
          </cell>
          <cell r="B199" t="str">
            <v>Draincooler Tube Side Resistance</v>
          </cell>
          <cell r="E199" t="str">
            <v>Hr sqft F/Btu</v>
          </cell>
          <cell r="F199">
            <v>3</v>
          </cell>
          <cell r="G199">
            <v>3</v>
          </cell>
        </row>
        <row r="200">
          <cell r="A200" t="str">
            <v>DCL-TWAR</v>
          </cell>
          <cell r="B200" t="str">
            <v>Draincooler Wall Resistance</v>
          </cell>
          <cell r="E200" t="str">
            <v>Hr sqft F/Btu</v>
          </cell>
          <cell r="F200">
            <v>3</v>
          </cell>
          <cell r="G200">
            <v>3</v>
          </cell>
        </row>
        <row r="201">
          <cell r="A201" t="str">
            <v>DCLR</v>
          </cell>
        </row>
        <row r="202">
          <cell r="A202" t="str">
            <v>APPTDIFF</v>
          </cell>
          <cell r="B202" t="str">
            <v xml:space="preserve">Draincooler Approach Temp </v>
          </cell>
          <cell r="E202" t="str">
            <v>F</v>
          </cell>
          <cell r="F202">
            <v>2</v>
          </cell>
          <cell r="G202">
            <v>2</v>
          </cell>
          <cell r="H202" t="str">
            <v xml:space="preserve">Approach, </v>
          </cell>
        </row>
        <row r="203">
          <cell r="A203" t="str">
            <v>FHT</v>
          </cell>
        </row>
        <row r="204">
          <cell r="A204" t="str">
            <v>TD-TERM</v>
          </cell>
          <cell r="B204" t="str">
            <v>TTD</v>
          </cell>
          <cell r="E204" t="str">
            <v>F</v>
          </cell>
          <cell r="F204">
            <v>2</v>
          </cell>
          <cell r="G204">
            <v>2</v>
          </cell>
          <cell r="H204" t="str">
            <v xml:space="preserve">TTD, </v>
          </cell>
        </row>
        <row r="205">
          <cell r="A205" t="str">
            <v>DCA-TERM</v>
          </cell>
          <cell r="B205" t="str">
            <v>Draincooler Approach</v>
          </cell>
          <cell r="E205" t="str">
            <v>F</v>
          </cell>
          <cell r="F205">
            <v>2</v>
          </cell>
          <cell r="G205">
            <v>2</v>
          </cell>
          <cell r="H205" t="str">
            <v xml:space="preserve">Approach, </v>
          </cell>
        </row>
        <row r="206">
          <cell r="A206" t="str">
            <v>SHELLP</v>
          </cell>
          <cell r="B206" t="str">
            <v>Shell Pressure</v>
          </cell>
          <cell r="E206" t="str">
            <v>psia</v>
          </cell>
          <cell r="F206">
            <v>1</v>
          </cell>
          <cell r="G206">
            <v>1</v>
          </cell>
          <cell r="H206" t="str">
            <v xml:space="preserve">Pressure, </v>
          </cell>
        </row>
        <row r="207">
          <cell r="A207" t="str">
            <v>SHELLT</v>
          </cell>
          <cell r="B207" t="str">
            <v>Shell Temperature</v>
          </cell>
          <cell r="E207" t="str">
            <v>F</v>
          </cell>
          <cell r="F207">
            <v>1</v>
          </cell>
          <cell r="G207">
            <v>1</v>
          </cell>
          <cell r="H207" t="str">
            <v xml:space="preserve">Temperature, </v>
          </cell>
        </row>
        <row r="208">
          <cell r="A208" t="str">
            <v>DSH-AREA</v>
          </cell>
          <cell r="B208" t="str">
            <v>Desuperheater Area</v>
          </cell>
          <cell r="E208" t="str">
            <v>sqft</v>
          </cell>
          <cell r="F208">
            <v>2</v>
          </cell>
          <cell r="G208">
            <v>2</v>
          </cell>
          <cell r="H208" t="str">
            <v xml:space="preserve">Area, </v>
          </cell>
        </row>
        <row r="209">
          <cell r="A209" t="str">
            <v>DSH-HEAT</v>
          </cell>
          <cell r="B209" t="str">
            <v>Desuperheater Heat Duty</v>
          </cell>
          <cell r="E209" t="str">
            <v>Mbtu/h</v>
          </cell>
          <cell r="F209">
            <v>3</v>
          </cell>
          <cell r="G209">
            <v>3</v>
          </cell>
          <cell r="H209" t="str">
            <v xml:space="preserve">Heat Duty, </v>
          </cell>
        </row>
        <row r="210">
          <cell r="A210" t="str">
            <v>DSH-LMTD</v>
          </cell>
          <cell r="B210" t="str">
            <v>Desuperheater LMTD</v>
          </cell>
          <cell r="E210" t="str">
            <v>F</v>
          </cell>
          <cell r="F210">
            <v>1</v>
          </cell>
          <cell r="G210">
            <v>1</v>
          </cell>
          <cell r="H210" t="str">
            <v xml:space="preserve">LMTD, </v>
          </cell>
        </row>
        <row r="211">
          <cell r="A211" t="str">
            <v>DSH-U</v>
          </cell>
          <cell r="B211" t="str">
            <v>Desuperheater Heat Transfer Coefficient</v>
          </cell>
          <cell r="E211" t="str">
            <v>Btu/h sqft F</v>
          </cell>
          <cell r="F211">
            <v>2</v>
          </cell>
          <cell r="G211">
            <v>2</v>
          </cell>
          <cell r="H211" t="str">
            <v xml:space="preserve">Coeff, </v>
          </cell>
        </row>
        <row r="212">
          <cell r="A212" t="str">
            <v>DSH-INFL</v>
          </cell>
          <cell r="B212" t="str">
            <v>Desuperheater Inside Tube Fouling</v>
          </cell>
          <cell r="E212" t="str">
            <v>Hr sqft F/Btu</v>
          </cell>
          <cell r="F212">
            <v>3</v>
          </cell>
          <cell r="G212">
            <v>3</v>
          </cell>
        </row>
        <row r="213">
          <cell r="A213" t="str">
            <v>DSH-OTFL</v>
          </cell>
          <cell r="B213" t="str">
            <v>Desuperheater Outside Tube Fouling</v>
          </cell>
          <cell r="E213" t="str">
            <v>Hr sqft F/Btu</v>
          </cell>
          <cell r="F213">
            <v>3</v>
          </cell>
          <cell r="G213">
            <v>3</v>
          </cell>
        </row>
        <row r="214">
          <cell r="A214" t="str">
            <v>DSH-SHLR</v>
          </cell>
          <cell r="B214" t="str">
            <v>Desuperheater Shell Side Resistance</v>
          </cell>
          <cell r="E214" t="str">
            <v>Hr sqft F/Btu</v>
          </cell>
          <cell r="F214">
            <v>3</v>
          </cell>
          <cell r="G214">
            <v>3</v>
          </cell>
        </row>
        <row r="215">
          <cell r="A215" t="str">
            <v>DSH-TUBR</v>
          </cell>
          <cell r="B215" t="str">
            <v>Desuperheater Tube Side Resistance</v>
          </cell>
          <cell r="E215" t="str">
            <v>Hr sqft F/Btu</v>
          </cell>
          <cell r="F215">
            <v>3</v>
          </cell>
          <cell r="G215">
            <v>3</v>
          </cell>
        </row>
        <row r="216">
          <cell r="A216" t="str">
            <v>DSH-TWAR</v>
          </cell>
          <cell r="B216" t="str">
            <v>Desuperheater Wall Resistance</v>
          </cell>
          <cell r="E216" t="str">
            <v>Hr sqft F/Btu</v>
          </cell>
          <cell r="F216">
            <v>3</v>
          </cell>
          <cell r="G216">
            <v>3</v>
          </cell>
        </row>
        <row r="217">
          <cell r="A217" t="str">
            <v>FWIN-TMP</v>
          </cell>
          <cell r="B217" t="str">
            <v>Feedwater In Temp</v>
          </cell>
          <cell r="E217" t="str">
            <v>F</v>
          </cell>
          <cell r="F217">
            <v>1</v>
          </cell>
          <cell r="G217">
            <v>1</v>
          </cell>
          <cell r="H217" t="str">
            <v xml:space="preserve">Temperature, </v>
          </cell>
        </row>
        <row r="218">
          <cell r="A218" t="str">
            <v>STM-TEMP</v>
          </cell>
          <cell r="B218" t="str">
            <v>Extraction Steam In Temp</v>
          </cell>
          <cell r="E218" t="str">
            <v>F</v>
          </cell>
          <cell r="F218">
            <v>1</v>
          </cell>
          <cell r="G218">
            <v>1</v>
          </cell>
          <cell r="H218" t="str">
            <v xml:space="preserve">Temperature, </v>
          </cell>
        </row>
        <row r="219">
          <cell r="A219" t="str">
            <v>CND-AREA</v>
          </cell>
          <cell r="B219" t="str">
            <v xml:space="preserve">Condensing Area </v>
          </cell>
          <cell r="E219" t="str">
            <v>sqft</v>
          </cell>
          <cell r="F219">
            <v>2</v>
          </cell>
          <cell r="G219">
            <v>2</v>
          </cell>
          <cell r="H219" t="str">
            <v xml:space="preserve">Area, </v>
          </cell>
        </row>
        <row r="220">
          <cell r="A220" t="str">
            <v>CND-HEAT</v>
          </cell>
          <cell r="B220" t="str">
            <v>Condensing Area Heat Duty</v>
          </cell>
          <cell r="E220" t="str">
            <v>Mbtu/h</v>
          </cell>
          <cell r="F220">
            <v>3</v>
          </cell>
          <cell r="G220">
            <v>3</v>
          </cell>
          <cell r="H220" t="str">
            <v xml:space="preserve">Heat Duty, </v>
          </cell>
        </row>
        <row r="221">
          <cell r="A221" t="str">
            <v>CND-LMTD</v>
          </cell>
          <cell r="B221" t="str">
            <v>Condensing Area LMTD</v>
          </cell>
          <cell r="E221" t="str">
            <v>F</v>
          </cell>
          <cell r="F221">
            <v>1</v>
          </cell>
          <cell r="G221">
            <v>1</v>
          </cell>
          <cell r="H221" t="str">
            <v xml:space="preserve">LMTD, </v>
          </cell>
        </row>
        <row r="222">
          <cell r="A222" t="str">
            <v>CND-U</v>
          </cell>
          <cell r="B222" t="str">
            <v>Condensing Area Heat Transfer Coefficient</v>
          </cell>
          <cell r="E222" t="str">
            <v>Btu/h sqft F</v>
          </cell>
          <cell r="F222">
            <v>3</v>
          </cell>
          <cell r="G222">
            <v>3</v>
          </cell>
          <cell r="H222" t="str">
            <v xml:space="preserve">Coeff, </v>
          </cell>
        </row>
        <row r="223">
          <cell r="A223" t="str">
            <v>CND-INFL</v>
          </cell>
          <cell r="B223" t="str">
            <v>Condensing Area Inside Tube Fouling</v>
          </cell>
          <cell r="E223" t="str">
            <v>Hr sqft F/Btu</v>
          </cell>
          <cell r="F223">
            <v>3</v>
          </cell>
          <cell r="G223">
            <v>3</v>
          </cell>
        </row>
        <row r="224">
          <cell r="A224" t="str">
            <v>CND-OTFL</v>
          </cell>
          <cell r="B224" t="str">
            <v>Condensing Area Outside Tube Fouling</v>
          </cell>
          <cell r="E224" t="str">
            <v>Hr sqft F/Btu</v>
          </cell>
          <cell r="F224">
            <v>3</v>
          </cell>
          <cell r="G224">
            <v>3</v>
          </cell>
        </row>
        <row r="225">
          <cell r="A225" t="str">
            <v>CND-SHLR</v>
          </cell>
          <cell r="B225" t="str">
            <v>Condensing Area Shell Side Resistance</v>
          </cell>
          <cell r="E225" t="str">
            <v>Hr sqft F/Btu</v>
          </cell>
          <cell r="F225">
            <v>3</v>
          </cell>
          <cell r="G225">
            <v>3</v>
          </cell>
        </row>
        <row r="226">
          <cell r="A226" t="str">
            <v>CND-TUBR</v>
          </cell>
          <cell r="B226" t="str">
            <v>Condensing Area Tube Side Resistance</v>
          </cell>
          <cell r="E226" t="str">
            <v>Hr sqft F/Btu</v>
          </cell>
          <cell r="F226">
            <v>3</v>
          </cell>
          <cell r="G226">
            <v>3</v>
          </cell>
        </row>
        <row r="227">
          <cell r="A227" t="str">
            <v>CND-TWAR</v>
          </cell>
          <cell r="B227" t="str">
            <v>Condensing Area Wall Resistance</v>
          </cell>
          <cell r="E227" t="str">
            <v>Hr sqft F/Btu</v>
          </cell>
          <cell r="F227">
            <v>3</v>
          </cell>
          <cell r="G227">
            <v>3</v>
          </cell>
        </row>
        <row r="228">
          <cell r="A228" t="str">
            <v>PINCH</v>
          </cell>
          <cell r="B228" t="str">
            <v>Condensing Area Pinch</v>
          </cell>
          <cell r="E228" t="str">
            <v>F</v>
          </cell>
          <cell r="F228">
            <v>1</v>
          </cell>
          <cell r="G228">
            <v>1</v>
          </cell>
          <cell r="H228" t="str">
            <v xml:space="preserve">Pinch, </v>
          </cell>
        </row>
        <row r="229">
          <cell r="A229" t="str">
            <v>FWOT-TMP</v>
          </cell>
          <cell r="B229" t="str">
            <v>Feedwater Exit Temp</v>
          </cell>
          <cell r="E229" t="str">
            <v>F</v>
          </cell>
          <cell r="F229">
            <v>1</v>
          </cell>
          <cell r="G229">
            <v>1</v>
          </cell>
          <cell r="H229" t="str">
            <v xml:space="preserve">Temperature, </v>
          </cell>
        </row>
        <row r="230">
          <cell r="A230" t="str">
            <v>GEN</v>
          </cell>
        </row>
        <row r="231">
          <cell r="A231" t="str">
            <v>SHAFTSPD</v>
          </cell>
          <cell r="B231" t="str">
            <v>Generator Speed</v>
          </cell>
          <cell r="E231" t="str">
            <v>RPM</v>
          </cell>
          <cell r="F231">
            <v>0</v>
          </cell>
          <cell r="G231">
            <v>0</v>
          </cell>
          <cell r="H231" t="str">
            <v xml:space="preserve">Speed, </v>
          </cell>
        </row>
        <row r="232">
          <cell r="A232" t="str">
            <v>CAPACITY</v>
          </cell>
          <cell r="B232" t="str">
            <v>Generator MVA Rating</v>
          </cell>
          <cell r="E232" t="str">
            <v>MVA</v>
          </cell>
          <cell r="F232">
            <v>3</v>
          </cell>
          <cell r="G232">
            <v>3</v>
          </cell>
          <cell r="H232" t="str">
            <v xml:space="preserve">Rating, </v>
          </cell>
        </row>
        <row r="233">
          <cell r="A233" t="str">
            <v>WRATE</v>
          </cell>
          <cell r="B233" t="str">
            <v xml:space="preserve">Generator MW Rating </v>
          </cell>
          <cell r="E233" t="str">
            <v>MW</v>
          </cell>
          <cell r="F233">
            <v>3</v>
          </cell>
          <cell r="G233">
            <v>3</v>
          </cell>
          <cell r="H233" t="str">
            <v xml:space="preserve">Rating, </v>
          </cell>
        </row>
        <row r="234">
          <cell r="A234" t="str">
            <v>PWRFCTR</v>
          </cell>
          <cell r="B234" t="str">
            <v>Power Factor</v>
          </cell>
          <cell r="F234">
            <v>2</v>
          </cell>
          <cell r="G234">
            <v>2</v>
          </cell>
          <cell r="H234" t="str">
            <v xml:space="preserve">Unitless, </v>
          </cell>
        </row>
        <row r="235">
          <cell r="A235" t="str">
            <v>GASSRC,GASMIX</v>
          </cell>
        </row>
        <row r="236">
          <cell r="A236" t="str">
            <v>GASPERC</v>
          </cell>
          <cell r="B236" t="str">
            <v>Gas Percent,</v>
          </cell>
          <cell r="E236" t="str">
            <v>%</v>
          </cell>
          <cell r="F236">
            <v>2</v>
          </cell>
          <cell r="G236">
            <v>2</v>
          </cell>
          <cell r="H236" t="str">
            <v xml:space="preserve">Percent, </v>
          </cell>
        </row>
        <row r="237">
          <cell r="A237" t="str">
            <v>MOLWEIGH</v>
          </cell>
          <cell r="B237" t="str">
            <v>Gas Molecular Weight</v>
          </cell>
          <cell r="E237" t="str">
            <v>lbm/lbmol</v>
          </cell>
          <cell r="F237">
            <v>2</v>
          </cell>
          <cell r="G237">
            <v>2</v>
          </cell>
          <cell r="H237" t="str">
            <v xml:space="preserve">MW, </v>
          </cell>
        </row>
        <row r="238">
          <cell r="A238" t="str">
            <v>XSAIR</v>
          </cell>
          <cell r="B238" t="str">
            <v>Excess Air %</v>
          </cell>
          <cell r="E238" t="str">
            <v>%</v>
          </cell>
          <cell r="F238">
            <v>2</v>
          </cell>
          <cell r="G238">
            <v>2</v>
          </cell>
          <cell r="H238" t="str">
            <v xml:space="preserve">Percent, </v>
          </cell>
        </row>
        <row r="239">
          <cell r="A239" t="str">
            <v>H2OVAPOR</v>
          </cell>
          <cell r="B239" t="str">
            <v>Water Vapor % by mass</v>
          </cell>
          <cell r="E239" t="str">
            <v>%</v>
          </cell>
          <cell r="F239">
            <v>2</v>
          </cell>
          <cell r="G239">
            <v>2</v>
          </cell>
          <cell r="H239" t="str">
            <v xml:space="preserve">Percent, </v>
          </cell>
        </row>
        <row r="240">
          <cell r="A240" t="str">
            <v>COMPRESS</v>
          </cell>
        </row>
        <row r="241">
          <cell r="A241" t="str">
            <v>EFF</v>
          </cell>
          <cell r="B241" t="str">
            <v>Compressor Efficiency</v>
          </cell>
          <cell r="E241" t="str">
            <v>%</v>
          </cell>
          <cell r="F241">
            <v>2</v>
          </cell>
          <cell r="G241">
            <v>2</v>
          </cell>
          <cell r="H241" t="str">
            <v xml:space="preserve">Eff, </v>
          </cell>
        </row>
        <row r="242">
          <cell r="A242" t="str">
            <v>REQPOWER</v>
          </cell>
          <cell r="B242" t="str">
            <v>Required Power</v>
          </cell>
          <cell r="E242" t="str">
            <v>HP</v>
          </cell>
          <cell r="F242">
            <v>2</v>
          </cell>
          <cell r="G242">
            <v>2</v>
          </cell>
          <cell r="H242" t="str">
            <v xml:space="preserve">Power, </v>
          </cell>
        </row>
        <row r="243">
          <cell r="A243" t="str">
            <v>LEAK</v>
          </cell>
        </row>
        <row r="244">
          <cell r="A244" t="str">
            <v>PACKC</v>
          </cell>
          <cell r="B244" t="str">
            <v>Packing Constant</v>
          </cell>
          <cell r="E244" t="str">
            <v>PC</v>
          </cell>
          <cell r="F244">
            <v>3</v>
          </cell>
          <cell r="G244">
            <v>3</v>
          </cell>
          <cell r="H244" t="str">
            <v xml:space="preserve">Unitless, </v>
          </cell>
        </row>
        <row r="245">
          <cell r="A245" t="str">
            <v>LEAKFLOW</v>
          </cell>
          <cell r="B245" t="str">
            <v>Leakage Flow</v>
          </cell>
          <cell r="E245" t="str">
            <v>lb/hr</v>
          </cell>
          <cell r="F245">
            <v>1</v>
          </cell>
          <cell r="G245">
            <v>1</v>
          </cell>
          <cell r="H245" t="str">
            <v xml:space="preserve">massflow, </v>
          </cell>
        </row>
        <row r="246">
          <cell r="A246" t="str">
            <v>CONTROL</v>
          </cell>
        </row>
        <row r="247">
          <cell r="A247" t="str">
            <v>POUT</v>
          </cell>
          <cell r="B247" t="str">
            <v>Exit Pressure</v>
          </cell>
          <cell r="E247" t="str">
            <v>psia</v>
          </cell>
          <cell r="F247">
            <v>2</v>
          </cell>
          <cell r="G247">
            <v>2</v>
          </cell>
          <cell r="H247" t="str">
            <v xml:space="preserve">Pressure, </v>
          </cell>
        </row>
        <row r="248">
          <cell r="A248" t="str">
            <v>DUCT</v>
          </cell>
        </row>
        <row r="249">
          <cell r="A249" t="str">
            <v>K</v>
          </cell>
          <cell r="B249" t="str">
            <v>Duct K (F*L/D)</v>
          </cell>
          <cell r="F249">
            <v>3</v>
          </cell>
          <cell r="G249">
            <v>3</v>
          </cell>
          <cell r="H249" t="str">
            <v xml:space="preserve">Unitless, </v>
          </cell>
        </row>
        <row r="250">
          <cell r="A250" t="str">
            <v>DIAMETER</v>
          </cell>
          <cell r="B250" t="str">
            <v>Duct Diameter</v>
          </cell>
          <cell r="E250" t="str">
            <v>in</v>
          </cell>
          <cell r="F250">
            <v>2</v>
          </cell>
          <cell r="G250">
            <v>2</v>
          </cell>
          <cell r="H250" t="str">
            <v xml:space="preserve">Diameter, </v>
          </cell>
        </row>
        <row r="251">
          <cell r="A251" t="str">
            <v>LENGTH</v>
          </cell>
          <cell r="B251" t="str">
            <v>Duct Length</v>
          </cell>
          <cell r="E251" t="str">
            <v>ft</v>
          </cell>
          <cell r="F251">
            <v>2</v>
          </cell>
          <cell r="G251">
            <v>2</v>
          </cell>
          <cell r="H251" t="str">
            <v xml:space="preserve">Length, </v>
          </cell>
        </row>
        <row r="252">
          <cell r="A252" t="str">
            <v>ZDELTA</v>
          </cell>
          <cell r="B252" t="str">
            <v>Elevation Change</v>
          </cell>
          <cell r="E252" t="str">
            <v>ft</v>
          </cell>
          <cell r="F252">
            <v>2</v>
          </cell>
          <cell r="G252">
            <v>2</v>
          </cell>
          <cell r="H252" t="str">
            <v xml:space="preserve">DeltaElev, </v>
          </cell>
        </row>
        <row r="253">
          <cell r="A253" t="str">
            <v>HEATLOSS</v>
          </cell>
          <cell r="B253" t="str">
            <v>Heat Loss</v>
          </cell>
          <cell r="E253" t="str">
            <v>Mbtu/h</v>
          </cell>
          <cell r="F253">
            <v>3</v>
          </cell>
          <cell r="G253">
            <v>3</v>
          </cell>
          <cell r="H253" t="str">
            <v xml:space="preserve">Heatloss, </v>
          </cell>
        </row>
        <row r="254">
          <cell r="A254" t="str">
            <v>PIPE</v>
          </cell>
        </row>
        <row r="255">
          <cell r="A255" t="str">
            <v>VEL-IN</v>
          </cell>
          <cell r="B255" t="str">
            <v>Inlet Velocity</v>
          </cell>
          <cell r="E255" t="str">
            <v>ft/min</v>
          </cell>
          <cell r="F255">
            <v>2</v>
          </cell>
          <cell r="G255">
            <v>2</v>
          </cell>
          <cell r="H255" t="str">
            <v xml:space="preserve">Velocity, </v>
          </cell>
        </row>
        <row r="256">
          <cell r="A256" t="str">
            <v>VEL-OUT</v>
          </cell>
          <cell r="B256" t="str">
            <v>Exit Velocity</v>
          </cell>
          <cell r="E256" t="str">
            <v>ft/min</v>
          </cell>
          <cell r="F256">
            <v>2</v>
          </cell>
          <cell r="G256">
            <v>2</v>
          </cell>
          <cell r="H256" t="str">
            <v xml:space="preserve">Velocity, </v>
          </cell>
        </row>
        <row r="257">
          <cell r="A257" t="str">
            <v>SEGMENTS</v>
          </cell>
          <cell r="B257" t="str">
            <v>Number of Pipe Segments</v>
          </cell>
          <cell r="E257" t="str">
            <v>#</v>
          </cell>
          <cell r="F257">
            <v>0</v>
          </cell>
          <cell r="G257">
            <v>0</v>
          </cell>
          <cell r="H257" t="str">
            <v xml:space="preserve">Segments, </v>
          </cell>
        </row>
        <row r="258">
          <cell r="A258" t="str">
            <v>P</v>
          </cell>
        </row>
        <row r="259">
          <cell r="A259" t="str">
            <v>CRVCOEF1</v>
          </cell>
          <cell r="B259" t="str">
            <v>Pump Curve Coefficient 1</v>
          </cell>
          <cell r="F259">
            <v>3</v>
          </cell>
          <cell r="G259">
            <v>3</v>
          </cell>
          <cell r="H259" t="str">
            <v xml:space="preserve">Unitless, </v>
          </cell>
        </row>
        <row r="260">
          <cell r="A260" t="str">
            <v>CRVCOEF2</v>
          </cell>
          <cell r="B260" t="str">
            <v>Pump Curve Coefficient 2</v>
          </cell>
          <cell r="F260">
            <v>3</v>
          </cell>
          <cell r="G260">
            <v>3</v>
          </cell>
          <cell r="H260" t="str">
            <v xml:space="preserve">Unitless, </v>
          </cell>
        </row>
        <row r="261">
          <cell r="A261" t="str">
            <v>CRVCOEF3</v>
          </cell>
          <cell r="B261" t="str">
            <v>Pump Curve Coefficient 3</v>
          </cell>
          <cell r="F261">
            <v>3</v>
          </cell>
          <cell r="G261">
            <v>3</v>
          </cell>
          <cell r="H261" t="str">
            <v xml:space="preserve">Unitless, </v>
          </cell>
        </row>
        <row r="262">
          <cell r="A262" t="str">
            <v>CRVCOEF4</v>
          </cell>
          <cell r="B262" t="str">
            <v>Pump Curve Coefficient 4</v>
          </cell>
          <cell r="F262">
            <v>3</v>
          </cell>
          <cell r="G262">
            <v>3</v>
          </cell>
          <cell r="H262" t="str">
            <v xml:space="preserve">Unitless, </v>
          </cell>
        </row>
        <row r="263">
          <cell r="A263" t="str">
            <v>CRVCOEF5</v>
          </cell>
          <cell r="B263" t="str">
            <v>Pump Curve Coefficient 5</v>
          </cell>
          <cell r="F263">
            <v>3</v>
          </cell>
          <cell r="G263">
            <v>3</v>
          </cell>
          <cell r="H263" t="str">
            <v xml:space="preserve">Unitless, </v>
          </cell>
        </row>
        <row r="264">
          <cell r="A264" t="str">
            <v>EFF</v>
          </cell>
          <cell r="B264" t="str">
            <v>Pump Efficiency</v>
          </cell>
          <cell r="E264" t="str">
            <v>%</v>
          </cell>
          <cell r="F264">
            <v>2</v>
          </cell>
          <cell r="G264">
            <v>2</v>
          </cell>
          <cell r="H264" t="str">
            <v xml:space="preserve">Efficiency, </v>
          </cell>
        </row>
        <row r="265">
          <cell r="A265" t="str">
            <v>ENTHRISE</v>
          </cell>
          <cell r="B265" t="str">
            <v>Pump Enthalpy Rise</v>
          </cell>
          <cell r="E265" t="str">
            <v>Btu/lbm</v>
          </cell>
          <cell r="F265">
            <v>2</v>
          </cell>
          <cell r="G265">
            <v>2</v>
          </cell>
          <cell r="H265" t="str">
            <v xml:space="preserve">EnthRise, </v>
          </cell>
        </row>
        <row r="266">
          <cell r="A266" t="str">
            <v>CPG</v>
          </cell>
        </row>
        <row r="267">
          <cell r="A267" t="str">
            <v>EFF</v>
          </cell>
          <cell r="B267" t="str">
            <v>Coupling Efficiency</v>
          </cell>
          <cell r="E267" t="str">
            <v>%</v>
          </cell>
          <cell r="F267">
            <v>2</v>
          </cell>
          <cell r="G267">
            <v>2</v>
          </cell>
          <cell r="H267" t="str">
            <v xml:space="preserve">Efficiency, </v>
          </cell>
        </row>
        <row r="268">
          <cell r="A268" t="str">
            <v>M</v>
          </cell>
        </row>
        <row r="269">
          <cell r="A269" t="str">
            <v>EFF</v>
          </cell>
          <cell r="B269" t="str">
            <v>Motor Efficiency</v>
          </cell>
          <cell r="E269" t="str">
            <v>%</v>
          </cell>
          <cell r="F269">
            <v>2</v>
          </cell>
          <cell r="G269">
            <v>2</v>
          </cell>
          <cell r="H269" t="str">
            <v xml:space="preserve">Efficiency, </v>
          </cell>
        </row>
        <row r="270">
          <cell r="A270" t="str">
            <v>PWRCONSH</v>
          </cell>
          <cell r="B270" t="str">
            <v>Motor Power Consumption (HP)</v>
          </cell>
          <cell r="E270" t="str">
            <v>HP</v>
          </cell>
          <cell r="F270">
            <v>2</v>
          </cell>
          <cell r="G270">
            <v>2</v>
          </cell>
          <cell r="H270" t="str">
            <v xml:space="preserve">Power, </v>
          </cell>
        </row>
        <row r="271">
          <cell r="A271" t="str">
            <v>FGHX</v>
          </cell>
        </row>
        <row r="272">
          <cell r="A272" t="str">
            <v>DUTY</v>
          </cell>
          <cell r="B272" t="str">
            <v>Exchanger Duty</v>
          </cell>
          <cell r="E272" t="str">
            <v>Mbtu/h</v>
          </cell>
          <cell r="F272">
            <v>3</v>
          </cell>
          <cell r="G272">
            <v>3</v>
          </cell>
          <cell r="H272" t="str">
            <v xml:space="preserve">Heat Duty, </v>
          </cell>
        </row>
        <row r="273">
          <cell r="A273" t="str">
            <v>CF-LMTD</v>
          </cell>
          <cell r="B273" t="str">
            <v>Cross Flow Heat Transfer LMTD</v>
          </cell>
          <cell r="E273" t="str">
            <v>F</v>
          </cell>
          <cell r="F273">
            <v>1</v>
          </cell>
          <cell r="G273">
            <v>1</v>
          </cell>
          <cell r="H273" t="str">
            <v xml:space="preserve">CF-LMTD, </v>
          </cell>
        </row>
        <row r="274">
          <cell r="A274" t="str">
            <v>HX</v>
          </cell>
        </row>
        <row r="275">
          <cell r="A275" t="str">
            <v>DUTY</v>
          </cell>
          <cell r="B275" t="str">
            <v>Exchanger Duty</v>
          </cell>
          <cell r="E275" t="str">
            <v>Mbtu/h</v>
          </cell>
          <cell r="F275">
            <v>3</v>
          </cell>
          <cell r="G275">
            <v>3</v>
          </cell>
          <cell r="H275" t="str">
            <v xml:space="preserve">Heat Duty, </v>
          </cell>
        </row>
        <row r="276">
          <cell r="A276" t="str">
            <v>U</v>
          </cell>
          <cell r="B276" t="str">
            <v>Overall Heat Transfer Coefficient</v>
          </cell>
          <cell r="E276" t="str">
            <v>Btu/h sqft F</v>
          </cell>
          <cell r="F276">
            <v>3</v>
          </cell>
          <cell r="G276">
            <v>3</v>
          </cell>
          <cell r="H276" t="str">
            <v xml:space="preserve">Coeff, </v>
          </cell>
        </row>
        <row r="277">
          <cell r="A277" t="str">
            <v>AREA</v>
          </cell>
          <cell r="B277" t="str">
            <v>Overall Heat Transfer Area</v>
          </cell>
          <cell r="E277" t="str">
            <v>Sqft</v>
          </cell>
          <cell r="F277">
            <v>2</v>
          </cell>
          <cell r="G277">
            <v>2</v>
          </cell>
          <cell r="H277" t="str">
            <v xml:space="preserve">Area, </v>
          </cell>
        </row>
        <row r="278">
          <cell r="A278" t="str">
            <v>LMTD</v>
          </cell>
          <cell r="B278" t="str">
            <v>Overall Heat Transfer LMTD</v>
          </cell>
          <cell r="E278" t="str">
            <v>F</v>
          </cell>
          <cell r="F278">
            <v>2</v>
          </cell>
          <cell r="G278">
            <v>2</v>
          </cell>
          <cell r="H278" t="str">
            <v xml:space="preserve">LMTD, </v>
          </cell>
        </row>
        <row r="279">
          <cell r="A279" t="str">
            <v>LMTDCORR</v>
          </cell>
          <cell r="B279" t="str">
            <v>LMTD Correction</v>
          </cell>
          <cell r="E279" t="str">
            <v>F</v>
          </cell>
          <cell r="F279">
            <v>2</v>
          </cell>
          <cell r="G279">
            <v>2</v>
          </cell>
          <cell r="H279" t="str">
            <v xml:space="preserve">LMTDCOR, </v>
          </cell>
        </row>
        <row r="280">
          <cell r="A280" t="str">
            <v>BLR</v>
          </cell>
        </row>
        <row r="281">
          <cell r="A281" t="str">
            <v>EFF</v>
          </cell>
          <cell r="B281" t="str">
            <v>Boiler Efficiency</v>
          </cell>
          <cell r="E281" t="str">
            <v>%</v>
          </cell>
          <cell r="F281">
            <v>2</v>
          </cell>
          <cell r="G281">
            <v>2</v>
          </cell>
          <cell r="H281" t="str">
            <v xml:space="preserve">Efficiency, </v>
          </cell>
        </row>
        <row r="282">
          <cell r="A282" t="str">
            <v>BLEEDFLW</v>
          </cell>
          <cell r="B282" t="str">
            <v>Boiler Bleed Flow</v>
          </cell>
          <cell r="E282" t="str">
            <v>lb/h</v>
          </cell>
          <cell r="F282">
            <v>1</v>
          </cell>
          <cell r="G282">
            <v>1</v>
          </cell>
          <cell r="H282" t="str">
            <v xml:space="preserve">Flowrate, </v>
          </cell>
        </row>
        <row r="283">
          <cell r="A283" t="str">
            <v>DUTY</v>
          </cell>
          <cell r="B283" t="str">
            <v>Heat Input to Boiler</v>
          </cell>
          <cell r="E283" t="str">
            <v>Mbtu/h</v>
          </cell>
          <cell r="F283">
            <v>3</v>
          </cell>
          <cell r="G283">
            <v>3</v>
          </cell>
          <cell r="H283" t="str">
            <v xml:space="preserve">Heatin, </v>
          </cell>
        </row>
        <row r="284">
          <cell r="A284" t="str">
            <v>REHEATER</v>
          </cell>
        </row>
        <row r="285">
          <cell r="A285" t="str">
            <v>DUTY</v>
          </cell>
          <cell r="B285" t="str">
            <v>Reheater Duty</v>
          </cell>
          <cell r="E285" t="str">
            <v>Mbtu/h</v>
          </cell>
          <cell r="F285">
            <v>3</v>
          </cell>
          <cell r="G285">
            <v>3</v>
          </cell>
          <cell r="H285" t="str">
            <v xml:space="preserve">Heat Duty, </v>
          </cell>
        </row>
        <row r="286">
          <cell r="A286" t="str">
            <v>HEATXFER</v>
          </cell>
          <cell r="B286" t="str">
            <v>Heattransfer Duty</v>
          </cell>
          <cell r="E286" t="str">
            <v>Mbtu/h</v>
          </cell>
          <cell r="F286">
            <v>3</v>
          </cell>
          <cell r="G286">
            <v>3</v>
          </cell>
          <cell r="H286" t="str">
            <v xml:space="preserve">Heatx Duty, </v>
          </cell>
        </row>
        <row r="287">
          <cell r="A287" t="str">
            <v>HEATLOSS</v>
          </cell>
          <cell r="B287" t="str">
            <v>Heat Loss</v>
          </cell>
          <cell r="E287" t="str">
            <v>Mbtu/h</v>
          </cell>
          <cell r="F287">
            <v>3</v>
          </cell>
          <cell r="G287">
            <v>3</v>
          </cell>
          <cell r="H287" t="str">
            <v xml:space="preserve">Heatloss, </v>
          </cell>
        </row>
        <row r="288">
          <cell r="A288" t="str">
            <v>QUALIN</v>
          </cell>
          <cell r="B288" t="str">
            <v>Inlet Steam Quality</v>
          </cell>
          <cell r="E288" t="str">
            <v>%</v>
          </cell>
          <cell r="F288">
            <v>2</v>
          </cell>
          <cell r="G288">
            <v>2</v>
          </cell>
          <cell r="H288" t="str">
            <v xml:space="preserve">Qualityin, </v>
          </cell>
        </row>
        <row r="289">
          <cell r="A289" t="str">
            <v>QUALOUT</v>
          </cell>
          <cell r="B289" t="str">
            <v>Outlet Steam Quality</v>
          </cell>
          <cell r="E289" t="str">
            <v>%</v>
          </cell>
          <cell r="F289">
            <v>2</v>
          </cell>
          <cell r="G289">
            <v>2</v>
          </cell>
          <cell r="H289" t="str">
            <v xml:space="preserve">Qualityout, </v>
          </cell>
        </row>
        <row r="290">
          <cell r="A290" t="str">
            <v>TSATPOUT</v>
          </cell>
          <cell r="B290" t="str">
            <v>Saturation Temp at Exit Pressure</v>
          </cell>
          <cell r="E290" t="str">
            <v>F</v>
          </cell>
          <cell r="F290">
            <v>1</v>
          </cell>
          <cell r="G290">
            <v>1</v>
          </cell>
          <cell r="H290" t="str">
            <v xml:space="preserve">SatT, </v>
          </cell>
        </row>
        <row r="291">
          <cell r="A291" t="str">
            <v>RHTR-TTD</v>
          </cell>
          <cell r="B291" t="str">
            <v>Reheater TTD (TTD = Tdrains - Tsteamout)</v>
          </cell>
          <cell r="E291" t="str">
            <v>F</v>
          </cell>
          <cell r="F291">
            <v>2</v>
          </cell>
          <cell r="G291">
            <v>2</v>
          </cell>
          <cell r="H291" t="str">
            <v xml:space="preserve">TTD, </v>
          </cell>
        </row>
        <row r="292">
          <cell r="A292" t="str">
            <v>MOISTURE</v>
          </cell>
        </row>
        <row r="293">
          <cell r="A293" t="str">
            <v>EFFECTIV</v>
          </cell>
          <cell r="B293" t="str">
            <v>Moisture Separation Effectiveness</v>
          </cell>
          <cell r="E293" t="str">
            <v>%</v>
          </cell>
          <cell r="F293">
            <v>2</v>
          </cell>
          <cell r="G293">
            <v>2</v>
          </cell>
          <cell r="H293" t="str">
            <v xml:space="preserve">Percent, </v>
          </cell>
        </row>
        <row r="294">
          <cell r="A294" t="str">
            <v>PRESDROP</v>
          </cell>
          <cell r="B294" t="str">
            <v>Pressure Drop</v>
          </cell>
          <cell r="E294" t="str">
            <v>%</v>
          </cell>
          <cell r="F294">
            <v>2</v>
          </cell>
          <cell r="G294">
            <v>2</v>
          </cell>
          <cell r="H294" t="str">
            <v xml:space="preserve">Percent, </v>
          </cell>
        </row>
        <row r="295">
          <cell r="A295" t="str">
            <v>REMOVAL</v>
          </cell>
        </row>
        <row r="296">
          <cell r="A296" t="str">
            <v>EXTRPRES</v>
          </cell>
          <cell r="B296" t="str">
            <v>Extraction Pressure</v>
          </cell>
          <cell r="E296" t="str">
            <v>psia</v>
          </cell>
          <cell r="F296">
            <v>2</v>
          </cell>
          <cell r="G296">
            <v>2</v>
          </cell>
          <cell r="H296" t="str">
            <v xml:space="preserve">Pressure, </v>
          </cell>
        </row>
        <row r="297">
          <cell r="A297" t="str">
            <v>FMOIST</v>
          </cell>
          <cell r="B297" t="str">
            <v>Moisture Removed</v>
          </cell>
          <cell r="E297" t="str">
            <v>lb/h</v>
          </cell>
          <cell r="F297">
            <v>1</v>
          </cell>
          <cell r="G297">
            <v>1</v>
          </cell>
          <cell r="H297" t="str">
            <v xml:space="preserve">Flow, </v>
          </cell>
        </row>
        <row r="298">
          <cell r="A298" t="str">
            <v>FMOTIVE</v>
          </cell>
          <cell r="B298" t="str">
            <v>Motive Steam Flow</v>
          </cell>
          <cell r="E298" t="str">
            <v>lb/h</v>
          </cell>
          <cell r="F298">
            <v>1</v>
          </cell>
          <cell r="G298">
            <v>1</v>
          </cell>
          <cell r="H298" t="str">
            <v xml:space="preserve">Flow, </v>
          </cell>
        </row>
        <row r="299">
          <cell r="A299" t="str">
            <v>HMOIST</v>
          </cell>
          <cell r="B299" t="str">
            <v>Moisture Enthalpy</v>
          </cell>
          <cell r="E299" t="str">
            <v>Btu/lb</v>
          </cell>
          <cell r="F299">
            <v>2</v>
          </cell>
          <cell r="G299">
            <v>2</v>
          </cell>
          <cell r="H299" t="str">
            <v xml:space="preserve">Enthalpy, </v>
          </cell>
        </row>
        <row r="300">
          <cell r="A300" t="str">
            <v>HMOTIVE</v>
          </cell>
          <cell r="B300" t="str">
            <v>Motive Steam Enthalpy</v>
          </cell>
          <cell r="E300" t="str">
            <v>Btu/lb</v>
          </cell>
          <cell r="F300">
            <v>2</v>
          </cell>
          <cell r="G300">
            <v>2</v>
          </cell>
          <cell r="H300" t="str">
            <v xml:space="preserve">Enthalpy, </v>
          </cell>
        </row>
        <row r="301">
          <cell r="A301" t="str">
            <v>H-INSTG</v>
          </cell>
          <cell r="B301" t="str">
            <v>Stage Inlet Enthalpy</v>
          </cell>
          <cell r="E301" t="str">
            <v>Btu/lb</v>
          </cell>
          <cell r="F301">
            <v>2</v>
          </cell>
          <cell r="G301">
            <v>2</v>
          </cell>
          <cell r="H301" t="str">
            <v xml:space="preserve">Enthalpy, </v>
          </cell>
        </row>
        <row r="302">
          <cell r="A302" t="str">
            <v>H-OTSTG</v>
          </cell>
          <cell r="B302" t="str">
            <v xml:space="preserve">Stage Outlet Enthalpy </v>
          </cell>
          <cell r="E302" t="str">
            <v>Btu/lb</v>
          </cell>
          <cell r="F302">
            <v>2</v>
          </cell>
          <cell r="G302">
            <v>2</v>
          </cell>
          <cell r="H302" t="str">
            <v xml:space="preserve">Enthalpy, </v>
          </cell>
        </row>
        <row r="303">
          <cell r="A303" t="str">
            <v>CORREFF</v>
          </cell>
          <cell r="B303" t="str">
            <v>Corrected Efficiency</v>
          </cell>
          <cell r="E303" t="str">
            <v>%</v>
          </cell>
          <cell r="F303">
            <v>2</v>
          </cell>
          <cell r="G303">
            <v>2</v>
          </cell>
          <cell r="H303" t="str">
            <v xml:space="preserve">Efficiency, </v>
          </cell>
        </row>
        <row r="304">
          <cell r="A304" t="str">
            <v>DRAIN</v>
          </cell>
          <cell r="B304" t="str">
            <v>Percent Flow Drained</v>
          </cell>
          <cell r="E304" t="str">
            <v>%</v>
          </cell>
          <cell r="F304">
            <v>2</v>
          </cell>
          <cell r="G304">
            <v>2</v>
          </cell>
          <cell r="H304" t="str">
            <v xml:space="preserve">Percent, </v>
          </cell>
        </row>
        <row r="305">
          <cell r="A305" t="str">
            <v>FLOWFAC</v>
          </cell>
          <cell r="B305" t="str">
            <v>Flow Factor</v>
          </cell>
          <cell r="F305">
            <v>1</v>
          </cell>
          <cell r="G305">
            <v>1</v>
          </cell>
          <cell r="H305" t="str">
            <v xml:space="preserve">Unitless, </v>
          </cell>
        </row>
        <row r="306">
          <cell r="A306" t="str">
            <v>MOTVPERC</v>
          </cell>
          <cell r="B306" t="str">
            <v>Motive Steam Percent of Stage Flow</v>
          </cell>
          <cell r="E306" t="str">
            <v>%</v>
          </cell>
          <cell r="F306">
            <v>2</v>
          </cell>
          <cell r="G306">
            <v>2</v>
          </cell>
          <cell r="H306" t="str">
            <v xml:space="preserve">Percent, </v>
          </cell>
        </row>
        <row r="307">
          <cell r="A307" t="str">
            <v>ACC</v>
          </cell>
        </row>
        <row r="308">
          <cell r="A308" t="str">
            <v>DUTY</v>
          </cell>
          <cell r="B308" t="str">
            <v>Condenser Duty</v>
          </cell>
          <cell r="E308" t="str">
            <v>Mbtu/h</v>
          </cell>
          <cell r="F308">
            <v>3</v>
          </cell>
          <cell r="G308">
            <v>3</v>
          </cell>
          <cell r="H308" t="str">
            <v xml:space="preserve">Heat Duty, </v>
          </cell>
        </row>
        <row r="309">
          <cell r="A309" t="str">
            <v>CURVTYPE</v>
          </cell>
          <cell r="B309" t="str">
            <v>Curve Type (see M42 Manual)</v>
          </cell>
          <cell r="F309">
            <v>0</v>
          </cell>
          <cell r="G309">
            <v>0</v>
          </cell>
          <cell r="H309" t="str">
            <v xml:space="preserve">Unitless, </v>
          </cell>
        </row>
        <row r="310">
          <cell r="A310" t="str">
            <v>QSMODE</v>
          </cell>
          <cell r="B310" t="str">
            <v>Quick Size Mode (see M42 Manual)</v>
          </cell>
          <cell r="F310">
            <v>0</v>
          </cell>
          <cell r="G310">
            <v>0</v>
          </cell>
          <cell r="H310" t="str">
            <v xml:space="preserve">Unitless, </v>
          </cell>
        </row>
        <row r="311">
          <cell r="A311" t="str">
            <v>TSAT</v>
          </cell>
          <cell r="B311" t="str">
            <v>Saturation Temp at Condenser Pressure</v>
          </cell>
          <cell r="E311" t="str">
            <v>F</v>
          </cell>
          <cell r="F311">
            <v>1</v>
          </cell>
          <cell r="G311">
            <v>1</v>
          </cell>
          <cell r="H311" t="str">
            <v xml:space="preserve">Temperature, </v>
          </cell>
        </row>
        <row r="312">
          <cell r="A312" t="str">
            <v>HSATL</v>
          </cell>
          <cell r="B312" t="str">
            <v>Saturation Enthalpy at Condenser Pressure</v>
          </cell>
          <cell r="E312" t="str">
            <v>Btu/lb</v>
          </cell>
          <cell r="F312">
            <v>2</v>
          </cell>
          <cell r="G312">
            <v>2</v>
          </cell>
          <cell r="H312" t="str">
            <v xml:space="preserve">Enthalpy, </v>
          </cell>
        </row>
        <row r="313">
          <cell r="A313" t="str">
            <v>RECIRC</v>
          </cell>
          <cell r="B313" t="str">
            <v>Recirculation</v>
          </cell>
          <cell r="E313" t="str">
            <v>F</v>
          </cell>
          <cell r="F313">
            <v>1</v>
          </cell>
          <cell r="G313">
            <v>1</v>
          </cell>
          <cell r="H313" t="str">
            <v xml:space="preserve">Temperature, </v>
          </cell>
        </row>
        <row r="314">
          <cell r="A314" t="str">
            <v>INAIRTMP</v>
          </cell>
          <cell r="B314" t="str">
            <v>ACC Inlet Air Dry Bulb Temp(Actual)</v>
          </cell>
          <cell r="E314" t="str">
            <v>F</v>
          </cell>
          <cell r="F314">
            <v>1</v>
          </cell>
          <cell r="G314">
            <v>1</v>
          </cell>
          <cell r="H314" t="str">
            <v xml:space="preserve">Temperature, </v>
          </cell>
        </row>
        <row r="315">
          <cell r="A315" t="str">
            <v>BACKPRES</v>
          </cell>
          <cell r="B315" t="str">
            <v>STG Backpressure</v>
          </cell>
          <cell r="E315" t="str">
            <v>In HgA</v>
          </cell>
          <cell r="F315">
            <v>3</v>
          </cell>
          <cell r="G315">
            <v>3</v>
          </cell>
          <cell r="H315" t="str">
            <v xml:space="preserve">Pressure, </v>
          </cell>
        </row>
        <row r="316">
          <cell r="A316" t="str">
            <v>SUBCOOL</v>
          </cell>
          <cell r="B316" t="str">
            <v>Subcooling</v>
          </cell>
          <cell r="E316" t="str">
            <v>F</v>
          </cell>
          <cell r="F316">
            <v>2</v>
          </cell>
          <cell r="G316">
            <v>2</v>
          </cell>
          <cell r="H316" t="str">
            <v xml:space="preserve">Subcooling, </v>
          </cell>
        </row>
        <row r="317">
          <cell r="A317" t="str">
            <v>ITD</v>
          </cell>
          <cell r="B317" t="str">
            <v>ITD</v>
          </cell>
          <cell r="E317" t="str">
            <v>F</v>
          </cell>
          <cell r="F317">
            <v>2</v>
          </cell>
          <cell r="G317">
            <v>2</v>
          </cell>
          <cell r="H317" t="str">
            <v xml:space="preserve">Temperature, </v>
          </cell>
        </row>
        <row r="318">
          <cell r="A318" t="str">
            <v>MODULEL</v>
          </cell>
          <cell r="B318" t="str">
            <v>Acc Design Module Length</v>
          </cell>
          <cell r="E318" t="str">
            <v>ft</v>
          </cell>
          <cell r="F318">
            <v>1</v>
          </cell>
          <cell r="G318">
            <v>1</v>
          </cell>
          <cell r="H318" t="str">
            <v xml:space="preserve">Length, </v>
          </cell>
        </row>
        <row r="319">
          <cell r="A319" t="str">
            <v>LENGTH</v>
          </cell>
          <cell r="B319" t="str">
            <v>Acc Total Length</v>
          </cell>
          <cell r="E319" t="str">
            <v>ft</v>
          </cell>
          <cell r="F319">
            <v>1</v>
          </cell>
          <cell r="G319">
            <v>1</v>
          </cell>
          <cell r="H319" t="str">
            <v xml:space="preserve">Length, </v>
          </cell>
        </row>
        <row r="320">
          <cell r="A320" t="str">
            <v>MODULEW</v>
          </cell>
          <cell r="B320" t="str">
            <v>Acc Design Module Width</v>
          </cell>
          <cell r="E320" t="str">
            <v>ft</v>
          </cell>
          <cell r="F320">
            <v>1</v>
          </cell>
          <cell r="G320">
            <v>1</v>
          </cell>
          <cell r="H320" t="str">
            <v xml:space="preserve">Width, </v>
          </cell>
        </row>
        <row r="321">
          <cell r="A321" t="str">
            <v>WIDTH</v>
          </cell>
          <cell r="B321" t="str">
            <v>Acc Total Width</v>
          </cell>
          <cell r="E321" t="str">
            <v>ft</v>
          </cell>
          <cell r="F321">
            <v>1</v>
          </cell>
          <cell r="G321">
            <v>1</v>
          </cell>
          <cell r="H321" t="str">
            <v xml:space="preserve">Width, </v>
          </cell>
        </row>
        <row r="322">
          <cell r="A322" t="str">
            <v>MODULEH</v>
          </cell>
          <cell r="B322" t="str">
            <v>Acc Design Module Height</v>
          </cell>
          <cell r="E322" t="str">
            <v>ft</v>
          </cell>
          <cell r="F322">
            <v>1</v>
          </cell>
          <cell r="G322">
            <v>1</v>
          </cell>
          <cell r="H322" t="str">
            <v xml:space="preserve">Height, </v>
          </cell>
        </row>
        <row r="323">
          <cell r="A323" t="str">
            <v>BUNFACEA</v>
          </cell>
          <cell r="B323" t="str">
            <v>Design Bundle Face Area</v>
          </cell>
          <cell r="E323" t="str">
            <v>Sqft</v>
          </cell>
          <cell r="F323">
            <v>2</v>
          </cell>
          <cell r="G323">
            <v>2</v>
          </cell>
          <cell r="H323" t="str">
            <v xml:space="preserve">FaceArea, </v>
          </cell>
        </row>
        <row r="324">
          <cell r="A324" t="str">
            <v>HEIGHT</v>
          </cell>
          <cell r="B324" t="str">
            <v>Acc Total Height</v>
          </cell>
          <cell r="E324" t="str">
            <v>ft</v>
          </cell>
          <cell r="F324">
            <v>1</v>
          </cell>
          <cell r="G324">
            <v>1</v>
          </cell>
          <cell r="H324" t="str">
            <v xml:space="preserve">Height, </v>
          </cell>
        </row>
        <row r="325">
          <cell r="A325" t="str">
            <v>DASFLOW</v>
          </cell>
          <cell r="B325" t="str">
            <v>Dry &amp; Sat. Steam Flow</v>
          </cell>
          <cell r="E325" t="str">
            <v>lb/h</v>
          </cell>
          <cell r="F325">
            <v>0</v>
          </cell>
          <cell r="G325">
            <v>0</v>
          </cell>
          <cell r="H325" t="str">
            <v xml:space="preserve">Mass Flow, </v>
          </cell>
        </row>
        <row r="326">
          <cell r="A326" t="str">
            <v>AUXPOWER</v>
          </cell>
          <cell r="B326" t="str">
            <v>Condenser Auxiliary Power</v>
          </cell>
          <cell r="E326" t="str">
            <v>kW</v>
          </cell>
          <cell r="F326">
            <v>1</v>
          </cell>
          <cell r="G326">
            <v>1</v>
          </cell>
          <cell r="H326" t="str">
            <v xml:space="preserve">Power, </v>
          </cell>
        </row>
        <row r="327">
          <cell r="A327" t="str">
            <v>STREETS</v>
          </cell>
          <cell r="B327" t="str">
            <v>Number of Streets</v>
          </cell>
          <cell r="E327" t="str">
            <v>#</v>
          </cell>
          <cell r="F327">
            <v>0</v>
          </cell>
          <cell r="G327">
            <v>0</v>
          </cell>
          <cell r="H327" t="str">
            <v xml:space="preserve">Streets, </v>
          </cell>
        </row>
        <row r="328">
          <cell r="A328" t="str">
            <v>STRTNSVC</v>
          </cell>
          <cell r="B328" t="str">
            <v>Number of Streets in Service</v>
          </cell>
          <cell r="E328" t="str">
            <v>#</v>
          </cell>
          <cell r="F328">
            <v>0</v>
          </cell>
          <cell r="G328">
            <v>0</v>
          </cell>
          <cell r="H328" t="str">
            <v xml:space="preserve">Streets, </v>
          </cell>
        </row>
        <row r="329">
          <cell r="A329" t="str">
            <v>MODCAPF</v>
          </cell>
          <cell r="B329" t="str">
            <v>Module Capacity Factor</v>
          </cell>
          <cell r="F329">
            <v>1</v>
          </cell>
          <cell r="G329">
            <v>1</v>
          </cell>
          <cell r="H329" t="str">
            <v xml:space="preserve">Unitless, </v>
          </cell>
        </row>
        <row r="330">
          <cell r="A330" t="str">
            <v>MODCC</v>
          </cell>
          <cell r="B330" t="str">
            <v>Module Condensing Capacity</v>
          </cell>
          <cell r="E330" t="str">
            <v>lb/h</v>
          </cell>
          <cell r="F330">
            <v>1</v>
          </cell>
          <cell r="G330">
            <v>1</v>
          </cell>
          <cell r="H330" t="str">
            <v xml:space="preserve">Capacity, </v>
          </cell>
        </row>
        <row r="331">
          <cell r="A331" t="str">
            <v>KPERD</v>
          </cell>
          <cell r="B331" t="str">
            <v>Design K/D</v>
          </cell>
          <cell r="F331">
            <v>3</v>
          </cell>
          <cell r="G331">
            <v>3</v>
          </cell>
          <cell r="H331" t="str">
            <v xml:space="preserve">Unitless, </v>
          </cell>
        </row>
        <row r="332">
          <cell r="A332" t="str">
            <v>CALCMODS</v>
          </cell>
          <cell r="B332" t="str">
            <v>Calculated Number of Modules</v>
          </cell>
          <cell r="E332" t="str">
            <v>#</v>
          </cell>
          <cell r="F332">
            <v>0</v>
          </cell>
          <cell r="G332">
            <v>0</v>
          </cell>
          <cell r="H332" t="str">
            <v xml:space="preserve">Calcmodule, </v>
          </cell>
        </row>
        <row r="333">
          <cell r="A333" t="str">
            <v>MODULES</v>
          </cell>
          <cell r="B333" t="str">
            <v>Number of Modules</v>
          </cell>
          <cell r="E333" t="str">
            <v>#</v>
          </cell>
          <cell r="F333">
            <v>0</v>
          </cell>
          <cell r="G333">
            <v>0</v>
          </cell>
          <cell r="H333" t="str">
            <v xml:space="preserve">Module, </v>
          </cell>
        </row>
        <row r="334">
          <cell r="A334" t="str">
            <v>CBFV</v>
          </cell>
          <cell r="B334" t="str">
            <v>Bundle Face Velocity</v>
          </cell>
          <cell r="E334" t="str">
            <v>m/s</v>
          </cell>
          <cell r="F334">
            <v>2</v>
          </cell>
          <cell r="G334">
            <v>2</v>
          </cell>
          <cell r="H334" t="str">
            <v xml:space="preserve">Velocity, </v>
          </cell>
        </row>
        <row r="335">
          <cell r="A335" t="str">
            <v>BFVFPAF</v>
          </cell>
          <cell r="B335" t="str">
            <v>Power Adjustment Correction Factor</v>
          </cell>
          <cell r="F335">
            <v>2</v>
          </cell>
          <cell r="G335">
            <v>2</v>
          </cell>
          <cell r="H335" t="str">
            <v xml:space="preserve">Unitless, </v>
          </cell>
        </row>
        <row r="336">
          <cell r="A336" t="str">
            <v>MODFNPWR</v>
          </cell>
          <cell r="B336" t="str">
            <v>Design Module Fan Power</v>
          </cell>
          <cell r="E336" t="str">
            <v>kW</v>
          </cell>
          <cell r="F336">
            <v>1</v>
          </cell>
          <cell r="G336">
            <v>1</v>
          </cell>
          <cell r="H336" t="str">
            <v xml:space="preserve">Fanpower, </v>
          </cell>
        </row>
        <row r="337">
          <cell r="A337" t="str">
            <v>FANMTEFF</v>
          </cell>
          <cell r="B337" t="str">
            <v>Design Fan Motor Efficiency</v>
          </cell>
          <cell r="E337" t="str">
            <v>%</v>
          </cell>
          <cell r="F337">
            <v>2</v>
          </cell>
          <cell r="G337">
            <v>2</v>
          </cell>
          <cell r="H337" t="str">
            <v xml:space="preserve">Eff, </v>
          </cell>
        </row>
        <row r="338">
          <cell r="A338" t="str">
            <v>FANGBEFF</v>
          </cell>
          <cell r="B338" t="str">
            <v>Design Fan Gear Box Efficiency</v>
          </cell>
          <cell r="E338" t="str">
            <v>%</v>
          </cell>
          <cell r="F338">
            <v>2</v>
          </cell>
          <cell r="G338">
            <v>2</v>
          </cell>
          <cell r="H338" t="str">
            <v xml:space="preserve">Eff, </v>
          </cell>
        </row>
        <row r="339">
          <cell r="A339" t="str">
            <v>DESAUXP</v>
          </cell>
          <cell r="B339" t="str">
            <v>Design Auxiliary Power</v>
          </cell>
          <cell r="E339" t="str">
            <v>kW</v>
          </cell>
          <cell r="F339">
            <v>1</v>
          </cell>
          <cell r="G339">
            <v>1</v>
          </cell>
          <cell r="H339" t="str">
            <v xml:space="preserve">Power, </v>
          </cell>
        </row>
        <row r="340">
          <cell r="A340" t="str">
            <v>DESTEMP</v>
          </cell>
          <cell r="B340" t="str">
            <v>Design Inlet Air Temperature</v>
          </cell>
          <cell r="E340" t="str">
            <v>F</v>
          </cell>
          <cell r="F340">
            <v>1</v>
          </cell>
          <cell r="G340">
            <v>1</v>
          </cell>
          <cell r="H340" t="str">
            <v xml:space="preserve">Temperature, </v>
          </cell>
        </row>
        <row r="341">
          <cell r="A341" t="str">
            <v>DESDUTY</v>
          </cell>
          <cell r="B341" t="str">
            <v>Condenser Design Duty</v>
          </cell>
          <cell r="E341" t="str">
            <v>Mbtu/h</v>
          </cell>
          <cell r="F341">
            <v>3</v>
          </cell>
          <cell r="G341">
            <v>3</v>
          </cell>
          <cell r="H341" t="str">
            <v xml:space="preserve">Heat Duty, </v>
          </cell>
        </row>
        <row r="342">
          <cell r="A342" t="str">
            <v>PERDUTY</v>
          </cell>
          <cell r="B342" t="str">
            <v>Percent Heat Duty</v>
          </cell>
          <cell r="E342" t="str">
            <v>%</v>
          </cell>
          <cell r="F342">
            <v>2</v>
          </cell>
          <cell r="G342">
            <v>2</v>
          </cell>
          <cell r="H342" t="str">
            <v xml:space="preserve">%HeatDuty, </v>
          </cell>
        </row>
        <row r="343">
          <cell r="A343" t="str">
            <v>DESFLOW</v>
          </cell>
          <cell r="B343" t="str">
            <v>Design Steam Flow</v>
          </cell>
          <cell r="E343" t="str">
            <v>lb/h</v>
          </cell>
          <cell r="F343">
            <v>1</v>
          </cell>
          <cell r="G343">
            <v>1</v>
          </cell>
          <cell r="H343" t="str">
            <v xml:space="preserve">Flowrate, </v>
          </cell>
        </row>
        <row r="344">
          <cell r="A344" t="str">
            <v>PERFLOW</v>
          </cell>
          <cell r="B344" t="str">
            <v>Percent Steam Flow</v>
          </cell>
          <cell r="E344" t="str">
            <v>%</v>
          </cell>
          <cell r="F344">
            <v>2</v>
          </cell>
          <cell r="G344">
            <v>2</v>
          </cell>
          <cell r="H344" t="str">
            <v xml:space="preserve">%Flowrate, </v>
          </cell>
        </row>
        <row r="345">
          <cell r="A345" t="str">
            <v>DESQUAL</v>
          </cell>
          <cell r="B345" t="str">
            <v>Design Steam Quality</v>
          </cell>
          <cell r="E345" t="str">
            <v>%</v>
          </cell>
          <cell r="F345">
            <v>2</v>
          </cell>
          <cell r="G345">
            <v>2</v>
          </cell>
          <cell r="H345" t="str">
            <v xml:space="preserve">Quality, </v>
          </cell>
        </row>
        <row r="346">
          <cell r="A346" t="str">
            <v>AHT</v>
          </cell>
        </row>
        <row r="347">
          <cell r="A347" t="str">
            <v>DUTY</v>
          </cell>
          <cell r="B347" t="str">
            <v>AHT Duty</v>
          </cell>
          <cell r="E347" t="str">
            <v>Mbtu/h</v>
          </cell>
          <cell r="F347">
            <v>3</v>
          </cell>
          <cell r="G347">
            <v>3</v>
          </cell>
          <cell r="H347" t="str">
            <v xml:space="preserve">Heat Duty, </v>
          </cell>
        </row>
        <row r="348">
          <cell r="A348" t="str">
            <v xml:space="preserve">QUALOUT  </v>
          </cell>
          <cell r="B348" t="str">
            <v>Quality at Exit</v>
          </cell>
          <cell r="E348" t="str">
            <v>%</v>
          </cell>
          <cell r="F348">
            <v>2</v>
          </cell>
          <cell r="G348">
            <v>2</v>
          </cell>
          <cell r="H348" t="str">
            <v xml:space="preserve">Quality, </v>
          </cell>
        </row>
      </sheetData>
      <sheetData sheetId="15" refreshError="1">
        <row r="3">
          <cell r="A3" t="str">
            <v>Ar</v>
          </cell>
          <cell r="B3">
            <v>39.944000000000003</v>
          </cell>
        </row>
        <row r="4">
          <cell r="A4" t="str">
            <v>C</v>
          </cell>
          <cell r="B4">
            <v>12.01</v>
          </cell>
        </row>
        <row r="5">
          <cell r="A5" t="str">
            <v>CH4</v>
          </cell>
          <cell r="B5">
            <v>16.042000000000002</v>
          </cell>
        </row>
        <row r="6">
          <cell r="A6" t="str">
            <v>CO2</v>
          </cell>
          <cell r="B6">
            <v>44.01</v>
          </cell>
        </row>
        <row r="7">
          <cell r="A7" t="str">
            <v>H2</v>
          </cell>
          <cell r="B7">
            <v>2.016</v>
          </cell>
        </row>
        <row r="8">
          <cell r="A8" t="str">
            <v>H2O</v>
          </cell>
          <cell r="B8">
            <v>18.015999999999998</v>
          </cell>
        </row>
        <row r="9">
          <cell r="A9" t="str">
            <v>N2</v>
          </cell>
          <cell r="B9">
            <v>28.015999999999998</v>
          </cell>
        </row>
        <row r="10">
          <cell r="A10" t="str">
            <v>NOx</v>
          </cell>
          <cell r="B10">
            <v>46.008000000000003</v>
          </cell>
        </row>
        <row r="11">
          <cell r="A11" t="str">
            <v>CO</v>
          </cell>
          <cell r="B11">
            <v>28.01</v>
          </cell>
        </row>
        <row r="12">
          <cell r="A12" t="str">
            <v>O2</v>
          </cell>
          <cell r="B12">
            <v>32</v>
          </cell>
        </row>
        <row r="13">
          <cell r="A13" t="str">
            <v>S</v>
          </cell>
          <cell r="B13">
            <v>32.06</v>
          </cell>
        </row>
        <row r="14">
          <cell r="A14" t="str">
            <v>SO2</v>
          </cell>
          <cell r="B14">
            <v>64.06</v>
          </cell>
        </row>
        <row r="15">
          <cell r="A15" t="str">
            <v>NH3</v>
          </cell>
          <cell r="B15">
            <v>17.032</v>
          </cell>
        </row>
        <row r="16">
          <cell r="A16" t="str">
            <v>SO3</v>
          </cell>
          <cell r="B16">
            <v>80.06</v>
          </cell>
        </row>
        <row r="17">
          <cell r="A17" t="str">
            <v>H2SO4</v>
          </cell>
          <cell r="B17">
            <v>98.075999999999993</v>
          </cell>
        </row>
        <row r="18">
          <cell r="A18" t="str">
            <v>(NH4)2SO4</v>
          </cell>
          <cell r="B18">
            <v>132.13999999999999</v>
          </cell>
        </row>
      </sheetData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Sheet1"/>
      <sheetName val="ELIMIN"/>
      <sheetName val="pivoted data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showGridLines="0" tabSelected="1" zoomScaleNormal="100" zoomScaleSheetLayoutView="100" workbookViewId="0">
      <selection activeCell="H4" sqref="H4"/>
    </sheetView>
  </sheetViews>
  <sheetFormatPr defaultColWidth="8.77734375" defaultRowHeight="15.6" x14ac:dyDescent="0.3"/>
  <cols>
    <col min="1" max="1" width="4.5546875" style="1" bestFit="1" customWidth="1"/>
    <col min="2" max="2" width="41.77734375" style="2" customWidth="1"/>
    <col min="3" max="4" width="19.77734375" style="4" customWidth="1"/>
    <col min="5" max="16384" width="8.77734375" style="2"/>
  </cols>
  <sheetData>
    <row r="1" spans="1:4" ht="58.2" customHeight="1" x14ac:dyDescent="0.3">
      <c r="A1" s="234" t="s">
        <v>55</v>
      </c>
      <c r="B1" s="234"/>
      <c r="C1" s="234"/>
      <c r="D1" s="234"/>
    </row>
    <row r="2" spans="1:4" ht="28.5" customHeight="1" x14ac:dyDescent="0.3">
      <c r="B2" s="34"/>
      <c r="C2" s="232"/>
      <c r="D2" s="233"/>
    </row>
    <row r="4" spans="1:4" x14ac:dyDescent="0.3">
      <c r="B4" s="3" t="s">
        <v>10</v>
      </c>
      <c r="C4" s="4" t="s">
        <v>11</v>
      </c>
      <c r="D4" s="4" t="s">
        <v>12</v>
      </c>
    </row>
    <row r="5" spans="1:4" x14ac:dyDescent="0.3">
      <c r="C5" s="5" t="s">
        <v>9</v>
      </c>
      <c r="D5" s="6" t="s">
        <v>17</v>
      </c>
    </row>
    <row r="6" spans="1:4" ht="16.2" thickBot="1" x14ac:dyDescent="0.35">
      <c r="A6" s="35" t="s">
        <v>3</v>
      </c>
      <c r="B6" s="7"/>
      <c r="C6" s="8" t="s">
        <v>18</v>
      </c>
      <c r="D6" s="9" t="s">
        <v>51</v>
      </c>
    </row>
    <row r="7" spans="1:4" x14ac:dyDescent="0.3">
      <c r="A7" s="36">
        <v>1</v>
      </c>
      <c r="B7" s="10" t="s">
        <v>60</v>
      </c>
      <c r="C7" s="11"/>
      <c r="D7" s="12"/>
    </row>
    <row r="8" spans="1:4" x14ac:dyDescent="0.3">
      <c r="A8" s="36">
        <f>A7+1</f>
        <v>2</v>
      </c>
      <c r="B8" s="13" t="s">
        <v>27</v>
      </c>
      <c r="C8" s="14">
        <f>'5-year Comparison'!$C$8</f>
        <v>167.85004924010786</v>
      </c>
      <c r="D8" s="15">
        <f>'5-year Comparison'!$C$21</f>
        <v>167.85004924010786</v>
      </c>
    </row>
    <row r="9" spans="1:4" x14ac:dyDescent="0.3">
      <c r="A9" s="36">
        <f t="shared" ref="A9:A15" si="0">A8+1</f>
        <v>3</v>
      </c>
      <c r="B9" s="16" t="s">
        <v>19</v>
      </c>
      <c r="C9" s="17">
        <f>'5-year Comparison'!$C$9</f>
        <v>109.96948176260369</v>
      </c>
      <c r="D9" s="18">
        <f>'5-year Comparison'!$C$22</f>
        <v>130.58994537019478</v>
      </c>
    </row>
    <row r="10" spans="1:4" x14ac:dyDescent="0.3">
      <c r="A10" s="36">
        <f t="shared" si="0"/>
        <v>4</v>
      </c>
      <c r="B10" s="127" t="s">
        <v>61</v>
      </c>
      <c r="C10" s="181">
        <f>C8-C9</f>
        <v>57.880567477504172</v>
      </c>
      <c r="D10" s="182">
        <f>D8-D9</f>
        <v>37.260103869913081</v>
      </c>
    </row>
    <row r="11" spans="1:4" x14ac:dyDescent="0.3">
      <c r="A11" s="36">
        <f t="shared" si="0"/>
        <v>5</v>
      </c>
      <c r="B11" s="16"/>
      <c r="C11" s="19"/>
      <c r="D11" s="20"/>
    </row>
    <row r="12" spans="1:4" x14ac:dyDescent="0.3">
      <c r="A12" s="36">
        <f t="shared" si="0"/>
        <v>6</v>
      </c>
      <c r="B12" s="21" t="s">
        <v>62</v>
      </c>
      <c r="C12" s="22"/>
      <c r="D12" s="23"/>
    </row>
    <row r="13" spans="1:4" x14ac:dyDescent="0.3">
      <c r="A13" s="36">
        <f t="shared" si="0"/>
        <v>7</v>
      </c>
      <c r="B13" s="16" t="s">
        <v>27</v>
      </c>
      <c r="C13" s="24">
        <f>'5-year Comparison'!$C$13</f>
        <v>43.123510855810032</v>
      </c>
      <c r="D13" s="25">
        <f>'5-year Comparison'!$C$26</f>
        <v>43.123510855810032</v>
      </c>
    </row>
    <row r="14" spans="1:4" x14ac:dyDescent="0.3">
      <c r="A14" s="36">
        <f t="shared" si="0"/>
        <v>8</v>
      </c>
      <c r="B14" s="26" t="s">
        <v>19</v>
      </c>
      <c r="C14" s="27">
        <f>'5-year Comparison'!$C$14</f>
        <v>28.183975007360289</v>
      </c>
      <c r="D14" s="28">
        <f>'5-year Comparison'!$C$27</f>
        <v>33.445450506515606</v>
      </c>
    </row>
    <row r="15" spans="1:4" ht="16.2" thickBot="1" x14ac:dyDescent="0.35">
      <c r="A15" s="36">
        <f t="shared" si="0"/>
        <v>9</v>
      </c>
      <c r="B15" s="29" t="s">
        <v>63</v>
      </c>
      <c r="C15" s="30">
        <f>C13-C14</f>
        <v>14.939535848449744</v>
      </c>
      <c r="D15" s="31">
        <f>D13-D14</f>
        <v>9.6780603492944266</v>
      </c>
    </row>
    <row r="16" spans="1:4" x14ac:dyDescent="0.3">
      <c r="A16" s="36"/>
      <c r="B16" s="32"/>
      <c r="C16" s="33"/>
      <c r="D16" s="33"/>
    </row>
  </sheetData>
  <mergeCells count="2">
    <mergeCell ref="C2:D2"/>
    <mergeCell ref="A1:D1"/>
  </mergeCells>
  <printOptions horizontalCentered="1"/>
  <pageMargins left="1" right="1" top="1" bottom="1" header="0.5" footer="0.5"/>
  <pageSetup scale="96" orientation="portrait" r:id="rId1"/>
  <headerFooter scaleWithDoc="0" alignWithMargins="0">
    <oddFooter>&amp;L&amp;"Times New Roman,Regular"&amp;12Tab: &amp;A
&amp;R&amp;"Times New Roman,Regular"&amp;12Exh. CLS-6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showGridLines="0" zoomScaleNormal="100" workbookViewId="0">
      <selection activeCell="C23" sqref="C23"/>
    </sheetView>
  </sheetViews>
  <sheetFormatPr defaultColWidth="8.77734375" defaultRowHeight="15.6" x14ac:dyDescent="0.3"/>
  <cols>
    <col min="1" max="1" width="4.5546875" style="49" bestFit="1" customWidth="1"/>
    <col min="2" max="2" width="44.77734375" style="37" customWidth="1"/>
    <col min="3" max="8" width="13.5546875" style="37" bestFit="1" customWidth="1"/>
    <col min="9" max="9" width="10.44140625" style="37" hidden="1" customWidth="1"/>
    <col min="10" max="10" width="34.21875" style="37" customWidth="1"/>
    <col min="11" max="11" width="18.21875" style="37" customWidth="1"/>
    <col min="12" max="12" width="10.21875" style="37" customWidth="1"/>
    <col min="13" max="13" width="20.77734375" style="37" customWidth="1"/>
    <col min="14" max="15" width="11.77734375" style="37" bestFit="1" customWidth="1"/>
    <col min="16" max="16" width="11.5546875" style="37" customWidth="1"/>
    <col min="17" max="17" width="12.44140625" style="37" customWidth="1"/>
    <col min="18" max="16384" width="8.77734375" style="37"/>
  </cols>
  <sheetData>
    <row r="1" spans="1:14" ht="50.55" customHeight="1" x14ac:dyDescent="0.3">
      <c r="A1" s="236" t="s">
        <v>57</v>
      </c>
      <c r="B1" s="237"/>
      <c r="C1" s="237"/>
      <c r="D1" s="237"/>
      <c r="E1" s="237"/>
      <c r="F1" s="237"/>
      <c r="G1" s="237"/>
      <c r="H1" s="237"/>
    </row>
    <row r="2" spans="1:14" x14ac:dyDescent="0.3">
      <c r="M2" s="39"/>
    </row>
    <row r="3" spans="1:14" x14ac:dyDescent="0.3">
      <c r="B3" s="39" t="s">
        <v>10</v>
      </c>
      <c r="C3" s="39" t="s">
        <v>11</v>
      </c>
      <c r="D3" s="39" t="s">
        <v>12</v>
      </c>
      <c r="E3" s="39" t="s">
        <v>13</v>
      </c>
      <c r="F3" s="39" t="s">
        <v>14</v>
      </c>
      <c r="G3" s="39" t="s">
        <v>15</v>
      </c>
      <c r="H3" s="39" t="s">
        <v>16</v>
      </c>
      <c r="N3" s="39"/>
    </row>
    <row r="4" spans="1:14" x14ac:dyDescent="0.3">
      <c r="A4" s="51"/>
      <c r="B4" s="38" t="s">
        <v>20</v>
      </c>
      <c r="N4" s="39"/>
    </row>
    <row r="5" spans="1:14" ht="16.8" thickBot="1" x14ac:dyDescent="0.4">
      <c r="A5" s="51"/>
      <c r="B5" s="60" t="s">
        <v>4</v>
      </c>
      <c r="C5" s="61" t="s">
        <v>2</v>
      </c>
      <c r="D5" s="235" t="s">
        <v>26</v>
      </c>
      <c r="E5" s="235"/>
      <c r="F5" s="235"/>
      <c r="G5" s="235"/>
      <c r="H5" s="235"/>
      <c r="N5" s="39"/>
    </row>
    <row r="6" spans="1:14" ht="16.2" thickBot="1" x14ac:dyDescent="0.35">
      <c r="A6" s="50" t="s">
        <v>3</v>
      </c>
      <c r="B6" s="62"/>
      <c r="C6" s="61" t="s">
        <v>2</v>
      </c>
      <c r="D6" s="43" t="s">
        <v>21</v>
      </c>
      <c r="E6" s="43" t="s">
        <v>22</v>
      </c>
      <c r="F6" s="43" t="s">
        <v>23</v>
      </c>
      <c r="G6" s="43" t="s">
        <v>24</v>
      </c>
      <c r="H6" s="43" t="s">
        <v>25</v>
      </c>
      <c r="I6" s="99" t="s">
        <v>1</v>
      </c>
      <c r="N6" s="39"/>
    </row>
    <row r="7" spans="1:14" x14ac:dyDescent="0.3">
      <c r="A7" s="51">
        <v>1</v>
      </c>
      <c r="B7" s="10" t="s">
        <v>60</v>
      </c>
      <c r="C7" s="183" t="s">
        <v>65</v>
      </c>
      <c r="D7" s="63"/>
      <c r="E7" s="63"/>
      <c r="F7" s="63"/>
      <c r="G7" s="64"/>
      <c r="H7" s="65"/>
      <c r="I7" s="100"/>
      <c r="N7" s="39"/>
    </row>
    <row r="8" spans="1:14" x14ac:dyDescent="0.3">
      <c r="A8" s="51">
        <f>A7+1</f>
        <v>2</v>
      </c>
      <c r="B8" s="13" t="s">
        <v>27</v>
      </c>
      <c r="C8" s="66">
        <f>NPV(0.0697,D8:H8)</f>
        <v>167.85004924010786</v>
      </c>
      <c r="D8" s="67">
        <f>ROUND('Continuing Operations'!D$21,0)</f>
        <v>43</v>
      </c>
      <c r="E8" s="67">
        <f>ROUND('Continuing Operations'!E$21,0)</f>
        <v>39</v>
      </c>
      <c r="F8" s="67">
        <f>ROUND('Continuing Operations'!F$21,0)</f>
        <v>36</v>
      </c>
      <c r="G8" s="67">
        <f>ROUND('Continuing Operations'!G$21,0)</f>
        <v>41</v>
      </c>
      <c r="H8" s="68">
        <f>ROUND('Continuing Operations'!H$21,0)</f>
        <v>46</v>
      </c>
      <c r="I8" s="101">
        <f>'Continuing Operations'!H21</f>
        <v>46</v>
      </c>
      <c r="N8" s="39"/>
    </row>
    <row r="9" spans="1:14" x14ac:dyDescent="0.3">
      <c r="A9" s="51">
        <f t="shared" ref="A9:A28" si="0">A8+1</f>
        <v>3</v>
      </c>
      <c r="B9" s="48" t="s">
        <v>19</v>
      </c>
      <c r="C9" s="69">
        <f>NPV(0.0697,D9:H9)</f>
        <v>109.96948176260369</v>
      </c>
      <c r="D9" s="70">
        <f>'No Hedge'!C24</f>
        <v>28.14</v>
      </c>
      <c r="E9" s="70">
        <f>'No Hedge'!D24</f>
        <v>26.168500000000002</v>
      </c>
      <c r="F9" s="70">
        <f>'No Hedge'!E24</f>
        <v>25.197712500000002</v>
      </c>
      <c r="G9" s="70">
        <f>'No Hedge'!F24</f>
        <v>26.227655312499998</v>
      </c>
      <c r="H9" s="71">
        <f>'No Hedge'!G24</f>
        <v>28.2583466953125</v>
      </c>
      <c r="I9" s="102" t="e">
        <f>'No Hedge'!#REF!</f>
        <v>#REF!</v>
      </c>
      <c r="N9" s="39"/>
    </row>
    <row r="10" spans="1:14" x14ac:dyDescent="0.3">
      <c r="A10" s="51">
        <f t="shared" si="0"/>
        <v>4</v>
      </c>
      <c r="B10" s="127" t="s">
        <v>61</v>
      </c>
      <c r="C10" s="72">
        <f t="shared" ref="C10:I10" si="1">C8-C9</f>
        <v>57.880567477504172</v>
      </c>
      <c r="D10" s="185">
        <f t="shared" si="1"/>
        <v>14.86</v>
      </c>
      <c r="E10" s="185">
        <f t="shared" si="1"/>
        <v>12.831499999999998</v>
      </c>
      <c r="F10" s="185">
        <f t="shared" si="1"/>
        <v>10.802287499999998</v>
      </c>
      <c r="G10" s="185">
        <f t="shared" si="1"/>
        <v>14.772344687500002</v>
      </c>
      <c r="H10" s="186">
        <f t="shared" si="1"/>
        <v>17.7416533046875</v>
      </c>
      <c r="I10" s="103" t="e">
        <f t="shared" si="1"/>
        <v>#REF!</v>
      </c>
      <c r="N10" s="39"/>
    </row>
    <row r="11" spans="1:14" x14ac:dyDescent="0.3">
      <c r="A11" s="51">
        <f t="shared" si="0"/>
        <v>5</v>
      </c>
      <c r="B11" s="48"/>
      <c r="C11" s="73"/>
      <c r="D11" s="74"/>
      <c r="E11" s="74"/>
      <c r="F11" s="74"/>
      <c r="G11" s="74"/>
      <c r="H11" s="75"/>
      <c r="I11" s="102"/>
    </row>
    <row r="12" spans="1:14" x14ac:dyDescent="0.3">
      <c r="A12" s="51">
        <f t="shared" si="0"/>
        <v>6</v>
      </c>
      <c r="B12" s="21" t="s">
        <v>62</v>
      </c>
      <c r="C12" s="184" t="s">
        <v>8</v>
      </c>
      <c r="D12" s="76"/>
      <c r="E12" s="76"/>
      <c r="F12" s="76"/>
      <c r="G12" s="77"/>
      <c r="H12" s="78"/>
      <c r="I12" s="104"/>
      <c r="N12" s="39"/>
    </row>
    <row r="13" spans="1:14" x14ac:dyDescent="0.3">
      <c r="A13" s="51">
        <f t="shared" si="0"/>
        <v>7</v>
      </c>
      <c r="B13" s="48" t="s">
        <v>27</v>
      </c>
      <c r="C13" s="79">
        <f>AVERAGE('5-year Comparison'!$D13:$H13)</f>
        <v>43.123510855810032</v>
      </c>
      <c r="D13" s="80">
        <f>'Continuing Operations'!D24</f>
        <v>43.248431605266539</v>
      </c>
      <c r="E13" s="80">
        <f>'Continuing Operations'!E24</f>
        <v>41.158881742864935</v>
      </c>
      <c r="F13" s="80">
        <f>'Continuing Operations'!F24</f>
        <v>38.305274036606562</v>
      </c>
      <c r="G13" s="80">
        <f>'Continuing Operations'!G24</f>
        <v>43.9725265329538</v>
      </c>
      <c r="H13" s="81">
        <f>'Continuing Operations'!H24</f>
        <v>48.93244036135831</v>
      </c>
      <c r="I13" s="105">
        <f>ROUND('Continuing Operations'!H24,0)</f>
        <v>49</v>
      </c>
      <c r="N13" s="39"/>
    </row>
    <row r="14" spans="1:14" x14ac:dyDescent="0.3">
      <c r="A14" s="51">
        <f t="shared" si="0"/>
        <v>8</v>
      </c>
      <c r="B14" s="47" t="s">
        <v>19</v>
      </c>
      <c r="C14" s="82">
        <f>AVERAGE('5-year Comparison'!$D14:$H14)</f>
        <v>28.183975007360289</v>
      </c>
      <c r="D14" s="83">
        <f>'No Hedge'!C28</f>
        <v>28.302578264469776</v>
      </c>
      <c r="E14" s="83">
        <f>'No Hedge'!D28</f>
        <v>27.617081971491306</v>
      </c>
      <c r="F14" s="83">
        <f>'No Hedge'!E28</f>
        <v>26.811257844670187</v>
      </c>
      <c r="G14" s="83">
        <f>'No Hedge'!F28</f>
        <v>28.129177295757874</v>
      </c>
      <c r="H14" s="84">
        <f>'No Hedge'!G28</f>
        <v>30.059779660412296</v>
      </c>
      <c r="I14" s="106">
        <f>ROUND('No Hedge'!G28,0)</f>
        <v>30</v>
      </c>
      <c r="N14" s="39"/>
    </row>
    <row r="15" spans="1:14" ht="16.2" thickBot="1" x14ac:dyDescent="0.35">
      <c r="A15" s="51">
        <f t="shared" si="0"/>
        <v>9</v>
      </c>
      <c r="B15" s="29" t="s">
        <v>63</v>
      </c>
      <c r="C15" s="85">
        <f t="shared" ref="C15:I15" si="2">C13-C14</f>
        <v>14.939535848449744</v>
      </c>
      <c r="D15" s="86">
        <f t="shared" si="2"/>
        <v>14.945853340796763</v>
      </c>
      <c r="E15" s="86">
        <f t="shared" si="2"/>
        <v>13.541799771373629</v>
      </c>
      <c r="F15" s="86">
        <f t="shared" si="2"/>
        <v>11.494016191936375</v>
      </c>
      <c r="G15" s="86">
        <f t="shared" si="2"/>
        <v>15.843349237195927</v>
      </c>
      <c r="H15" s="87">
        <f t="shared" si="2"/>
        <v>18.872660700946014</v>
      </c>
      <c r="I15" s="107">
        <f t="shared" si="2"/>
        <v>19</v>
      </c>
      <c r="N15" s="39"/>
    </row>
    <row r="16" spans="1:14" x14ac:dyDescent="0.3">
      <c r="A16" s="51">
        <f t="shared" si="0"/>
        <v>10</v>
      </c>
      <c r="N16" s="39"/>
    </row>
    <row r="17" spans="1:14" x14ac:dyDescent="0.3">
      <c r="A17" s="51">
        <f t="shared" si="0"/>
        <v>11</v>
      </c>
      <c r="B17" s="38" t="s">
        <v>52</v>
      </c>
      <c r="N17" s="39"/>
    </row>
    <row r="18" spans="1:14" x14ac:dyDescent="0.3">
      <c r="A18" s="51">
        <f t="shared" si="0"/>
        <v>12</v>
      </c>
      <c r="B18" s="88"/>
      <c r="C18" s="40"/>
      <c r="D18" s="235" t="s">
        <v>26</v>
      </c>
      <c r="E18" s="235"/>
      <c r="F18" s="235"/>
      <c r="G18" s="235"/>
      <c r="H18" s="235"/>
      <c r="N18" s="39"/>
    </row>
    <row r="19" spans="1:14" ht="16.2" thickBot="1" x14ac:dyDescent="0.35">
      <c r="A19" s="51">
        <f t="shared" si="0"/>
        <v>13</v>
      </c>
      <c r="B19" s="62"/>
      <c r="C19" s="40"/>
      <c r="D19" s="43" t="s">
        <v>21</v>
      </c>
      <c r="E19" s="43" t="s">
        <v>22</v>
      </c>
      <c r="F19" s="43" t="s">
        <v>23</v>
      </c>
      <c r="G19" s="43" t="s">
        <v>24</v>
      </c>
      <c r="H19" s="43" t="s">
        <v>25</v>
      </c>
      <c r="K19" s="39"/>
    </row>
    <row r="20" spans="1:14" x14ac:dyDescent="0.3">
      <c r="A20" s="51">
        <f t="shared" si="0"/>
        <v>14</v>
      </c>
      <c r="B20" s="10" t="s">
        <v>60</v>
      </c>
      <c r="C20" s="183" t="s">
        <v>65</v>
      </c>
      <c r="D20" s="63"/>
      <c r="E20" s="63"/>
      <c r="F20" s="63"/>
      <c r="G20" s="64"/>
      <c r="H20" s="65"/>
      <c r="K20" s="39"/>
    </row>
    <row r="21" spans="1:14" x14ac:dyDescent="0.3">
      <c r="A21" s="51">
        <f t="shared" si="0"/>
        <v>15</v>
      </c>
      <c r="B21" s="13" t="s">
        <v>27</v>
      </c>
      <c r="C21" s="66">
        <f>NPV(0.0697,D21:H21)</f>
        <v>167.85004924010786</v>
      </c>
      <c r="D21" s="67">
        <f>ROUND('Continuing Operations'!D$21,0)</f>
        <v>43</v>
      </c>
      <c r="E21" s="67">
        <f>ROUND('Continuing Operations'!E$21,0)</f>
        <v>39</v>
      </c>
      <c r="F21" s="67">
        <f>ROUND('Continuing Operations'!F$21,0)</f>
        <v>36</v>
      </c>
      <c r="G21" s="67">
        <f>ROUND('Continuing Operations'!G$21,0)</f>
        <v>41</v>
      </c>
      <c r="H21" s="68">
        <f>ROUND('Continuing Operations'!H$21,0)</f>
        <v>46</v>
      </c>
      <c r="K21" s="39"/>
    </row>
    <row r="22" spans="1:14" x14ac:dyDescent="0.3">
      <c r="A22" s="51">
        <f t="shared" si="0"/>
        <v>16</v>
      </c>
      <c r="B22" s="48" t="s">
        <v>19</v>
      </c>
      <c r="C22" s="69">
        <f>NPV(0.0697,D22:H22)</f>
        <v>130.58994537019478</v>
      </c>
      <c r="D22" s="70">
        <f>Hedge!C24</f>
        <v>33.14</v>
      </c>
      <c r="E22" s="70">
        <f>Hedge!D24</f>
        <v>31.168500000000002</v>
      </c>
      <c r="F22" s="70">
        <f>Hedge!E24</f>
        <v>31.197712500000002</v>
      </c>
      <c r="G22" s="70">
        <f>Hedge!F24</f>
        <v>31.227655312499998</v>
      </c>
      <c r="H22" s="71">
        <f>Hedge!G24</f>
        <v>32.258346695312497</v>
      </c>
      <c r="K22" s="39"/>
    </row>
    <row r="23" spans="1:14" x14ac:dyDescent="0.3">
      <c r="A23" s="51">
        <f t="shared" si="0"/>
        <v>17</v>
      </c>
      <c r="B23" s="127" t="s">
        <v>61</v>
      </c>
      <c r="C23" s="72">
        <f t="shared" ref="C23:H23" si="3">C21-C22</f>
        <v>37.260103869913081</v>
      </c>
      <c r="D23" s="185">
        <f t="shared" si="3"/>
        <v>9.86</v>
      </c>
      <c r="E23" s="185">
        <f t="shared" si="3"/>
        <v>7.8314999999999984</v>
      </c>
      <c r="F23" s="185">
        <f t="shared" si="3"/>
        <v>4.8022874999999985</v>
      </c>
      <c r="G23" s="185">
        <f t="shared" si="3"/>
        <v>9.7723446875000022</v>
      </c>
      <c r="H23" s="186">
        <f t="shared" si="3"/>
        <v>13.741653304687503</v>
      </c>
    </row>
    <row r="24" spans="1:14" x14ac:dyDescent="0.3">
      <c r="A24" s="51">
        <f t="shared" si="0"/>
        <v>18</v>
      </c>
      <c r="B24" s="89"/>
      <c r="C24" s="73"/>
      <c r="D24" s="74"/>
      <c r="E24" s="74"/>
      <c r="F24" s="74"/>
      <c r="G24" s="74"/>
      <c r="H24" s="75"/>
    </row>
    <row r="25" spans="1:14" x14ac:dyDescent="0.3">
      <c r="A25" s="51">
        <f t="shared" si="0"/>
        <v>19</v>
      </c>
      <c r="B25" s="21" t="s">
        <v>62</v>
      </c>
      <c r="C25" s="184" t="s">
        <v>8</v>
      </c>
      <c r="D25" s="76"/>
      <c r="E25" s="76"/>
      <c r="F25" s="76"/>
      <c r="G25" s="77"/>
      <c r="H25" s="78"/>
    </row>
    <row r="26" spans="1:14" x14ac:dyDescent="0.3">
      <c r="A26" s="51">
        <f t="shared" si="0"/>
        <v>20</v>
      </c>
      <c r="B26" s="48" t="s">
        <v>27</v>
      </c>
      <c r="C26" s="90">
        <f>AVERAGE(D26:H26)</f>
        <v>43.123510855810032</v>
      </c>
      <c r="D26" s="91">
        <f>D13</f>
        <v>43.248431605266539</v>
      </c>
      <c r="E26" s="91">
        <f>E13</f>
        <v>41.158881742864935</v>
      </c>
      <c r="F26" s="91">
        <f>F13</f>
        <v>38.305274036606562</v>
      </c>
      <c r="G26" s="91">
        <f>G13</f>
        <v>43.9725265329538</v>
      </c>
      <c r="H26" s="92">
        <f>H13</f>
        <v>48.93244036135831</v>
      </c>
    </row>
    <row r="27" spans="1:14" x14ac:dyDescent="0.3">
      <c r="A27" s="51">
        <f t="shared" si="0"/>
        <v>21</v>
      </c>
      <c r="B27" s="47" t="s">
        <v>19</v>
      </c>
      <c r="C27" s="93">
        <f>AVERAGE(D27:H27)</f>
        <v>33.445450506515606</v>
      </c>
      <c r="D27" s="94">
        <f>Hedge!C28</f>
        <v>33.331465660431</v>
      </c>
      <c r="E27" s="94">
        <f>Hedge!D28</f>
        <v>32.893861682115016</v>
      </c>
      <c r="F27" s="94">
        <f>Hedge!E28</f>
        <v>33.195470184104622</v>
      </c>
      <c r="G27" s="94">
        <f>Hedge!F28</f>
        <v>33.491680531483944</v>
      </c>
      <c r="H27" s="95">
        <f>Hedge!G28</f>
        <v>34.314774474443446</v>
      </c>
    </row>
    <row r="28" spans="1:14" ht="16.2" thickBot="1" x14ac:dyDescent="0.35">
      <c r="A28" s="51">
        <f t="shared" si="0"/>
        <v>22</v>
      </c>
      <c r="B28" s="29" t="s">
        <v>63</v>
      </c>
      <c r="C28" s="96">
        <f t="shared" ref="C28:H28" si="4">C26-C27</f>
        <v>9.6780603492944266</v>
      </c>
      <c r="D28" s="97">
        <f t="shared" si="4"/>
        <v>9.9169659448355389</v>
      </c>
      <c r="E28" s="97">
        <f t="shared" si="4"/>
        <v>8.2650200607499187</v>
      </c>
      <c r="F28" s="97">
        <f t="shared" si="4"/>
        <v>5.1098038525019405</v>
      </c>
      <c r="G28" s="97">
        <f t="shared" si="4"/>
        <v>10.480846001469857</v>
      </c>
      <c r="H28" s="98">
        <f t="shared" si="4"/>
        <v>14.617665886914864</v>
      </c>
    </row>
    <row r="29" spans="1:14" x14ac:dyDescent="0.3">
      <c r="A29" s="51"/>
    </row>
  </sheetData>
  <mergeCells count="3">
    <mergeCell ref="D5:H5"/>
    <mergeCell ref="D18:H18"/>
    <mergeCell ref="A1:H1"/>
  </mergeCells>
  <printOptions horizontalCentered="1"/>
  <pageMargins left="1" right="1" top="1" bottom="1" header="0.5" footer="0.5"/>
  <pageSetup scale="87" orientation="landscape" r:id="rId1"/>
  <headerFooter scaleWithDoc="0" alignWithMargins="0">
    <oddFooter>&amp;L&amp;"Times New Roman,Regular"&amp;12Tab: &amp;A
&amp;R&amp;"Times New Roman,Regular"&amp;12Exh. CLS-6
Page &amp;P of &amp;N</oddFooter>
  </headerFooter>
  <ignoredErrors>
    <ignoredError sqref="C8:C11 C15" calculatedColum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showGridLines="0" topLeftCell="A25" zoomScaleNormal="100" workbookViewId="0">
      <selection activeCell="B34" sqref="B34"/>
    </sheetView>
  </sheetViews>
  <sheetFormatPr defaultColWidth="8.77734375" defaultRowHeight="15.6" x14ac:dyDescent="0.3"/>
  <cols>
    <col min="1" max="1" width="4.5546875" style="49" bestFit="1" customWidth="1"/>
    <col min="2" max="2" width="30.5546875" style="37" customWidth="1"/>
    <col min="3" max="3" width="14.21875" style="37" hidden="1" customWidth="1"/>
    <col min="4" max="9" width="14.21875" style="37" customWidth="1"/>
    <col min="10" max="16384" width="8.77734375" style="37"/>
  </cols>
  <sheetData>
    <row r="1" spans="1:9" ht="17.399999999999999" x14ac:dyDescent="0.3">
      <c r="A1" s="238" t="s">
        <v>56</v>
      </c>
      <c r="B1" s="238"/>
      <c r="C1" s="238"/>
      <c r="D1" s="238"/>
      <c r="E1" s="238"/>
      <c r="F1" s="238"/>
      <c r="G1" s="238"/>
      <c r="H1" s="238"/>
      <c r="I1" s="238"/>
    </row>
    <row r="2" spans="1:9" x14ac:dyDescent="0.3">
      <c r="B2" s="128"/>
    </row>
    <row r="3" spans="1:9" x14ac:dyDescent="0.3">
      <c r="B3" s="108" t="s">
        <v>53</v>
      </c>
    </row>
    <row r="4" spans="1:9" x14ac:dyDescent="0.3">
      <c r="C4" s="109">
        <v>1</v>
      </c>
      <c r="D4" s="40"/>
      <c r="E4" s="40"/>
    </row>
    <row r="5" spans="1:9" x14ac:dyDescent="0.3">
      <c r="B5" s="40"/>
      <c r="C5" s="40"/>
      <c r="D5" s="235" t="s">
        <v>26</v>
      </c>
      <c r="E5" s="235"/>
      <c r="F5" s="235"/>
      <c r="G5" s="235"/>
      <c r="H5" s="235"/>
      <c r="I5" s="43" t="s">
        <v>54</v>
      </c>
    </row>
    <row r="6" spans="1:9" ht="16.2" thickBot="1" x14ac:dyDescent="0.35">
      <c r="A6" s="50" t="s">
        <v>3</v>
      </c>
      <c r="B6" s="41" t="s">
        <v>4</v>
      </c>
      <c r="C6" s="42" t="s">
        <v>0</v>
      </c>
      <c r="D6" s="43" t="s">
        <v>21</v>
      </c>
      <c r="E6" s="43" t="s">
        <v>22</v>
      </c>
      <c r="F6" s="43" t="s">
        <v>23</v>
      </c>
      <c r="G6" s="43" t="s">
        <v>24</v>
      </c>
      <c r="H6" s="43" t="s">
        <v>25</v>
      </c>
      <c r="I6" s="43" t="s">
        <v>8</v>
      </c>
    </row>
    <row r="7" spans="1:9" x14ac:dyDescent="0.3">
      <c r="A7" s="51">
        <v>1</v>
      </c>
      <c r="B7" s="44" t="s">
        <v>36</v>
      </c>
      <c r="C7" s="45"/>
      <c r="D7" s="46">
        <v>185</v>
      </c>
      <c r="E7" s="46">
        <v>185</v>
      </c>
      <c r="F7" s="46">
        <v>185</v>
      </c>
      <c r="G7" s="46">
        <v>185</v>
      </c>
      <c r="H7" s="46">
        <v>185</v>
      </c>
      <c r="I7" s="110">
        <f>AVERAGE(D7:H7)</f>
        <v>185</v>
      </c>
    </row>
    <row r="8" spans="1:9" x14ac:dyDescent="0.3">
      <c r="A8" s="51">
        <f>A7+1</f>
        <v>2</v>
      </c>
      <c r="B8" s="111" t="s">
        <v>28</v>
      </c>
      <c r="C8" s="52"/>
      <c r="D8" s="52">
        <v>994255.70833333326</v>
      </c>
      <c r="E8" s="52">
        <v>947547.609375</v>
      </c>
      <c r="F8" s="52">
        <v>939818.36458333337</v>
      </c>
      <c r="G8" s="52">
        <v>932400.36979166674</v>
      </c>
      <c r="H8" s="52">
        <v>940071.65104166674</v>
      </c>
      <c r="I8" s="112">
        <f t="shared" ref="I8:I21" si="0">AVERAGE(D8:H8)</f>
        <v>950818.74062499998</v>
      </c>
    </row>
    <row r="9" spans="1:9" x14ac:dyDescent="0.3">
      <c r="A9" s="51">
        <f>A8+1</f>
        <v>3</v>
      </c>
      <c r="B9" s="111" t="s">
        <v>29</v>
      </c>
      <c r="C9" s="52"/>
      <c r="D9" s="53">
        <f>D8/(D7*8760)</f>
        <v>0.61351086531737209</v>
      </c>
      <c r="E9" s="53">
        <f>E8/(E7*8760)</f>
        <v>0.58468938009070714</v>
      </c>
      <c r="F9" s="53">
        <f>F8/(F7*8760)</f>
        <v>0.57992000776461394</v>
      </c>
      <c r="G9" s="53">
        <f>G8/(G7*8760)</f>
        <v>0.57534269393537374</v>
      </c>
      <c r="H9" s="53">
        <f>H8/(H7*8760)</f>
        <v>0.58007629954440743</v>
      </c>
      <c r="I9" s="113">
        <f t="shared" si="0"/>
        <v>0.5867078493304948</v>
      </c>
    </row>
    <row r="10" spans="1:9" s="38" customFormat="1" x14ac:dyDescent="0.3">
      <c r="A10" s="51">
        <f t="shared" ref="A10:A26" si="1">A9+1</f>
        <v>4</v>
      </c>
      <c r="B10" s="114"/>
      <c r="C10" s="54"/>
      <c r="D10" s="54"/>
      <c r="E10" s="54"/>
      <c r="F10" s="54"/>
      <c r="G10" s="54"/>
      <c r="H10" s="54"/>
      <c r="I10" s="115"/>
    </row>
    <row r="11" spans="1:9" s="38" customFormat="1" x14ac:dyDescent="0.3">
      <c r="A11" s="51">
        <f t="shared" si="1"/>
        <v>5</v>
      </c>
      <c r="B11" s="116" t="s">
        <v>64</v>
      </c>
      <c r="C11" s="55"/>
      <c r="D11" s="56"/>
      <c r="E11" s="56"/>
      <c r="F11" s="56"/>
      <c r="G11" s="56"/>
      <c r="H11" s="56"/>
      <c r="I11" s="117"/>
    </row>
    <row r="12" spans="1:9" s="38" customFormat="1" x14ac:dyDescent="0.3">
      <c r="A12" s="51">
        <f t="shared" si="1"/>
        <v>6</v>
      </c>
      <c r="B12" s="118" t="s">
        <v>30</v>
      </c>
      <c r="C12" s="57"/>
      <c r="D12" s="119">
        <v>13.583333333333332</v>
      </c>
      <c r="E12" s="119">
        <v>12.583333333333332</v>
      </c>
      <c r="F12" s="119">
        <v>12.416666666666668</v>
      </c>
      <c r="G12" s="119">
        <v>14.25</v>
      </c>
      <c r="H12" s="120">
        <v>16.416666666666668</v>
      </c>
      <c r="I12" s="120">
        <f t="shared" si="0"/>
        <v>13.85</v>
      </c>
    </row>
    <row r="13" spans="1:9" x14ac:dyDescent="0.3">
      <c r="A13" s="51">
        <f t="shared" si="1"/>
        <v>7</v>
      </c>
      <c r="B13" s="121" t="s">
        <v>5</v>
      </c>
      <c r="C13" s="55"/>
      <c r="D13" s="56">
        <v>6</v>
      </c>
      <c r="E13" s="56">
        <v>3.5</v>
      </c>
      <c r="F13" s="56">
        <v>0.83333333333333337</v>
      </c>
      <c r="G13" s="56">
        <v>4.083333333333333</v>
      </c>
      <c r="H13" s="122">
        <v>7</v>
      </c>
      <c r="I13" s="122">
        <f t="shared" si="0"/>
        <v>4.2833333333333332</v>
      </c>
    </row>
    <row r="14" spans="1:9" x14ac:dyDescent="0.3">
      <c r="A14" s="51">
        <f t="shared" si="1"/>
        <v>8</v>
      </c>
      <c r="B14" s="118" t="s">
        <v>7</v>
      </c>
      <c r="C14" s="57"/>
      <c r="D14" s="119">
        <v>20.597456868489584</v>
      </c>
      <c r="E14" s="119">
        <v>20.046491048177085</v>
      </c>
      <c r="F14" s="119">
        <v>19.712905110677085</v>
      </c>
      <c r="G14" s="119">
        <v>19.762066080729163</v>
      </c>
      <c r="H14" s="120">
        <v>20.191363281249998</v>
      </c>
      <c r="I14" s="120">
        <f t="shared" si="0"/>
        <v>20.06205647786458</v>
      </c>
    </row>
    <row r="15" spans="1:9" x14ac:dyDescent="0.3">
      <c r="A15" s="51">
        <f t="shared" si="1"/>
        <v>9</v>
      </c>
      <c r="B15" s="116" t="s">
        <v>64</v>
      </c>
      <c r="C15" s="123"/>
      <c r="D15" s="124">
        <f>SUM(D12:D14)</f>
        <v>40.180790201822916</v>
      </c>
      <c r="E15" s="124">
        <f>SUM(E12:E14)</f>
        <v>36.129824381510417</v>
      </c>
      <c r="F15" s="124">
        <f>SUM(F12:F14)</f>
        <v>32.962905110677085</v>
      </c>
      <c r="G15" s="124">
        <f>SUM(G12:G14)</f>
        <v>38.095399414062499</v>
      </c>
      <c r="H15" s="125">
        <f>SUM(H12:H14)</f>
        <v>43.608029947916663</v>
      </c>
      <c r="I15" s="125">
        <f t="shared" si="0"/>
        <v>38.19538981119792</v>
      </c>
    </row>
    <row r="16" spans="1:9" x14ac:dyDescent="0.3">
      <c r="A16" s="51">
        <f t="shared" si="1"/>
        <v>10</v>
      </c>
      <c r="B16" s="187"/>
      <c r="C16" s="188"/>
      <c r="D16" s="189"/>
      <c r="E16" s="189"/>
      <c r="F16" s="189"/>
      <c r="G16" s="189"/>
      <c r="H16" s="190"/>
      <c r="I16" s="190"/>
    </row>
    <row r="17" spans="1:9" x14ac:dyDescent="0.3">
      <c r="A17" s="51">
        <f t="shared" si="1"/>
        <v>11</v>
      </c>
      <c r="B17" s="191" t="s">
        <v>31</v>
      </c>
      <c r="C17" s="58"/>
      <c r="D17" s="192"/>
      <c r="E17" s="192"/>
      <c r="F17" s="192"/>
      <c r="G17" s="192"/>
      <c r="H17" s="193"/>
      <c r="I17" s="193"/>
    </row>
    <row r="18" spans="1:9" s="38" customFormat="1" x14ac:dyDescent="0.3">
      <c r="A18" s="51">
        <f t="shared" si="1"/>
        <v>12</v>
      </c>
      <c r="B18" s="187" t="s">
        <v>33</v>
      </c>
      <c r="C18" s="194"/>
      <c r="D18" s="195">
        <f>ROUND(10*185/677,0)</f>
        <v>3</v>
      </c>
      <c r="E18" s="195">
        <f>10*185/677</f>
        <v>2.7326440177252587</v>
      </c>
      <c r="F18" s="195">
        <f t="shared" ref="F18:H18" si="2">10*185/677</f>
        <v>2.7326440177252587</v>
      </c>
      <c r="G18" s="195">
        <f t="shared" si="2"/>
        <v>2.7326440177252587</v>
      </c>
      <c r="H18" s="196">
        <f t="shared" si="2"/>
        <v>2.7326440177252587</v>
      </c>
      <c r="I18" s="196">
        <f t="shared" si="0"/>
        <v>2.7861152141802066</v>
      </c>
    </row>
    <row r="19" spans="1:9" x14ac:dyDescent="0.3">
      <c r="A19" s="51">
        <f t="shared" si="1"/>
        <v>13</v>
      </c>
      <c r="B19" s="191" t="s">
        <v>32</v>
      </c>
      <c r="C19" s="197"/>
      <c r="D19" s="198">
        <f>D18</f>
        <v>3</v>
      </c>
      <c r="E19" s="198">
        <f>E18</f>
        <v>2.7326440177252587</v>
      </c>
      <c r="F19" s="198">
        <f>F18</f>
        <v>2.7326440177252587</v>
      </c>
      <c r="G19" s="198">
        <f>G18</f>
        <v>2.7326440177252587</v>
      </c>
      <c r="H19" s="199">
        <f>H18</f>
        <v>2.7326440177252587</v>
      </c>
      <c r="I19" s="199">
        <f t="shared" si="0"/>
        <v>2.7861152141802066</v>
      </c>
    </row>
    <row r="20" spans="1:9" x14ac:dyDescent="0.3">
      <c r="A20" s="51">
        <f t="shared" si="1"/>
        <v>14</v>
      </c>
      <c r="B20" s="200"/>
      <c r="C20" s="201"/>
      <c r="D20" s="202"/>
      <c r="E20" s="202"/>
      <c r="F20" s="202"/>
      <c r="G20" s="202"/>
      <c r="H20" s="203"/>
      <c r="I20" s="203"/>
    </row>
    <row r="21" spans="1:9" s="38" customFormat="1" ht="16.2" thickBot="1" x14ac:dyDescent="0.35">
      <c r="A21" s="51">
        <f t="shared" si="1"/>
        <v>15</v>
      </c>
      <c r="B21" s="204" t="s">
        <v>69</v>
      </c>
      <c r="C21" s="205"/>
      <c r="D21" s="206">
        <f>ROUND(D15+D19,0)</f>
        <v>43</v>
      </c>
      <c r="E21" s="206">
        <f>ROUND(E15+E19,0)</f>
        <v>39</v>
      </c>
      <c r="F21" s="206">
        <f>ROUND(F15+F19,0)</f>
        <v>36</v>
      </c>
      <c r="G21" s="206">
        <f>ROUND(G15+G19,0)</f>
        <v>41</v>
      </c>
      <c r="H21" s="207">
        <f>ROUND(H15+H19,0)</f>
        <v>46</v>
      </c>
      <c r="I21" s="207">
        <f t="shared" si="0"/>
        <v>41</v>
      </c>
    </row>
    <row r="22" spans="1:9" s="38" customFormat="1" ht="16.2" thickTop="1" x14ac:dyDescent="0.3">
      <c r="A22" s="51">
        <f t="shared" si="1"/>
        <v>16</v>
      </c>
      <c r="B22" s="200"/>
      <c r="C22" s="208"/>
      <c r="D22" s="209"/>
      <c r="E22" s="209"/>
      <c r="F22" s="209"/>
      <c r="G22" s="209"/>
      <c r="H22" s="210"/>
      <c r="I22" s="210"/>
    </row>
    <row r="23" spans="1:9" s="38" customFormat="1" x14ac:dyDescent="0.3">
      <c r="A23" s="51">
        <f t="shared" si="1"/>
        <v>17</v>
      </c>
      <c r="B23" s="211" t="s">
        <v>34</v>
      </c>
      <c r="C23" s="212"/>
      <c r="D23" s="59">
        <f t="shared" ref="D23:I23" si="3">D14/D8*1000000</f>
        <v>20.716458246960446</v>
      </c>
      <c r="E23" s="59">
        <f t="shared" si="3"/>
        <v>21.156183446444132</v>
      </c>
      <c r="F23" s="59">
        <f t="shared" si="3"/>
        <v>20.975228675614105</v>
      </c>
      <c r="G23" s="59">
        <f t="shared" si="3"/>
        <v>21.194828660508524</v>
      </c>
      <c r="H23" s="213">
        <f t="shared" si="3"/>
        <v>21.478536512484471</v>
      </c>
      <c r="I23" s="213">
        <f t="shared" si="3"/>
        <v>21.099769725486503</v>
      </c>
    </row>
    <row r="24" spans="1:9" s="38" customFormat="1" x14ac:dyDescent="0.3">
      <c r="A24" s="51">
        <f t="shared" si="1"/>
        <v>18</v>
      </c>
      <c r="B24" s="214" t="s">
        <v>66</v>
      </c>
      <c r="C24" s="215"/>
      <c r="D24" s="216">
        <f t="shared" ref="D24:I24" si="4">D21/D8*1000000</f>
        <v>43.248431605266539</v>
      </c>
      <c r="E24" s="216">
        <f t="shared" si="4"/>
        <v>41.158881742864935</v>
      </c>
      <c r="F24" s="216">
        <f t="shared" si="4"/>
        <v>38.305274036606562</v>
      </c>
      <c r="G24" s="216">
        <f t="shared" si="4"/>
        <v>43.9725265329538</v>
      </c>
      <c r="H24" s="217">
        <f t="shared" si="4"/>
        <v>48.93244036135831</v>
      </c>
      <c r="I24" s="217">
        <f t="shared" si="4"/>
        <v>43.120731900014448</v>
      </c>
    </row>
    <row r="25" spans="1:9" s="38" customFormat="1" x14ac:dyDescent="0.3">
      <c r="A25" s="51">
        <f t="shared" si="1"/>
        <v>19</v>
      </c>
      <c r="B25" s="111"/>
      <c r="C25" s="52"/>
      <c r="D25" s="52"/>
      <c r="E25" s="52"/>
      <c r="F25" s="52"/>
      <c r="G25" s="52"/>
      <c r="H25" s="126"/>
      <c r="I25" s="126"/>
    </row>
    <row r="26" spans="1:9" s="38" customFormat="1" x14ac:dyDescent="0.3">
      <c r="A26" s="51">
        <f t="shared" si="1"/>
        <v>20</v>
      </c>
      <c r="B26" s="162" t="s">
        <v>67</v>
      </c>
      <c r="C26" s="163"/>
      <c r="D26" s="163">
        <f>NPV(6.97%,D21:H21)</f>
        <v>167.85004924010786</v>
      </c>
      <c r="E26" s="141"/>
      <c r="F26" s="141"/>
      <c r="G26" s="141"/>
      <c r="H26" s="142"/>
      <c r="I26" s="142"/>
    </row>
    <row r="27" spans="1:9" ht="16.2" thickBot="1" x14ac:dyDescent="0.35">
      <c r="A27" s="51">
        <f>A26+1</f>
        <v>21</v>
      </c>
      <c r="B27" s="164" t="s">
        <v>35</v>
      </c>
      <c r="C27" s="165"/>
      <c r="D27" s="165">
        <f>AVERAGE(D24:H24)</f>
        <v>43.123510855810032</v>
      </c>
      <c r="E27" s="166"/>
      <c r="F27" s="166"/>
      <c r="G27" s="166"/>
      <c r="H27" s="167"/>
      <c r="I27" s="167"/>
    </row>
  </sheetData>
  <mergeCells count="2">
    <mergeCell ref="D5:H5"/>
    <mergeCell ref="A1:I1"/>
  </mergeCells>
  <printOptions horizontalCentered="1"/>
  <pageMargins left="1" right="1" top="1" bottom="1" header="0.5" footer="0.5"/>
  <pageSetup scale="95" fitToHeight="2" orientation="landscape" r:id="rId1"/>
  <headerFooter scaleWithDoc="0" alignWithMargins="0">
    <oddFooter>&amp;L&amp;"Times New Roman,Regular"&amp;12Tab: &amp;A
&amp;R&amp;"Times New Roman,Regular"&amp;12Exh. CLS-6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Normal="100" workbookViewId="0">
      <selection activeCell="C15" sqref="C15"/>
    </sheetView>
  </sheetViews>
  <sheetFormatPr defaultColWidth="8.77734375" defaultRowHeight="15.6" x14ac:dyDescent="0.3"/>
  <cols>
    <col min="1" max="1" width="4.5546875" style="1" bestFit="1" customWidth="1"/>
    <col min="2" max="2" width="35.77734375" style="2" bestFit="1" customWidth="1"/>
    <col min="3" max="3" width="13" style="2" customWidth="1"/>
    <col min="4" max="7" width="13.5546875" style="2" bestFit="1" customWidth="1"/>
    <col min="8" max="16384" width="8.77734375" style="2"/>
  </cols>
  <sheetData>
    <row r="1" spans="1:7" ht="17.399999999999999" x14ac:dyDescent="0.3">
      <c r="A1" s="245" t="s">
        <v>58</v>
      </c>
      <c r="B1" s="245"/>
      <c r="C1" s="245"/>
      <c r="D1" s="245"/>
      <c r="E1" s="245"/>
      <c r="F1" s="245"/>
      <c r="G1" s="245"/>
    </row>
    <row r="3" spans="1:7" x14ac:dyDescent="0.3">
      <c r="B3" s="3"/>
      <c r="C3" s="3"/>
      <c r="D3" s="3"/>
      <c r="E3" s="3"/>
      <c r="F3" s="129"/>
      <c r="G3" s="3"/>
    </row>
    <row r="4" spans="1:7" x14ac:dyDescent="0.3">
      <c r="A4" s="36"/>
      <c r="B4" s="40"/>
      <c r="C4" s="235" t="s">
        <v>26</v>
      </c>
      <c r="D4" s="235"/>
      <c r="E4" s="235"/>
      <c r="F4" s="235"/>
      <c r="G4" s="235"/>
    </row>
    <row r="5" spans="1:7" ht="16.2" thickBot="1" x14ac:dyDescent="0.35">
      <c r="A5" s="50" t="s">
        <v>3</v>
      </c>
      <c r="B5" s="41" t="s">
        <v>4</v>
      </c>
      <c r="C5" s="43" t="s">
        <v>21</v>
      </c>
      <c r="D5" s="43" t="s">
        <v>22</v>
      </c>
      <c r="E5" s="43" t="s">
        <v>23</v>
      </c>
      <c r="F5" s="43" t="s">
        <v>24</v>
      </c>
      <c r="G5" s="43" t="s">
        <v>25</v>
      </c>
    </row>
    <row r="6" spans="1:7" x14ac:dyDescent="0.3">
      <c r="A6" s="51">
        <v>1</v>
      </c>
      <c r="B6" s="239" t="s">
        <v>68</v>
      </c>
      <c r="C6" s="240"/>
      <c r="D6" s="240"/>
      <c r="E6" s="240"/>
      <c r="F6" s="240"/>
      <c r="G6" s="241"/>
    </row>
    <row r="7" spans="1:7" x14ac:dyDescent="0.3">
      <c r="A7" s="51">
        <f>A6+1</f>
        <v>2</v>
      </c>
      <c r="B7" s="130" t="s">
        <v>38</v>
      </c>
      <c r="C7" s="131">
        <v>90</v>
      </c>
      <c r="D7" s="131">
        <v>90</v>
      </c>
      <c r="E7" s="131">
        <v>90</v>
      </c>
      <c r="F7" s="131">
        <v>90</v>
      </c>
      <c r="G7" s="132">
        <v>90</v>
      </c>
    </row>
    <row r="8" spans="1:7" x14ac:dyDescent="0.3">
      <c r="A8" s="51">
        <f t="shared" ref="A8:A31" si="0">A7+1</f>
        <v>3</v>
      </c>
      <c r="B8" s="133"/>
      <c r="C8" s="134"/>
      <c r="D8" s="134"/>
      <c r="E8" s="134"/>
      <c r="F8" s="134"/>
      <c r="G8" s="135"/>
    </row>
    <row r="9" spans="1:7" x14ac:dyDescent="0.3">
      <c r="A9" s="51">
        <f t="shared" si="0"/>
        <v>4</v>
      </c>
      <c r="B9" s="218" t="s">
        <v>6</v>
      </c>
      <c r="C9" s="136">
        <f>'Continuing Operations'!D8*C7/C26</f>
        <v>483691.96621621621</v>
      </c>
      <c r="D9" s="136">
        <f>'Continuing Operations'!E8*D7/D26</f>
        <v>460969.10726351349</v>
      </c>
      <c r="E9" s="136">
        <f>'Continuing Operations'!F8*E7/E26</f>
        <v>457208.9341216216</v>
      </c>
      <c r="F9" s="136">
        <f>'Continuing Operations'!G8*F7/F26</f>
        <v>453600.17989864864</v>
      </c>
      <c r="G9" s="137">
        <f>'Continuing Operations'!H8*G7/G26</f>
        <v>457332.15456081083</v>
      </c>
    </row>
    <row r="10" spans="1:7" x14ac:dyDescent="0.3">
      <c r="A10" s="51">
        <f t="shared" si="0"/>
        <v>5</v>
      </c>
      <c r="B10" s="219" t="s">
        <v>37</v>
      </c>
      <c r="C10" s="138">
        <v>26.722296846765119</v>
      </c>
      <c r="D10" s="138">
        <v>26.464340489553123</v>
      </c>
      <c r="E10" s="138">
        <v>25.635888389691196</v>
      </c>
      <c r="F10" s="138">
        <v>26.362125232507047</v>
      </c>
      <c r="G10" s="139">
        <v>28.120303183730627</v>
      </c>
    </row>
    <row r="11" spans="1:7" x14ac:dyDescent="0.3">
      <c r="A11" s="51">
        <f t="shared" si="0"/>
        <v>6</v>
      </c>
      <c r="B11" s="220" t="s">
        <v>39</v>
      </c>
      <c r="C11" s="221">
        <f>ROUND(C9*C10/1000000,0)</f>
        <v>13</v>
      </c>
      <c r="D11" s="221">
        <f>ROUND(D9*D10/1000000,0)</f>
        <v>12</v>
      </c>
      <c r="E11" s="221">
        <f>ROUND(E9*E10/1000000,0)</f>
        <v>12</v>
      </c>
      <c r="F11" s="221">
        <f>ROUND(F9*F10/1000000,0)</f>
        <v>12</v>
      </c>
      <c r="G11" s="222">
        <f>ROUND(G9*G10/1000000,0)</f>
        <v>13</v>
      </c>
    </row>
    <row r="12" spans="1:7" x14ac:dyDescent="0.3">
      <c r="A12" s="51">
        <f t="shared" si="0"/>
        <v>7</v>
      </c>
      <c r="B12" s="133"/>
      <c r="C12" s="134"/>
      <c r="D12" s="134"/>
      <c r="E12" s="134"/>
      <c r="F12" s="134"/>
      <c r="G12" s="135"/>
    </row>
    <row r="13" spans="1:7" x14ac:dyDescent="0.3">
      <c r="A13" s="51">
        <f t="shared" si="0"/>
        <v>8</v>
      </c>
      <c r="B13" s="242" t="s">
        <v>44</v>
      </c>
      <c r="C13" s="243"/>
      <c r="D13" s="243"/>
      <c r="E13" s="243"/>
      <c r="F13" s="243"/>
      <c r="G13" s="244"/>
    </row>
    <row r="14" spans="1:7" x14ac:dyDescent="0.3">
      <c r="A14" s="51">
        <f t="shared" si="0"/>
        <v>9</v>
      </c>
      <c r="B14" s="140" t="s">
        <v>70</v>
      </c>
      <c r="C14" s="141"/>
      <c r="D14" s="141"/>
      <c r="E14" s="141"/>
      <c r="F14" s="141"/>
      <c r="G14" s="142"/>
    </row>
    <row r="15" spans="1:7" x14ac:dyDescent="0.3">
      <c r="A15" s="51">
        <f t="shared" si="0"/>
        <v>10</v>
      </c>
      <c r="B15" s="223" t="s">
        <v>41</v>
      </c>
      <c r="C15" s="144">
        <f>'Continuing Operations'!D8*C20/C26</f>
        <v>510563.74211711704</v>
      </c>
      <c r="D15" s="144">
        <f>'Continuing Operations'!E8*D20/D26</f>
        <v>486578.50211148651</v>
      </c>
      <c r="E15" s="144">
        <f>'Continuing Operations'!F8*E20/E26</f>
        <v>482609.43046171172</v>
      </c>
      <c r="F15" s="144">
        <f>'Continuing Operations'!G8*F20/F26</f>
        <v>478800.18989301805</v>
      </c>
      <c r="G15" s="145">
        <f>'Continuing Operations'!H8*G20/G26</f>
        <v>482739.49648085592</v>
      </c>
    </row>
    <row r="16" spans="1:7" x14ac:dyDescent="0.3">
      <c r="A16" s="51">
        <f t="shared" si="0"/>
        <v>11</v>
      </c>
      <c r="B16" s="224" t="s">
        <v>42</v>
      </c>
      <c r="C16" s="146">
        <f>C10</f>
        <v>26.722296846765119</v>
      </c>
      <c r="D16" s="146">
        <f>D10</f>
        <v>26.464340489553123</v>
      </c>
      <c r="E16" s="146">
        <f>E10</f>
        <v>25.635888389691196</v>
      </c>
      <c r="F16" s="146">
        <f>F10</f>
        <v>26.362125232507047</v>
      </c>
      <c r="G16" s="147">
        <f>G10</f>
        <v>28.120303183730627</v>
      </c>
    </row>
    <row r="17" spans="1:7" x14ac:dyDescent="0.3">
      <c r="A17" s="51">
        <f t="shared" si="0"/>
        <v>12</v>
      </c>
      <c r="B17" s="225" t="s">
        <v>70</v>
      </c>
      <c r="C17" s="226">
        <f>ROUND(C15*C16/1000000,0)</f>
        <v>14</v>
      </c>
      <c r="D17" s="226">
        <f>ROUND(D15*D16/1000000,0)</f>
        <v>13</v>
      </c>
      <c r="E17" s="226">
        <f>ROUND(E15*E16/1000000,0)</f>
        <v>12</v>
      </c>
      <c r="F17" s="226">
        <f>ROUND(F15*F16/1000000,0)</f>
        <v>13</v>
      </c>
      <c r="G17" s="227">
        <f>ROUND(G15*G16/1000000,0)</f>
        <v>14</v>
      </c>
    </row>
    <row r="18" spans="1:7" x14ac:dyDescent="0.3">
      <c r="A18" s="51">
        <f t="shared" si="0"/>
        <v>13</v>
      </c>
      <c r="B18" s="140"/>
      <c r="C18" s="141"/>
      <c r="D18" s="141"/>
      <c r="E18" s="141"/>
      <c r="F18" s="141"/>
      <c r="G18" s="142"/>
    </row>
    <row r="19" spans="1:7" x14ac:dyDescent="0.3">
      <c r="A19" s="51">
        <f t="shared" si="0"/>
        <v>14</v>
      </c>
      <c r="B19" s="143" t="s">
        <v>43</v>
      </c>
      <c r="C19" s="148"/>
      <c r="D19" s="148"/>
      <c r="E19" s="148"/>
      <c r="F19" s="148"/>
      <c r="G19" s="149"/>
    </row>
    <row r="20" spans="1:7" x14ac:dyDescent="0.3">
      <c r="A20" s="51">
        <f t="shared" si="0"/>
        <v>15</v>
      </c>
      <c r="B20" s="224" t="s">
        <v>40</v>
      </c>
      <c r="C20" s="150">
        <v>95</v>
      </c>
      <c r="D20" s="150">
        <v>95</v>
      </c>
      <c r="E20" s="150">
        <v>95</v>
      </c>
      <c r="F20" s="150">
        <v>95</v>
      </c>
      <c r="G20" s="151">
        <v>95</v>
      </c>
    </row>
    <row r="21" spans="1:7" x14ac:dyDescent="0.3">
      <c r="A21" s="51">
        <f t="shared" si="0"/>
        <v>16</v>
      </c>
      <c r="B21" s="223" t="s">
        <v>72</v>
      </c>
      <c r="C21" s="152">
        <f>3*4</f>
        <v>12</v>
      </c>
      <c r="D21" s="152">
        <f>'No Hedge'!$C21*1.025</f>
        <v>12.299999999999999</v>
      </c>
      <c r="E21" s="152">
        <f>'No Hedge'!$D21*1.025</f>
        <v>12.607499999999998</v>
      </c>
      <c r="F21" s="152">
        <f>'No Hedge'!$E21*1.025</f>
        <v>12.922687499999997</v>
      </c>
      <c r="G21" s="153">
        <f>'No Hedge'!$F21*1.025</f>
        <v>13.245754687499996</v>
      </c>
    </row>
    <row r="22" spans="1:7" x14ac:dyDescent="0.3">
      <c r="A22" s="51">
        <f t="shared" si="0"/>
        <v>17</v>
      </c>
      <c r="B22" s="162" t="s">
        <v>71</v>
      </c>
      <c r="C22" s="228">
        <f>C20*C21/1000</f>
        <v>1.1399999999999999</v>
      </c>
      <c r="D22" s="228">
        <f>D20*D21/1000</f>
        <v>1.1685000000000001</v>
      </c>
      <c r="E22" s="228">
        <f>E20*E21/1000</f>
        <v>1.1977125</v>
      </c>
      <c r="F22" s="228">
        <f>F20*F21/1000</f>
        <v>1.2276553124999996</v>
      </c>
      <c r="G22" s="229">
        <f>G20*G21/1000</f>
        <v>1.2583466953124995</v>
      </c>
    </row>
    <row r="23" spans="1:7" x14ac:dyDescent="0.3">
      <c r="A23" s="51">
        <f t="shared" si="0"/>
        <v>18</v>
      </c>
      <c r="B23" s="143"/>
      <c r="C23" s="154"/>
      <c r="D23" s="154"/>
      <c r="E23" s="154"/>
      <c r="F23" s="154"/>
      <c r="G23" s="155"/>
    </row>
    <row r="24" spans="1:7" ht="16.2" thickBot="1" x14ac:dyDescent="0.35">
      <c r="A24" s="51">
        <f t="shared" si="0"/>
        <v>19</v>
      </c>
      <c r="B24" s="162" t="s">
        <v>45</v>
      </c>
      <c r="C24" s="230">
        <f>C11+C17+C22</f>
        <v>28.14</v>
      </c>
      <c r="D24" s="230">
        <f>D11+D17+D22</f>
        <v>26.168500000000002</v>
      </c>
      <c r="E24" s="230">
        <f>E11+E17+E22</f>
        <v>25.197712500000002</v>
      </c>
      <c r="F24" s="230">
        <f>F11+F17+F22</f>
        <v>26.227655312499998</v>
      </c>
      <c r="G24" s="231">
        <f>G11+G17+G22</f>
        <v>28.2583466953125</v>
      </c>
    </row>
    <row r="25" spans="1:7" ht="16.2" thickTop="1" x14ac:dyDescent="0.3">
      <c r="A25" s="51">
        <f t="shared" si="0"/>
        <v>20</v>
      </c>
      <c r="B25" s="143"/>
      <c r="C25" s="156"/>
      <c r="D25" s="156"/>
      <c r="E25" s="156"/>
      <c r="F25" s="156"/>
      <c r="G25" s="157"/>
    </row>
    <row r="26" spans="1:7" x14ac:dyDescent="0.3">
      <c r="A26" s="51">
        <f t="shared" si="0"/>
        <v>21</v>
      </c>
      <c r="B26" s="140" t="s">
        <v>48</v>
      </c>
      <c r="C26" s="150">
        <f>C20+C7</f>
        <v>185</v>
      </c>
      <c r="D26" s="150">
        <f>D20+D7</f>
        <v>185</v>
      </c>
      <c r="E26" s="150">
        <f>E20+E7</f>
        <v>185</v>
      </c>
      <c r="F26" s="150">
        <f>F20+F7</f>
        <v>185</v>
      </c>
      <c r="G26" s="151">
        <f>G20+G7</f>
        <v>185</v>
      </c>
    </row>
    <row r="27" spans="1:7" x14ac:dyDescent="0.3">
      <c r="A27" s="51">
        <f t="shared" si="0"/>
        <v>22</v>
      </c>
      <c r="B27" s="143" t="s">
        <v>49</v>
      </c>
      <c r="C27" s="144">
        <f>'No Hedge'!C9+'No Hedge'!C15</f>
        <v>994255.70833333326</v>
      </c>
      <c r="D27" s="144">
        <f>'No Hedge'!D9+'No Hedge'!D15</f>
        <v>947547.609375</v>
      </c>
      <c r="E27" s="144">
        <f>'No Hedge'!E9+'No Hedge'!E15</f>
        <v>939818.36458333326</v>
      </c>
      <c r="F27" s="144">
        <f>'No Hedge'!F9+'No Hedge'!F15</f>
        <v>932400.36979166674</v>
      </c>
      <c r="G27" s="145">
        <f>'No Hedge'!G9+'No Hedge'!G15</f>
        <v>940071.65104166674</v>
      </c>
    </row>
    <row r="28" spans="1:7" x14ac:dyDescent="0.3">
      <c r="A28" s="51">
        <f t="shared" si="0"/>
        <v>23</v>
      </c>
      <c r="B28" s="140" t="s">
        <v>46</v>
      </c>
      <c r="C28" s="158">
        <f>C24*1000000/C27</f>
        <v>28.302578264469776</v>
      </c>
      <c r="D28" s="158">
        <f>D24*1000000/D27</f>
        <v>27.617081971491306</v>
      </c>
      <c r="E28" s="158">
        <f>E24*1000000/E27</f>
        <v>26.811257844670187</v>
      </c>
      <c r="F28" s="158">
        <f>F24*1000000/F27</f>
        <v>28.129177295757874</v>
      </c>
      <c r="G28" s="159">
        <f>G24*1000000/G27</f>
        <v>30.059779660412296</v>
      </c>
    </row>
    <row r="29" spans="1:7" x14ac:dyDescent="0.3">
      <c r="A29" s="51">
        <f t="shared" si="0"/>
        <v>24</v>
      </c>
      <c r="B29" s="143"/>
      <c r="C29" s="160"/>
      <c r="D29" s="160"/>
      <c r="E29" s="160"/>
      <c r="F29" s="160"/>
      <c r="G29" s="161"/>
    </row>
    <row r="30" spans="1:7" x14ac:dyDescent="0.3">
      <c r="A30" s="51">
        <f t="shared" si="0"/>
        <v>25</v>
      </c>
      <c r="B30" s="162" t="s">
        <v>47</v>
      </c>
      <c r="C30" s="163">
        <f>NPV(0.0697,C24:G24)</f>
        <v>109.96948176260369</v>
      </c>
      <c r="D30" s="141"/>
      <c r="E30" s="141"/>
      <c r="F30" s="141"/>
      <c r="G30" s="142"/>
    </row>
    <row r="31" spans="1:7" ht="16.2" thickBot="1" x14ac:dyDescent="0.35">
      <c r="A31" s="51">
        <f t="shared" si="0"/>
        <v>26</v>
      </c>
      <c r="B31" s="164" t="s">
        <v>35</v>
      </c>
      <c r="C31" s="165">
        <f>AVERAGE(C28:G28)</f>
        <v>28.183975007360289</v>
      </c>
      <c r="D31" s="166"/>
      <c r="E31" s="166"/>
      <c r="F31" s="166"/>
      <c r="G31" s="167"/>
    </row>
  </sheetData>
  <mergeCells count="4">
    <mergeCell ref="C4:G4"/>
    <mergeCell ref="B6:G6"/>
    <mergeCell ref="B13:G13"/>
    <mergeCell ref="A1:G1"/>
  </mergeCells>
  <printOptions horizontalCentered="1"/>
  <pageMargins left="1" right="1" top="1" bottom="1" header="0.5" footer="0.5"/>
  <pageSetup scale="95" orientation="landscape" r:id="rId1"/>
  <headerFooter scaleWithDoc="0" alignWithMargins="0">
    <oddFooter>&amp;L&amp;"Times New Roman,Regular"&amp;12Tab: &amp;A
&amp;R&amp;"Times New Roman,Regular"&amp;12Exh. CLS-6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showGridLines="0" zoomScaleNormal="100" zoomScaleSheetLayoutView="95" workbookViewId="0">
      <selection activeCell="I7" sqref="I7"/>
    </sheetView>
  </sheetViews>
  <sheetFormatPr defaultColWidth="8.77734375" defaultRowHeight="15.6" x14ac:dyDescent="0.3"/>
  <cols>
    <col min="1" max="1" width="4.5546875" style="1" bestFit="1" customWidth="1"/>
    <col min="2" max="2" width="35.77734375" style="2" bestFit="1" customWidth="1"/>
    <col min="3" max="3" width="17" style="2" bestFit="1" customWidth="1"/>
    <col min="4" max="5" width="14.77734375" style="2" bestFit="1" customWidth="1"/>
    <col min="6" max="7" width="14.21875" style="2" bestFit="1" customWidth="1"/>
    <col min="8" max="16384" width="8.77734375" style="2"/>
  </cols>
  <sheetData>
    <row r="1" spans="1:7" ht="17.399999999999999" x14ac:dyDescent="0.3">
      <c r="A1" s="245" t="s">
        <v>59</v>
      </c>
      <c r="B1" s="245"/>
      <c r="C1" s="245"/>
      <c r="D1" s="245"/>
      <c r="E1" s="245"/>
      <c r="F1" s="245"/>
      <c r="G1" s="245"/>
    </row>
    <row r="3" spans="1:7" x14ac:dyDescent="0.3">
      <c r="B3" s="3"/>
      <c r="C3" s="3"/>
      <c r="D3" s="3"/>
      <c r="E3" s="3"/>
      <c r="F3" s="129"/>
      <c r="G3" s="3"/>
    </row>
    <row r="4" spans="1:7" x14ac:dyDescent="0.3">
      <c r="A4" s="36"/>
      <c r="B4" s="40"/>
      <c r="C4" s="235" t="s">
        <v>26</v>
      </c>
      <c r="D4" s="235"/>
      <c r="E4" s="235"/>
      <c r="F4" s="235"/>
      <c r="G4" s="235"/>
    </row>
    <row r="5" spans="1:7" ht="16.2" thickBot="1" x14ac:dyDescent="0.35">
      <c r="A5" s="50" t="s">
        <v>3</v>
      </c>
      <c r="B5" s="41" t="s">
        <v>4</v>
      </c>
      <c r="C5" s="43" t="s">
        <v>21</v>
      </c>
      <c r="D5" s="43" t="s">
        <v>22</v>
      </c>
      <c r="E5" s="43" t="s">
        <v>23</v>
      </c>
      <c r="F5" s="43" t="s">
        <v>24</v>
      </c>
      <c r="G5" s="43" t="s">
        <v>25</v>
      </c>
    </row>
    <row r="6" spans="1:7" x14ac:dyDescent="0.3">
      <c r="A6" s="36">
        <v>1</v>
      </c>
      <c r="B6" s="239" t="s">
        <v>68</v>
      </c>
      <c r="C6" s="240"/>
      <c r="D6" s="240"/>
      <c r="E6" s="240"/>
      <c r="F6" s="240"/>
      <c r="G6" s="241"/>
    </row>
    <row r="7" spans="1:7" x14ac:dyDescent="0.3">
      <c r="A7" s="36">
        <f t="shared" ref="A7:A31" si="0">A6+1</f>
        <v>2</v>
      </c>
      <c r="B7" s="130" t="s">
        <v>38</v>
      </c>
      <c r="C7" s="131">
        <v>90</v>
      </c>
      <c r="D7" s="131">
        <v>90</v>
      </c>
      <c r="E7" s="131">
        <v>90</v>
      </c>
      <c r="F7" s="131">
        <v>90</v>
      </c>
      <c r="G7" s="132">
        <v>90</v>
      </c>
    </row>
    <row r="8" spans="1:7" x14ac:dyDescent="0.3">
      <c r="A8" s="36">
        <f t="shared" si="0"/>
        <v>3</v>
      </c>
      <c r="B8" s="133"/>
      <c r="C8" s="134"/>
      <c r="D8" s="134"/>
      <c r="E8" s="134"/>
      <c r="F8" s="134"/>
      <c r="G8" s="135"/>
    </row>
    <row r="9" spans="1:7" x14ac:dyDescent="0.3">
      <c r="A9" s="36">
        <f t="shared" si="0"/>
        <v>4</v>
      </c>
      <c r="B9" s="218" t="s">
        <v>6</v>
      </c>
      <c r="C9" s="136">
        <f>'Continuing Operations'!D8*C7/C26</f>
        <v>483691.96621621621</v>
      </c>
      <c r="D9" s="136">
        <f>'Continuing Operations'!E8*D7/D26</f>
        <v>460969.10726351349</v>
      </c>
      <c r="E9" s="136">
        <f>'Continuing Operations'!F8*E7/E26</f>
        <v>457208.9341216216</v>
      </c>
      <c r="F9" s="136">
        <f>'Continuing Operations'!G8*F7/F26</f>
        <v>453600.17989864864</v>
      </c>
      <c r="G9" s="137">
        <f>'Continuing Operations'!H8*G7/G26</f>
        <v>457332.15456081083</v>
      </c>
    </row>
    <row r="10" spans="1:7" x14ac:dyDescent="0.3">
      <c r="A10" s="36">
        <f t="shared" si="0"/>
        <v>5</v>
      </c>
      <c r="B10" s="219" t="s">
        <v>37</v>
      </c>
      <c r="C10" s="138">
        <v>26.722296846765119</v>
      </c>
      <c r="D10" s="138">
        <v>26.464340489553123</v>
      </c>
      <c r="E10" s="138">
        <v>25.635888389691196</v>
      </c>
      <c r="F10" s="138">
        <v>26.362125232507047</v>
      </c>
      <c r="G10" s="139">
        <v>28.120303183730627</v>
      </c>
    </row>
    <row r="11" spans="1:7" x14ac:dyDescent="0.3">
      <c r="A11" s="36">
        <f t="shared" si="0"/>
        <v>6</v>
      </c>
      <c r="B11" s="220" t="s">
        <v>39</v>
      </c>
      <c r="C11" s="221">
        <f>ROUND(C9*C10/1000000,0)</f>
        <v>13</v>
      </c>
      <c r="D11" s="221">
        <f>ROUND(D9*D10/1000000,0)</f>
        <v>12</v>
      </c>
      <c r="E11" s="221">
        <f>ROUND(E9*E10/1000000,0)</f>
        <v>12</v>
      </c>
      <c r="F11" s="221">
        <f>ROUND(F9*F10/1000000,0)</f>
        <v>12</v>
      </c>
      <c r="G11" s="222">
        <f>ROUND(G9*G10/1000000,0)</f>
        <v>13</v>
      </c>
    </row>
    <row r="12" spans="1:7" x14ac:dyDescent="0.3">
      <c r="A12" s="36">
        <f t="shared" si="0"/>
        <v>7</v>
      </c>
      <c r="B12" s="133"/>
      <c r="C12" s="134"/>
      <c r="D12" s="134"/>
      <c r="E12" s="134"/>
      <c r="F12" s="134"/>
      <c r="G12" s="135"/>
    </row>
    <row r="13" spans="1:7" x14ac:dyDescent="0.3">
      <c r="A13" s="36">
        <f t="shared" si="0"/>
        <v>8</v>
      </c>
      <c r="B13" s="242" t="s">
        <v>44</v>
      </c>
      <c r="C13" s="243"/>
      <c r="D13" s="243"/>
      <c r="E13" s="243"/>
      <c r="F13" s="243"/>
      <c r="G13" s="244"/>
    </row>
    <row r="14" spans="1:7" x14ac:dyDescent="0.3">
      <c r="A14" s="36">
        <f t="shared" si="0"/>
        <v>9</v>
      </c>
      <c r="B14" s="140" t="s">
        <v>70</v>
      </c>
      <c r="C14" s="141"/>
      <c r="D14" s="141"/>
      <c r="E14" s="141"/>
      <c r="F14" s="141"/>
      <c r="G14" s="142"/>
    </row>
    <row r="15" spans="1:7" x14ac:dyDescent="0.3">
      <c r="A15" s="36">
        <f t="shared" si="0"/>
        <v>10</v>
      </c>
      <c r="B15" s="223" t="s">
        <v>41</v>
      </c>
      <c r="C15" s="144">
        <f>'Continuing Operations'!D8*C20/C26</f>
        <v>510563.74211711704</v>
      </c>
      <c r="D15" s="144">
        <f>'Continuing Operations'!E8*D20/D26</f>
        <v>486578.50211148651</v>
      </c>
      <c r="E15" s="144">
        <f>'Continuing Operations'!F8*E20/E26</f>
        <v>482609.43046171172</v>
      </c>
      <c r="F15" s="144">
        <f>'Continuing Operations'!G8*F20/F26</f>
        <v>478800.18989301805</v>
      </c>
      <c r="G15" s="145">
        <f>'Continuing Operations'!H8*G20/G26</f>
        <v>482739.49648085592</v>
      </c>
    </row>
    <row r="16" spans="1:7" x14ac:dyDescent="0.3">
      <c r="A16" s="36">
        <f t="shared" si="0"/>
        <v>11</v>
      </c>
      <c r="B16" s="224" t="s">
        <v>50</v>
      </c>
      <c r="C16" s="146">
        <v>37.520000000000003</v>
      </c>
      <c r="D16" s="146">
        <f>Hedge!$C16</f>
        <v>37.520000000000003</v>
      </c>
      <c r="E16" s="146">
        <f>Hedge!$D16</f>
        <v>37.520000000000003</v>
      </c>
      <c r="F16" s="146">
        <f>Hedge!$E16</f>
        <v>37.520000000000003</v>
      </c>
      <c r="G16" s="147">
        <f>Hedge!$F16</f>
        <v>37.520000000000003</v>
      </c>
    </row>
    <row r="17" spans="1:7" x14ac:dyDescent="0.3">
      <c r="A17" s="36">
        <f t="shared" si="0"/>
        <v>12</v>
      </c>
      <c r="B17" s="225" t="s">
        <v>70</v>
      </c>
      <c r="C17" s="226">
        <f>ROUND(C15*C16/1000000,0)</f>
        <v>19</v>
      </c>
      <c r="D17" s="226">
        <f>ROUND(D15*D16/1000000,0)</f>
        <v>18</v>
      </c>
      <c r="E17" s="226">
        <f>ROUND(E15*E16/1000000,0)</f>
        <v>18</v>
      </c>
      <c r="F17" s="226">
        <f>ROUND(F15*F16/1000000,0)</f>
        <v>18</v>
      </c>
      <c r="G17" s="227">
        <f>ROUND(G15*G16/1000000,0)</f>
        <v>18</v>
      </c>
    </row>
    <row r="18" spans="1:7" x14ac:dyDescent="0.3">
      <c r="A18" s="36">
        <f t="shared" si="0"/>
        <v>13</v>
      </c>
      <c r="B18" s="140"/>
      <c r="C18" s="141"/>
      <c r="D18" s="141"/>
      <c r="E18" s="141"/>
      <c r="F18" s="141"/>
      <c r="G18" s="142"/>
    </row>
    <row r="19" spans="1:7" x14ac:dyDescent="0.3">
      <c r="A19" s="36">
        <f t="shared" si="0"/>
        <v>14</v>
      </c>
      <c r="B19" s="143" t="s">
        <v>43</v>
      </c>
      <c r="C19" s="148"/>
      <c r="D19" s="148"/>
      <c r="E19" s="148"/>
      <c r="F19" s="148"/>
      <c r="G19" s="149"/>
    </row>
    <row r="20" spans="1:7" x14ac:dyDescent="0.3">
      <c r="A20" s="36">
        <f t="shared" si="0"/>
        <v>15</v>
      </c>
      <c r="B20" s="224" t="s">
        <v>40</v>
      </c>
      <c r="C20" s="150">
        <v>95</v>
      </c>
      <c r="D20" s="150">
        <v>95</v>
      </c>
      <c r="E20" s="150">
        <v>95</v>
      </c>
      <c r="F20" s="150">
        <v>95</v>
      </c>
      <c r="G20" s="151">
        <v>95</v>
      </c>
    </row>
    <row r="21" spans="1:7" x14ac:dyDescent="0.3">
      <c r="A21" s="36">
        <f t="shared" si="0"/>
        <v>16</v>
      </c>
      <c r="B21" s="223" t="s">
        <v>72</v>
      </c>
      <c r="C21" s="152">
        <f>'No Hedge'!C21</f>
        <v>12</v>
      </c>
      <c r="D21" s="152">
        <f>'No Hedge'!D21</f>
        <v>12.299999999999999</v>
      </c>
      <c r="E21" s="152">
        <f>'No Hedge'!E21</f>
        <v>12.607499999999998</v>
      </c>
      <c r="F21" s="152">
        <f>'No Hedge'!F21</f>
        <v>12.922687499999997</v>
      </c>
      <c r="G21" s="153">
        <f>'No Hedge'!G21</f>
        <v>13.245754687499996</v>
      </c>
    </row>
    <row r="22" spans="1:7" x14ac:dyDescent="0.3">
      <c r="A22" s="36">
        <f t="shared" si="0"/>
        <v>17</v>
      </c>
      <c r="B22" s="162" t="s">
        <v>71</v>
      </c>
      <c r="C22" s="228">
        <f>C20*C21/1000</f>
        <v>1.1399999999999999</v>
      </c>
      <c r="D22" s="228">
        <f>D20*D21/1000</f>
        <v>1.1685000000000001</v>
      </c>
      <c r="E22" s="228">
        <f>E20*E21/1000</f>
        <v>1.1977125</v>
      </c>
      <c r="F22" s="228">
        <f>F20*F21/1000</f>
        <v>1.2276553124999996</v>
      </c>
      <c r="G22" s="229">
        <f>G20*G21/1000</f>
        <v>1.2583466953124995</v>
      </c>
    </row>
    <row r="23" spans="1:7" x14ac:dyDescent="0.3">
      <c r="A23" s="36">
        <f t="shared" si="0"/>
        <v>18</v>
      </c>
      <c r="B23" s="143"/>
      <c r="C23" s="148"/>
      <c r="D23" s="148"/>
      <c r="E23" s="148"/>
      <c r="F23" s="148"/>
      <c r="G23" s="149"/>
    </row>
    <row r="24" spans="1:7" ht="16.2" thickBot="1" x14ac:dyDescent="0.35">
      <c r="A24" s="36">
        <f t="shared" si="0"/>
        <v>19</v>
      </c>
      <c r="B24" s="162" t="s">
        <v>45</v>
      </c>
      <c r="C24" s="230">
        <f>C11+C22+C17</f>
        <v>33.14</v>
      </c>
      <c r="D24" s="230">
        <f>D11+D22+D17</f>
        <v>31.168500000000002</v>
      </c>
      <c r="E24" s="230">
        <f>E11+E22+E17</f>
        <v>31.197712500000002</v>
      </c>
      <c r="F24" s="230">
        <f>F11+F22+F17</f>
        <v>31.227655312499998</v>
      </c>
      <c r="G24" s="231">
        <f>G11+G22+G17</f>
        <v>32.258346695312497</v>
      </c>
    </row>
    <row r="25" spans="1:7" ht="16.2" thickTop="1" x14ac:dyDescent="0.3">
      <c r="A25" s="36">
        <f t="shared" si="0"/>
        <v>20</v>
      </c>
      <c r="B25" s="143"/>
      <c r="C25" s="168"/>
      <c r="D25" s="168"/>
      <c r="E25" s="168"/>
      <c r="F25" s="168"/>
      <c r="G25" s="169"/>
    </row>
    <row r="26" spans="1:7" x14ac:dyDescent="0.3">
      <c r="A26" s="36">
        <f t="shared" si="0"/>
        <v>21</v>
      </c>
      <c r="B26" s="140" t="s">
        <v>48</v>
      </c>
      <c r="C26" s="150">
        <f>C20+C7</f>
        <v>185</v>
      </c>
      <c r="D26" s="150">
        <f>D20+D7</f>
        <v>185</v>
      </c>
      <c r="E26" s="150">
        <f>E20+E7</f>
        <v>185</v>
      </c>
      <c r="F26" s="150">
        <f>F20+F7</f>
        <v>185</v>
      </c>
      <c r="G26" s="151">
        <f>G20+G7</f>
        <v>185</v>
      </c>
    </row>
    <row r="27" spans="1:7" x14ac:dyDescent="0.3">
      <c r="A27" s="36">
        <f t="shared" si="0"/>
        <v>22</v>
      </c>
      <c r="B27" s="143" t="s">
        <v>49</v>
      </c>
      <c r="C27" s="144">
        <f>Hedge!C9+Hedge!C15</f>
        <v>994255.70833333326</v>
      </c>
      <c r="D27" s="144">
        <f>Hedge!D9+Hedge!D15</f>
        <v>947547.609375</v>
      </c>
      <c r="E27" s="144">
        <f>Hedge!E9+Hedge!E15</f>
        <v>939818.36458333326</v>
      </c>
      <c r="F27" s="144">
        <f>Hedge!F9+Hedge!F15</f>
        <v>932400.36979166674</v>
      </c>
      <c r="G27" s="145">
        <f>Hedge!G9+Hedge!G15</f>
        <v>940071.65104166674</v>
      </c>
    </row>
    <row r="28" spans="1:7" x14ac:dyDescent="0.3">
      <c r="A28" s="36">
        <f t="shared" si="0"/>
        <v>23</v>
      </c>
      <c r="B28" s="140" t="s">
        <v>46</v>
      </c>
      <c r="C28" s="158">
        <f>C24/C27*1000000</f>
        <v>33.331465660431</v>
      </c>
      <c r="D28" s="158">
        <f>D24/D27*1000000</f>
        <v>32.893861682115016</v>
      </c>
      <c r="E28" s="158">
        <f>E24/E27*1000000</f>
        <v>33.195470184104622</v>
      </c>
      <c r="F28" s="158">
        <f>F24/F27*1000000</f>
        <v>33.491680531483944</v>
      </c>
      <c r="G28" s="170">
        <f>G24/G27*1000000</f>
        <v>34.314774474443446</v>
      </c>
    </row>
    <row r="29" spans="1:7" x14ac:dyDescent="0.3">
      <c r="A29" s="36">
        <f t="shared" si="0"/>
        <v>24</v>
      </c>
      <c r="B29" s="143"/>
      <c r="C29" s="171"/>
      <c r="D29" s="171"/>
      <c r="E29" s="171"/>
      <c r="F29" s="171"/>
      <c r="G29" s="172"/>
    </row>
    <row r="30" spans="1:7" x14ac:dyDescent="0.3">
      <c r="A30" s="36">
        <f t="shared" si="0"/>
        <v>25</v>
      </c>
      <c r="B30" s="173" t="s">
        <v>47</v>
      </c>
      <c r="C30" s="174">
        <f>NPV(0.0697,C24:G24)</f>
        <v>130.58994537019478</v>
      </c>
      <c r="D30" s="175"/>
      <c r="E30" s="175"/>
      <c r="F30" s="175"/>
      <c r="G30" s="176"/>
    </row>
    <row r="31" spans="1:7" ht="16.2" thickBot="1" x14ac:dyDescent="0.35">
      <c r="A31" s="36">
        <f t="shared" si="0"/>
        <v>26</v>
      </c>
      <c r="B31" s="177" t="s">
        <v>35</v>
      </c>
      <c r="C31" s="178">
        <f>AVERAGE(C28:G28)</f>
        <v>33.445450506515606</v>
      </c>
      <c r="D31" s="179"/>
      <c r="E31" s="179"/>
      <c r="F31" s="179"/>
      <c r="G31" s="180"/>
    </row>
  </sheetData>
  <mergeCells count="4">
    <mergeCell ref="C4:G4"/>
    <mergeCell ref="B6:G6"/>
    <mergeCell ref="B13:G13"/>
    <mergeCell ref="A1:G1"/>
  </mergeCells>
  <printOptions horizontalCentered="1"/>
  <pageMargins left="1" right="1" top="1" bottom="1" header="0.5" footer="0.5"/>
  <pageSetup scale="95" orientation="landscape" r:id="rId1"/>
  <headerFooter scaleWithDoc="0" alignWithMargins="0">
    <oddFooter>&amp;L&amp;"Times New Roman,Regular"&amp;12Tab: &amp;A
&amp;R&amp;"Times New Roman,Regular"&amp;12Exh. CLS-6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8D248DE4ED364469D52DF541E71F131" ma:contentTypeVersion="52" ma:contentTypeDescription="" ma:contentTypeScope="" ma:versionID="b494b81133a889ad9e530c92adefe46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140</IndustryCode>
    <CaseStatus xmlns="dc463f71-b30c-4ab2-9473-d307f9d35888">Closed</CaseStatus>
    <OpenedDate xmlns="dc463f71-b30c-4ab2-9473-d307f9d35888">2020-02-20T08:00:00+00:00</OpenedDate>
    <SignificantOrder xmlns="dc463f71-b30c-4ab2-9473-d307f9d35888">false</SignificantOrder>
    <Date1 xmlns="dc463f71-b30c-4ab2-9473-d307f9d35888">2020-02-19T08:00:00+00:00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8DC88DA-A04E-45C3-ACED-C09AF433C37E}"/>
</file>

<file path=customXml/itemProps2.xml><?xml version="1.0" encoding="utf-8"?>
<ds:datastoreItem xmlns:ds="http://schemas.openxmlformats.org/officeDocument/2006/customXml" ds:itemID="{E347D88E-A452-4577-9B9D-67D2853A7F72}"/>
</file>

<file path=customXml/itemProps3.xml><?xml version="1.0" encoding="utf-8"?>
<ds:datastoreItem xmlns:ds="http://schemas.openxmlformats.org/officeDocument/2006/customXml" ds:itemID="{993CC154-23AE-4E17-868B-AC570751B4BA}"/>
</file>

<file path=customXml/itemProps4.xml><?xml version="1.0" encoding="utf-8"?>
<ds:datastoreItem xmlns:ds="http://schemas.openxmlformats.org/officeDocument/2006/customXml" ds:itemID="{8C89945E-E031-4F9C-9666-77927BE39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NPV savings comparison</vt:lpstr>
      <vt:lpstr>5-year Comparison</vt:lpstr>
      <vt:lpstr>Continuing Operations</vt:lpstr>
      <vt:lpstr>No Hedge</vt:lpstr>
      <vt:lpstr>Hedge</vt:lpstr>
      <vt:lpstr>'5-year Comparison'!Print_Area</vt:lpstr>
      <vt:lpstr>'Continuing Operations'!Print_Area</vt:lpstr>
      <vt:lpstr>Hedge!Print_Area</vt:lpstr>
      <vt:lpstr>'No Hedge'!Print_Area</vt:lpstr>
      <vt:lpstr>'NPV savings comparison'!Print_Area</vt:lpstr>
      <vt:lpstr>'Continuing Operations'!Print_Titles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Bob</dc:creator>
  <cp:lastModifiedBy>Jason Kuzma</cp:lastModifiedBy>
  <cp:lastPrinted>2020-02-05T18:41:47Z</cp:lastPrinted>
  <dcterms:created xsi:type="dcterms:W3CDTF">2020-01-22T00:00:05Z</dcterms:created>
  <dcterms:modified xsi:type="dcterms:W3CDTF">2020-02-05T19:36:11Z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0x0101006E56B4D1795A2E4DB2F0B01679ED314A00E8D248DE4ED364469D52DF541E71F131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